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phenprior/Downloads/"/>
    </mc:Choice>
  </mc:AlternateContent>
  <xr:revisionPtr revIDLastSave="0" documentId="13_ncr:1_{553798E3-629A-0840-B78A-8EB7750FADA4}" xr6:coauthVersionLast="47" xr6:coauthVersionMax="47" xr10:uidLastSave="{00000000-0000-0000-0000-000000000000}"/>
  <bookViews>
    <workbookView xWindow="760" yWindow="760" windowWidth="26800" windowHeight="18280" activeTab="1" xr2:uid="{971D6576-A37C-4B19-981C-EDD8FB712F84}"/>
  </bookViews>
  <sheets>
    <sheet name="Summary" sheetId="5" r:id="rId1"/>
    <sheet name="GG Option Examples" sheetId="6" r:id="rId2"/>
    <sheet name="25%" sheetId="1" r:id="rId3"/>
    <sheet name="50%" sheetId="2" r:id="rId4"/>
    <sheet name="75%" sheetId="3" r:id="rId5"/>
    <sheet name="100%" sheetId="4" r:id="rId6"/>
    <sheet name="100% (2)" sheetId="7" r:id="rId7"/>
  </sheets>
  <definedNames>
    <definedName name="_xlnm._FilterDatabase" localSheetId="6" hidden="1">'100% (2)'!$A$1:$AC$832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5" l="1"/>
  <c r="Q37" i="6" a="1"/>
  <c r="Q37" i="6" s="1"/>
  <c r="N37" i="6"/>
  <c r="M37" i="6"/>
  <c r="H37" i="6" a="1"/>
  <c r="H37" i="6" s="1"/>
  <c r="R37" i="6" s="1" a="1"/>
  <c r="R37" i="6" s="1"/>
  <c r="Q36" i="6" a="1"/>
  <c r="Q36" i="6" s="1"/>
  <c r="N36" i="6"/>
  <c r="M36" i="6"/>
  <c r="H36" i="6" a="1"/>
  <c r="H36" i="6" s="1"/>
  <c r="R36" i="6" s="1" a="1"/>
  <c r="R36" i="6" s="1"/>
  <c r="AC832" i="7"/>
  <c r="S832" i="7"/>
  <c r="AC831" i="7"/>
  <c r="S831" i="7"/>
  <c r="AC830" i="7"/>
  <c r="S830" i="7"/>
  <c r="AC829" i="7"/>
  <c r="S829" i="7"/>
  <c r="AC828" i="7"/>
  <c r="S828" i="7"/>
  <c r="AC827" i="7"/>
  <c r="S827" i="7"/>
  <c r="AC826" i="7"/>
  <c r="S826" i="7"/>
  <c r="AC825" i="7"/>
  <c r="S825" i="7"/>
  <c r="AC824" i="7"/>
  <c r="S824" i="7"/>
  <c r="AC823" i="7"/>
  <c r="S823" i="7"/>
  <c r="AC822" i="7"/>
  <c r="S822" i="7"/>
  <c r="AC821" i="7"/>
  <c r="S821" i="7"/>
  <c r="AC820" i="7"/>
  <c r="S820" i="7"/>
  <c r="AC819" i="7"/>
  <c r="S819" i="7"/>
  <c r="AC818" i="7"/>
  <c r="S818" i="7"/>
  <c r="AC817" i="7"/>
  <c r="S817" i="7"/>
  <c r="AC816" i="7"/>
  <c r="S816" i="7"/>
  <c r="AC815" i="7"/>
  <c r="S815" i="7"/>
  <c r="AC814" i="7"/>
  <c r="S814" i="7"/>
  <c r="AC813" i="7"/>
  <c r="S813" i="7"/>
  <c r="AC812" i="7"/>
  <c r="S812" i="7"/>
  <c r="AC811" i="7"/>
  <c r="S811" i="7"/>
  <c r="AC810" i="7"/>
  <c r="S810" i="7"/>
  <c r="AC809" i="7"/>
  <c r="S809" i="7"/>
  <c r="AC808" i="7"/>
  <c r="S808" i="7"/>
  <c r="AC807" i="7"/>
  <c r="S807" i="7"/>
  <c r="AC806" i="7"/>
  <c r="S806" i="7"/>
  <c r="AC805" i="7"/>
  <c r="S805" i="7"/>
  <c r="AC804" i="7"/>
  <c r="S804" i="7"/>
  <c r="AC803" i="7"/>
  <c r="S803" i="7"/>
  <c r="AC802" i="7"/>
  <c r="S802" i="7"/>
  <c r="AC801" i="7"/>
  <c r="S801" i="7"/>
  <c r="AC800" i="7"/>
  <c r="S800" i="7"/>
  <c r="AC799" i="7"/>
  <c r="S799" i="7"/>
  <c r="AC798" i="7"/>
  <c r="S798" i="7"/>
  <c r="AC797" i="7"/>
  <c r="S797" i="7"/>
  <c r="AC796" i="7"/>
  <c r="S796" i="7"/>
  <c r="AC795" i="7"/>
  <c r="S795" i="7"/>
  <c r="AC794" i="7"/>
  <c r="S794" i="7"/>
  <c r="AC793" i="7"/>
  <c r="S793" i="7"/>
  <c r="AC792" i="7"/>
  <c r="S792" i="7"/>
  <c r="AC791" i="7"/>
  <c r="S791" i="7"/>
  <c r="AC790" i="7"/>
  <c r="S790" i="7"/>
  <c r="AC789" i="7"/>
  <c r="S789" i="7"/>
  <c r="AC788" i="7"/>
  <c r="S788" i="7"/>
  <c r="AC787" i="7"/>
  <c r="S787" i="7"/>
  <c r="AC786" i="7"/>
  <c r="S786" i="7"/>
  <c r="AC785" i="7"/>
  <c r="S785" i="7"/>
  <c r="AC784" i="7"/>
  <c r="S784" i="7"/>
  <c r="AC783" i="7"/>
  <c r="S783" i="7"/>
  <c r="AC782" i="7"/>
  <c r="S782" i="7"/>
  <c r="AC781" i="7"/>
  <c r="S781" i="7"/>
  <c r="AC780" i="7"/>
  <c r="S780" i="7"/>
  <c r="AC779" i="7"/>
  <c r="S779" i="7"/>
  <c r="AC778" i="7"/>
  <c r="S778" i="7"/>
  <c r="AC777" i="7"/>
  <c r="S777" i="7"/>
  <c r="AC776" i="7"/>
  <c r="S776" i="7"/>
  <c r="AC775" i="7"/>
  <c r="S775" i="7"/>
  <c r="AC774" i="7"/>
  <c r="S774" i="7"/>
  <c r="AC773" i="7"/>
  <c r="S773" i="7"/>
  <c r="AC772" i="7"/>
  <c r="S772" i="7"/>
  <c r="AC771" i="7"/>
  <c r="S771" i="7"/>
  <c r="AC770" i="7"/>
  <c r="S770" i="7"/>
  <c r="AC769" i="7"/>
  <c r="S769" i="7"/>
  <c r="AC768" i="7"/>
  <c r="S768" i="7"/>
  <c r="AC767" i="7"/>
  <c r="S767" i="7"/>
  <c r="AC766" i="7"/>
  <c r="S766" i="7"/>
  <c r="AC765" i="7"/>
  <c r="S765" i="7"/>
  <c r="AC764" i="7"/>
  <c r="S764" i="7"/>
  <c r="AC763" i="7"/>
  <c r="S763" i="7"/>
  <c r="AC762" i="7"/>
  <c r="S762" i="7"/>
  <c r="AC761" i="7"/>
  <c r="S761" i="7"/>
  <c r="AC760" i="7"/>
  <c r="S760" i="7"/>
  <c r="AC759" i="7"/>
  <c r="S759" i="7"/>
  <c r="AC758" i="7"/>
  <c r="S758" i="7"/>
  <c r="AC757" i="7"/>
  <c r="S757" i="7"/>
  <c r="AC756" i="7"/>
  <c r="S756" i="7"/>
  <c r="AC755" i="7"/>
  <c r="S755" i="7"/>
  <c r="AC754" i="7"/>
  <c r="S754" i="7"/>
  <c r="AC753" i="7"/>
  <c r="S753" i="7"/>
  <c r="AC752" i="7"/>
  <c r="S752" i="7"/>
  <c r="AC751" i="7"/>
  <c r="S751" i="7"/>
  <c r="AC750" i="7"/>
  <c r="S750" i="7"/>
  <c r="AC749" i="7"/>
  <c r="S749" i="7"/>
  <c r="AC748" i="7"/>
  <c r="S748" i="7"/>
  <c r="AC747" i="7"/>
  <c r="S747" i="7"/>
  <c r="AC746" i="7"/>
  <c r="S746" i="7"/>
  <c r="AC745" i="7"/>
  <c r="S745" i="7"/>
  <c r="AC744" i="7"/>
  <c r="S744" i="7"/>
  <c r="AC743" i="7"/>
  <c r="S743" i="7"/>
  <c r="AC742" i="7"/>
  <c r="S742" i="7"/>
  <c r="AC741" i="7"/>
  <c r="S741" i="7"/>
  <c r="AC740" i="7"/>
  <c r="S740" i="7"/>
  <c r="AC739" i="7"/>
  <c r="S739" i="7"/>
  <c r="AC738" i="7"/>
  <c r="S738" i="7"/>
  <c r="AC737" i="7"/>
  <c r="S737" i="7"/>
  <c r="AC736" i="7"/>
  <c r="S736" i="7"/>
  <c r="AC735" i="7"/>
  <c r="S735" i="7"/>
  <c r="AC734" i="7"/>
  <c r="S734" i="7"/>
  <c r="AC733" i="7"/>
  <c r="S733" i="7"/>
  <c r="AC732" i="7"/>
  <c r="S732" i="7"/>
  <c r="AC731" i="7"/>
  <c r="S731" i="7"/>
  <c r="AC730" i="7"/>
  <c r="S730" i="7"/>
  <c r="AC729" i="7"/>
  <c r="S729" i="7"/>
  <c r="AC728" i="7"/>
  <c r="S728" i="7"/>
  <c r="AC727" i="7"/>
  <c r="S727" i="7"/>
  <c r="AC726" i="7"/>
  <c r="S726" i="7"/>
  <c r="AC725" i="7"/>
  <c r="S725" i="7"/>
  <c r="AC724" i="7"/>
  <c r="S724" i="7"/>
  <c r="AC723" i="7"/>
  <c r="S723" i="7"/>
  <c r="AC722" i="7"/>
  <c r="S722" i="7"/>
  <c r="AC721" i="7"/>
  <c r="S721" i="7"/>
  <c r="AC720" i="7"/>
  <c r="S720" i="7"/>
  <c r="AC719" i="7"/>
  <c r="S719" i="7"/>
  <c r="AC718" i="7"/>
  <c r="S718" i="7"/>
  <c r="AC717" i="7"/>
  <c r="S717" i="7"/>
  <c r="AC716" i="7"/>
  <c r="S716" i="7"/>
  <c r="AC715" i="7"/>
  <c r="S715" i="7"/>
  <c r="AC714" i="7"/>
  <c r="S714" i="7"/>
  <c r="AC713" i="7"/>
  <c r="S713" i="7"/>
  <c r="AC712" i="7"/>
  <c r="S712" i="7"/>
  <c r="AC711" i="7"/>
  <c r="S711" i="7"/>
  <c r="AC710" i="7"/>
  <c r="S710" i="7"/>
  <c r="AC709" i="7"/>
  <c r="S709" i="7"/>
  <c r="AC708" i="7"/>
  <c r="S708" i="7"/>
  <c r="AC707" i="7"/>
  <c r="S707" i="7"/>
  <c r="AC706" i="7"/>
  <c r="S706" i="7"/>
  <c r="AC705" i="7"/>
  <c r="S705" i="7"/>
  <c r="AC704" i="7"/>
  <c r="S704" i="7"/>
  <c r="AC703" i="7"/>
  <c r="S703" i="7"/>
  <c r="AC702" i="7"/>
  <c r="S702" i="7"/>
  <c r="AC701" i="7"/>
  <c r="S701" i="7"/>
  <c r="AC700" i="7"/>
  <c r="S700" i="7"/>
  <c r="AC699" i="7"/>
  <c r="S699" i="7"/>
  <c r="AC698" i="7"/>
  <c r="S698" i="7"/>
  <c r="AC697" i="7"/>
  <c r="S697" i="7"/>
  <c r="AC696" i="7"/>
  <c r="S696" i="7"/>
  <c r="AC695" i="7"/>
  <c r="S695" i="7"/>
  <c r="AC694" i="7"/>
  <c r="S694" i="7"/>
  <c r="AC693" i="7"/>
  <c r="S693" i="7"/>
  <c r="AC692" i="7"/>
  <c r="S692" i="7"/>
  <c r="AC691" i="7"/>
  <c r="S691" i="7"/>
  <c r="AC690" i="7"/>
  <c r="S690" i="7"/>
  <c r="AC689" i="7"/>
  <c r="S689" i="7"/>
  <c r="AC688" i="7"/>
  <c r="S688" i="7"/>
  <c r="AC687" i="7"/>
  <c r="S687" i="7"/>
  <c r="AC686" i="7"/>
  <c r="S686" i="7"/>
  <c r="AC685" i="7"/>
  <c r="S685" i="7"/>
  <c r="AC684" i="7"/>
  <c r="S684" i="7"/>
  <c r="AC683" i="7"/>
  <c r="S683" i="7"/>
  <c r="AC682" i="7"/>
  <c r="S682" i="7"/>
  <c r="AC681" i="7"/>
  <c r="S681" i="7"/>
  <c r="AC680" i="7"/>
  <c r="S680" i="7"/>
  <c r="AC679" i="7"/>
  <c r="S679" i="7"/>
  <c r="AC678" i="7"/>
  <c r="S678" i="7"/>
  <c r="AC677" i="7"/>
  <c r="S677" i="7"/>
  <c r="AC676" i="7"/>
  <c r="S676" i="7"/>
  <c r="AC675" i="7"/>
  <c r="S675" i="7"/>
  <c r="AC674" i="7"/>
  <c r="S674" i="7"/>
  <c r="V673" i="7"/>
  <c r="S673" i="7"/>
  <c r="O673" i="7" a="1"/>
  <c r="O673" i="7" s="1"/>
  <c r="AC673" i="7" s="1"/>
  <c r="V672" i="7"/>
  <c r="S672" i="7"/>
  <c r="O672" i="7" a="1"/>
  <c r="O672" i="7" s="1"/>
  <c r="AC672" i="7" s="1"/>
  <c r="V671" i="7"/>
  <c r="S671" i="7"/>
  <c r="O671" i="7" a="1"/>
  <c r="O671" i="7" s="1"/>
  <c r="AC671" i="7" s="1"/>
  <c r="V670" i="7"/>
  <c r="S670" i="7"/>
  <c r="O670" i="7" a="1"/>
  <c r="O670" i="7" s="1"/>
  <c r="AC670" i="7" s="1"/>
  <c r="V669" i="7"/>
  <c r="S669" i="7"/>
  <c r="O669" i="7" a="1"/>
  <c r="O669" i="7" s="1"/>
  <c r="AC669" i="7" s="1"/>
  <c r="V668" i="7"/>
  <c r="S668" i="7"/>
  <c r="O668" i="7" a="1"/>
  <c r="O668" i="7" s="1"/>
  <c r="AC668" i="7" s="1"/>
  <c r="V667" i="7"/>
  <c r="S667" i="7"/>
  <c r="O667" i="7" a="1"/>
  <c r="O667" i="7" s="1"/>
  <c r="AC667" i="7" s="1"/>
  <c r="V666" i="7"/>
  <c r="S666" i="7"/>
  <c r="O666" i="7" a="1"/>
  <c r="O666" i="7" s="1"/>
  <c r="AC666" i="7" s="1"/>
  <c r="V665" i="7"/>
  <c r="S665" i="7"/>
  <c r="O665" i="7" a="1"/>
  <c r="O665" i="7" s="1"/>
  <c r="AC665" i="7" s="1"/>
  <c r="V664" i="7"/>
  <c r="S664" i="7"/>
  <c r="O664" i="7" a="1"/>
  <c r="O664" i="7" s="1"/>
  <c r="AC664" i="7" s="1"/>
  <c r="V663" i="7"/>
  <c r="S663" i="7"/>
  <c r="O663" i="7" a="1"/>
  <c r="O663" i="7" s="1"/>
  <c r="AC663" i="7" s="1"/>
  <c r="V662" i="7"/>
  <c r="S662" i="7"/>
  <c r="O662" i="7" a="1"/>
  <c r="O662" i="7" s="1"/>
  <c r="AC662" i="7" s="1"/>
  <c r="V661" i="7"/>
  <c r="S661" i="7"/>
  <c r="O661" i="7" a="1"/>
  <c r="O661" i="7" s="1"/>
  <c r="AC661" i="7" s="1"/>
  <c r="V660" i="7"/>
  <c r="S660" i="7"/>
  <c r="O660" i="7" a="1"/>
  <c r="O660" i="7" s="1"/>
  <c r="AC660" i="7" s="1"/>
  <c r="V659" i="7"/>
  <c r="S659" i="7"/>
  <c r="O659" i="7" a="1"/>
  <c r="O659" i="7" s="1"/>
  <c r="AC659" i="7" s="1"/>
  <c r="V658" i="7"/>
  <c r="S658" i="7"/>
  <c r="O658" i="7" a="1"/>
  <c r="O658" i="7" s="1"/>
  <c r="AC658" i="7" s="1"/>
  <c r="V657" i="7"/>
  <c r="S657" i="7"/>
  <c r="O657" i="7" a="1"/>
  <c r="O657" i="7" s="1"/>
  <c r="AC657" i="7" s="1"/>
  <c r="V656" i="7"/>
  <c r="S656" i="7"/>
  <c r="O656" i="7" a="1"/>
  <c r="O656" i="7" s="1"/>
  <c r="AC656" i="7" s="1"/>
  <c r="V655" i="7"/>
  <c r="S655" i="7"/>
  <c r="O655" i="7" a="1"/>
  <c r="O655" i="7" s="1"/>
  <c r="AC655" i="7" s="1"/>
  <c r="V654" i="7"/>
  <c r="S654" i="7"/>
  <c r="O654" i="7" a="1"/>
  <c r="O654" i="7" s="1"/>
  <c r="AC654" i="7" s="1"/>
  <c r="V653" i="7"/>
  <c r="S653" i="7"/>
  <c r="O653" i="7" a="1"/>
  <c r="O653" i="7" s="1"/>
  <c r="AC653" i="7" s="1"/>
  <c r="V652" i="7"/>
  <c r="S652" i="7"/>
  <c r="O652" i="7" a="1"/>
  <c r="O652" i="7" s="1"/>
  <c r="AC652" i="7" s="1"/>
  <c r="V651" i="7"/>
  <c r="S651" i="7"/>
  <c r="O651" i="7" a="1"/>
  <c r="O651" i="7" s="1"/>
  <c r="AC651" i="7" s="1"/>
  <c r="V650" i="7"/>
  <c r="S650" i="7"/>
  <c r="O650" i="7" a="1"/>
  <c r="O650" i="7" s="1"/>
  <c r="AC650" i="7" s="1"/>
  <c r="V649" i="7"/>
  <c r="S649" i="7"/>
  <c r="O649" i="7" a="1"/>
  <c r="O649" i="7" s="1"/>
  <c r="AC649" i="7" s="1"/>
  <c r="V648" i="7"/>
  <c r="S648" i="7"/>
  <c r="O648" i="7" a="1"/>
  <c r="O648" i="7" s="1"/>
  <c r="AC648" i="7" s="1"/>
  <c r="V647" i="7"/>
  <c r="S647" i="7"/>
  <c r="O647" i="7" a="1"/>
  <c r="O647" i="7" s="1"/>
  <c r="AC647" i="7" s="1"/>
  <c r="V646" i="7"/>
  <c r="S646" i="7"/>
  <c r="O646" i="7" a="1"/>
  <c r="O646" i="7" s="1"/>
  <c r="AC646" i="7" s="1"/>
  <c r="V645" i="7"/>
  <c r="S645" i="7"/>
  <c r="O645" i="7" a="1"/>
  <c r="O645" i="7" s="1"/>
  <c r="AC645" i="7" s="1"/>
  <c r="V644" i="7"/>
  <c r="S644" i="7"/>
  <c r="O644" i="7" a="1"/>
  <c r="O644" i="7" s="1"/>
  <c r="AC644" i="7" s="1"/>
  <c r="V643" i="7"/>
  <c r="S643" i="7"/>
  <c r="O643" i="7" a="1"/>
  <c r="O643" i="7" s="1"/>
  <c r="AC643" i="7" s="1"/>
  <c r="V642" i="7"/>
  <c r="S642" i="7"/>
  <c r="O642" i="7" a="1"/>
  <c r="O642" i="7" s="1"/>
  <c r="AC642" i="7" s="1"/>
  <c r="V641" i="7"/>
  <c r="S641" i="7"/>
  <c r="O641" i="7" a="1"/>
  <c r="O641" i="7" s="1"/>
  <c r="AC641" i="7" s="1"/>
  <c r="V640" i="7"/>
  <c r="S640" i="7"/>
  <c r="O640" i="7" a="1"/>
  <c r="O640" i="7" s="1"/>
  <c r="AC640" i="7" s="1"/>
  <c r="V639" i="7"/>
  <c r="S639" i="7"/>
  <c r="O639" i="7" a="1"/>
  <c r="O639" i="7" s="1"/>
  <c r="AC639" i="7" s="1"/>
  <c r="V638" i="7"/>
  <c r="S638" i="7"/>
  <c r="O638" i="7" a="1"/>
  <c r="O638" i="7" s="1"/>
  <c r="AC638" i="7" s="1"/>
  <c r="V637" i="7"/>
  <c r="S637" i="7"/>
  <c r="O637" i="7" a="1"/>
  <c r="O637" i="7" s="1"/>
  <c r="AC637" i="7" s="1"/>
  <c r="V636" i="7"/>
  <c r="S636" i="7"/>
  <c r="O636" i="7" a="1"/>
  <c r="O636" i="7" s="1"/>
  <c r="AC636" i="7" s="1"/>
  <c r="V635" i="7"/>
  <c r="S635" i="7"/>
  <c r="O635" i="7" a="1"/>
  <c r="O635" i="7" s="1"/>
  <c r="AC635" i="7" s="1"/>
  <c r="V634" i="7"/>
  <c r="S634" i="7"/>
  <c r="O634" i="7" a="1"/>
  <c r="O634" i="7" s="1"/>
  <c r="AC634" i="7" s="1"/>
  <c r="V633" i="7"/>
  <c r="S633" i="7"/>
  <c r="O633" i="7" a="1"/>
  <c r="O633" i="7" s="1"/>
  <c r="AC633" i="7" s="1"/>
  <c r="V632" i="7"/>
  <c r="S632" i="7"/>
  <c r="O632" i="7" a="1"/>
  <c r="O632" i="7" s="1"/>
  <c r="AC632" i="7" s="1"/>
  <c r="V631" i="7"/>
  <c r="S631" i="7"/>
  <c r="O631" i="7" a="1"/>
  <c r="O631" i="7" s="1"/>
  <c r="AC631" i="7" s="1"/>
  <c r="V630" i="7"/>
  <c r="S630" i="7"/>
  <c r="O630" i="7" a="1"/>
  <c r="O630" i="7" s="1"/>
  <c r="AC630" i="7" s="1"/>
  <c r="V629" i="7"/>
  <c r="S629" i="7"/>
  <c r="O629" i="7" a="1"/>
  <c r="O629" i="7" s="1"/>
  <c r="AC629" i="7" s="1"/>
  <c r="V628" i="7"/>
  <c r="S628" i="7"/>
  <c r="O628" i="7" a="1"/>
  <c r="O628" i="7" s="1"/>
  <c r="AC628" i="7" s="1"/>
  <c r="V627" i="7"/>
  <c r="S627" i="7"/>
  <c r="O627" i="7" a="1"/>
  <c r="O627" i="7" s="1"/>
  <c r="AC627" i="7" s="1"/>
  <c r="V626" i="7"/>
  <c r="S626" i="7"/>
  <c r="O626" i="7" a="1"/>
  <c r="O626" i="7" s="1"/>
  <c r="AC626" i="7" s="1"/>
  <c r="V625" i="7"/>
  <c r="S625" i="7"/>
  <c r="O625" i="7" a="1"/>
  <c r="O625" i="7" s="1"/>
  <c r="AC625" i="7" s="1"/>
  <c r="V624" i="7"/>
  <c r="S624" i="7"/>
  <c r="O624" i="7" a="1"/>
  <c r="O624" i="7" s="1"/>
  <c r="AC624" i="7" s="1"/>
  <c r="V623" i="7"/>
  <c r="S623" i="7"/>
  <c r="O623" i="7" a="1"/>
  <c r="O623" i="7" s="1"/>
  <c r="AC623" i="7" s="1"/>
  <c r="V622" i="7"/>
  <c r="S622" i="7"/>
  <c r="O622" i="7" a="1"/>
  <c r="O622" i="7" s="1"/>
  <c r="AC622" i="7" s="1"/>
  <c r="V621" i="7"/>
  <c r="S621" i="7"/>
  <c r="O621" i="7" a="1"/>
  <c r="O621" i="7" s="1"/>
  <c r="AC621" i="7" s="1"/>
  <c r="V620" i="7"/>
  <c r="S620" i="7"/>
  <c r="O620" i="7" a="1"/>
  <c r="O620" i="7" s="1"/>
  <c r="AC620" i="7" s="1"/>
  <c r="V619" i="7"/>
  <c r="S619" i="7"/>
  <c r="O619" i="7" a="1"/>
  <c r="O619" i="7" s="1"/>
  <c r="AC619" i="7" s="1"/>
  <c r="V618" i="7"/>
  <c r="S618" i="7"/>
  <c r="O618" i="7" a="1"/>
  <c r="O618" i="7" s="1"/>
  <c r="AC618" i="7" s="1"/>
  <c r="V617" i="7"/>
  <c r="S617" i="7"/>
  <c r="O617" i="7" a="1"/>
  <c r="O617" i="7" s="1"/>
  <c r="AC617" i="7" s="1"/>
  <c r="V616" i="7"/>
  <c r="S616" i="7"/>
  <c r="O616" i="7" a="1"/>
  <c r="O616" i="7" s="1"/>
  <c r="AC616" i="7" s="1"/>
  <c r="V615" i="7"/>
  <c r="S615" i="7"/>
  <c r="O615" i="7" a="1"/>
  <c r="O615" i="7" s="1"/>
  <c r="AC615" i="7" s="1"/>
  <c r="V614" i="7"/>
  <c r="S614" i="7"/>
  <c r="O614" i="7" a="1"/>
  <c r="O614" i="7" s="1"/>
  <c r="AC614" i="7" s="1"/>
  <c r="V613" i="7"/>
  <c r="S613" i="7"/>
  <c r="O613" i="7" a="1"/>
  <c r="O613" i="7" s="1"/>
  <c r="AC613" i="7" s="1"/>
  <c r="V612" i="7"/>
  <c r="S612" i="7"/>
  <c r="O612" i="7" a="1"/>
  <c r="O612" i="7" s="1"/>
  <c r="AC612" i="7" s="1"/>
  <c r="V611" i="7"/>
  <c r="S611" i="7"/>
  <c r="O611" i="7" a="1"/>
  <c r="O611" i="7" s="1"/>
  <c r="AC611" i="7" s="1"/>
  <c r="V610" i="7"/>
  <c r="S610" i="7"/>
  <c r="O610" i="7" a="1"/>
  <c r="O610" i="7" s="1"/>
  <c r="AC610" i="7" s="1"/>
  <c r="V609" i="7"/>
  <c r="S609" i="7"/>
  <c r="O609" i="7" a="1"/>
  <c r="O609" i="7" s="1"/>
  <c r="AC609" i="7" s="1"/>
  <c r="V608" i="7"/>
  <c r="S608" i="7"/>
  <c r="O608" i="7" a="1"/>
  <c r="O608" i="7" s="1"/>
  <c r="AC608" i="7" s="1"/>
  <c r="V607" i="7"/>
  <c r="S607" i="7"/>
  <c r="O607" i="7" a="1"/>
  <c r="O607" i="7" s="1"/>
  <c r="AC607" i="7" s="1"/>
  <c r="V606" i="7"/>
  <c r="S606" i="7"/>
  <c r="O606" i="7" a="1"/>
  <c r="O606" i="7" s="1"/>
  <c r="AC606" i="7" s="1"/>
  <c r="V605" i="7"/>
  <c r="S605" i="7"/>
  <c r="O605" i="7" a="1"/>
  <c r="O605" i="7" s="1"/>
  <c r="AC605" i="7" s="1"/>
  <c r="V604" i="7"/>
  <c r="S604" i="7"/>
  <c r="O604" i="7" a="1"/>
  <c r="O604" i="7" s="1"/>
  <c r="AC604" i="7" s="1"/>
  <c r="V603" i="7"/>
  <c r="S603" i="7"/>
  <c r="O603" i="7" a="1"/>
  <c r="O603" i="7" s="1"/>
  <c r="AC603" i="7" s="1"/>
  <c r="V602" i="7"/>
  <c r="S602" i="7"/>
  <c r="O602" i="7" a="1"/>
  <c r="O602" i="7" s="1"/>
  <c r="AC602" i="7" s="1"/>
  <c r="V601" i="7"/>
  <c r="S601" i="7"/>
  <c r="O601" i="7" a="1"/>
  <c r="O601" i="7" s="1"/>
  <c r="AC601" i="7" s="1"/>
  <c r="V600" i="7"/>
  <c r="S600" i="7"/>
  <c r="O600" i="7" a="1"/>
  <c r="O600" i="7" s="1"/>
  <c r="AC600" i="7" s="1"/>
  <c r="V599" i="7"/>
  <c r="S599" i="7"/>
  <c r="O599" i="7" a="1"/>
  <c r="O599" i="7" s="1"/>
  <c r="AC599" i="7" s="1"/>
  <c r="V598" i="7"/>
  <c r="S598" i="7"/>
  <c r="O598" i="7" a="1"/>
  <c r="O598" i="7" s="1"/>
  <c r="AC598" i="7" s="1"/>
  <c r="V597" i="7"/>
  <c r="S597" i="7"/>
  <c r="O597" i="7" a="1"/>
  <c r="O597" i="7" s="1"/>
  <c r="AC597" i="7" s="1"/>
  <c r="V596" i="7"/>
  <c r="S596" i="7"/>
  <c r="O596" i="7" a="1"/>
  <c r="O596" i="7" s="1"/>
  <c r="AC596" i="7" s="1"/>
  <c r="V595" i="7"/>
  <c r="S595" i="7"/>
  <c r="O595" i="7" a="1"/>
  <c r="O595" i="7" s="1"/>
  <c r="AC595" i="7" s="1"/>
  <c r="V594" i="7"/>
  <c r="S594" i="7"/>
  <c r="O594" i="7" a="1"/>
  <c r="O594" i="7" s="1"/>
  <c r="AC594" i="7" s="1"/>
  <c r="V593" i="7"/>
  <c r="S593" i="7"/>
  <c r="O593" i="7" a="1"/>
  <c r="O593" i="7" s="1"/>
  <c r="AC593" i="7" s="1"/>
  <c r="V592" i="7"/>
  <c r="S592" i="7"/>
  <c r="O592" i="7"/>
  <c r="AC592" i="7" s="1"/>
  <c r="O592" i="7" a="1"/>
  <c r="V591" i="7"/>
  <c r="S591" i="7"/>
  <c r="O591" i="7" a="1"/>
  <c r="O591" i="7" s="1"/>
  <c r="AC591" i="7" s="1"/>
  <c r="V590" i="7"/>
  <c r="S590" i="7"/>
  <c r="O590" i="7" a="1"/>
  <c r="O590" i="7" s="1"/>
  <c r="AC590" i="7" s="1"/>
  <c r="V589" i="7"/>
  <c r="S589" i="7"/>
  <c r="O589" i="7" a="1"/>
  <c r="O589" i="7" s="1"/>
  <c r="AC589" i="7" s="1"/>
  <c r="V588" i="7"/>
  <c r="S588" i="7"/>
  <c r="O588" i="7" a="1"/>
  <c r="O588" i="7" s="1"/>
  <c r="AC588" i="7" s="1"/>
  <c r="V587" i="7"/>
  <c r="S587" i="7"/>
  <c r="O587" i="7" a="1"/>
  <c r="O587" i="7" s="1"/>
  <c r="AC587" i="7" s="1"/>
  <c r="V586" i="7"/>
  <c r="S586" i="7"/>
  <c r="O586" i="7" a="1"/>
  <c r="O586" i="7" s="1"/>
  <c r="AC586" i="7" s="1"/>
  <c r="V585" i="7"/>
  <c r="S585" i="7"/>
  <c r="O585" i="7" a="1"/>
  <c r="O585" i="7" s="1"/>
  <c r="AC585" i="7" s="1"/>
  <c r="V584" i="7"/>
  <c r="S584" i="7"/>
  <c r="O584" i="7" a="1"/>
  <c r="O584" i="7" s="1"/>
  <c r="AC584" i="7" s="1"/>
  <c r="V583" i="7"/>
  <c r="S583" i="7"/>
  <c r="O583" i="7" a="1"/>
  <c r="O583" i="7" s="1"/>
  <c r="AC583" i="7" s="1"/>
  <c r="V582" i="7"/>
  <c r="S582" i="7"/>
  <c r="O582" i="7" a="1"/>
  <c r="O582" i="7" s="1"/>
  <c r="AC582" i="7" s="1"/>
  <c r="V581" i="7"/>
  <c r="S581" i="7"/>
  <c r="O581" i="7" a="1"/>
  <c r="O581" i="7" s="1"/>
  <c r="AC581" i="7" s="1"/>
  <c r="V580" i="7"/>
  <c r="S580" i="7"/>
  <c r="O580" i="7" a="1"/>
  <c r="O580" i="7" s="1"/>
  <c r="AC580" i="7" s="1"/>
  <c r="V579" i="7"/>
  <c r="S579" i="7"/>
  <c r="O579" i="7" a="1"/>
  <c r="O579" i="7" s="1"/>
  <c r="AC579" i="7" s="1"/>
  <c r="V578" i="7"/>
  <c r="S578" i="7"/>
  <c r="O578" i="7" a="1"/>
  <c r="O578" i="7" s="1"/>
  <c r="AC578" i="7" s="1"/>
  <c r="V577" i="7"/>
  <c r="S577" i="7"/>
  <c r="O577" i="7" a="1"/>
  <c r="O577" i="7" s="1"/>
  <c r="AC577" i="7" s="1"/>
  <c r="V576" i="7"/>
  <c r="S576" i="7"/>
  <c r="O576" i="7" a="1"/>
  <c r="O576" i="7" s="1"/>
  <c r="AC576" i="7" s="1"/>
  <c r="V575" i="7"/>
  <c r="S575" i="7"/>
  <c r="O575" i="7" a="1"/>
  <c r="O575" i="7" s="1"/>
  <c r="AC575" i="7" s="1"/>
  <c r="V574" i="7"/>
  <c r="S574" i="7"/>
  <c r="O574" i="7" a="1"/>
  <c r="O574" i="7" s="1"/>
  <c r="AC574" i="7" s="1"/>
  <c r="V573" i="7"/>
  <c r="S573" i="7"/>
  <c r="O573" i="7" a="1"/>
  <c r="O573" i="7" s="1"/>
  <c r="AC573" i="7" s="1"/>
  <c r="V572" i="7"/>
  <c r="S572" i="7"/>
  <c r="O572" i="7" a="1"/>
  <c r="O572" i="7" s="1"/>
  <c r="AC572" i="7" s="1"/>
  <c r="V571" i="7"/>
  <c r="S571" i="7"/>
  <c r="O571" i="7" a="1"/>
  <c r="O571" i="7" s="1"/>
  <c r="AC571" i="7" s="1"/>
  <c r="V570" i="7"/>
  <c r="S570" i="7"/>
  <c r="O570" i="7" a="1"/>
  <c r="O570" i="7" s="1"/>
  <c r="AC570" i="7" s="1"/>
  <c r="V569" i="7"/>
  <c r="S569" i="7"/>
  <c r="O569" i="7" a="1"/>
  <c r="O569" i="7" s="1"/>
  <c r="AC569" i="7" s="1"/>
  <c r="V568" i="7"/>
  <c r="S568" i="7"/>
  <c r="O568" i="7" a="1"/>
  <c r="O568" i="7" s="1"/>
  <c r="AC568" i="7" s="1"/>
  <c r="V567" i="7"/>
  <c r="S567" i="7"/>
  <c r="O567" i="7" a="1"/>
  <c r="O567" i="7" s="1"/>
  <c r="AC567" i="7" s="1"/>
  <c r="V566" i="7"/>
  <c r="S566" i="7"/>
  <c r="O566" i="7" a="1"/>
  <c r="O566" i="7" s="1"/>
  <c r="AC566" i="7" s="1"/>
  <c r="V565" i="7"/>
  <c r="S565" i="7"/>
  <c r="O565" i="7" a="1"/>
  <c r="O565" i="7" s="1"/>
  <c r="AC565" i="7" s="1"/>
  <c r="V564" i="7"/>
  <c r="S564" i="7"/>
  <c r="O564" i="7" a="1"/>
  <c r="O564" i="7" s="1"/>
  <c r="AC564" i="7" s="1"/>
  <c r="V563" i="7"/>
  <c r="S563" i="7"/>
  <c r="O563" i="7" a="1"/>
  <c r="O563" i="7" s="1"/>
  <c r="AC563" i="7" s="1"/>
  <c r="V562" i="7"/>
  <c r="S562" i="7"/>
  <c r="O562" i="7" a="1"/>
  <c r="O562" i="7" s="1"/>
  <c r="AC562" i="7" s="1"/>
  <c r="V561" i="7"/>
  <c r="S561" i="7"/>
  <c r="O561" i="7" a="1"/>
  <c r="O561" i="7" s="1"/>
  <c r="AC561" i="7" s="1"/>
  <c r="V560" i="7"/>
  <c r="S560" i="7"/>
  <c r="O560" i="7" a="1"/>
  <c r="O560" i="7" s="1"/>
  <c r="AC560" i="7" s="1"/>
  <c r="V559" i="7"/>
  <c r="S559" i="7"/>
  <c r="O559" i="7" a="1"/>
  <c r="O559" i="7" s="1"/>
  <c r="AC559" i="7" s="1"/>
  <c r="V558" i="7"/>
  <c r="S558" i="7"/>
  <c r="O558" i="7" a="1"/>
  <c r="O558" i="7" s="1"/>
  <c r="AC558" i="7" s="1"/>
  <c r="V557" i="7"/>
  <c r="S557" i="7"/>
  <c r="O557" i="7" a="1"/>
  <c r="O557" i="7" s="1"/>
  <c r="AC557" i="7" s="1"/>
  <c r="V556" i="7"/>
  <c r="S556" i="7"/>
  <c r="O556" i="7" a="1"/>
  <c r="O556" i="7" s="1"/>
  <c r="AC556" i="7" s="1"/>
  <c r="V555" i="7"/>
  <c r="S555" i="7"/>
  <c r="O555" i="7" a="1"/>
  <c r="O555" i="7" s="1"/>
  <c r="AC555" i="7" s="1"/>
  <c r="V554" i="7"/>
  <c r="S554" i="7"/>
  <c r="O554" i="7" a="1"/>
  <c r="O554" i="7" s="1"/>
  <c r="AC554" i="7" s="1"/>
  <c r="V553" i="7"/>
  <c r="S553" i="7"/>
  <c r="O553" i="7" a="1"/>
  <c r="O553" i="7" s="1"/>
  <c r="AC553" i="7" s="1"/>
  <c r="V552" i="7"/>
  <c r="S552" i="7"/>
  <c r="O552" i="7"/>
  <c r="AC552" i="7" s="1"/>
  <c r="O552" i="7" a="1"/>
  <c r="V551" i="7"/>
  <c r="S551" i="7"/>
  <c r="O551" i="7" a="1"/>
  <c r="O551" i="7" s="1"/>
  <c r="AC551" i="7" s="1"/>
  <c r="V550" i="7"/>
  <c r="S550" i="7"/>
  <c r="O550" i="7" a="1"/>
  <c r="O550" i="7" s="1"/>
  <c r="AC550" i="7" s="1"/>
  <c r="V549" i="7"/>
  <c r="S549" i="7"/>
  <c r="O549" i="7" a="1"/>
  <c r="O549" i="7" s="1"/>
  <c r="AC549" i="7" s="1"/>
  <c r="V548" i="7"/>
  <c r="S548" i="7"/>
  <c r="O548" i="7" a="1"/>
  <c r="O548" i="7" s="1"/>
  <c r="AC548" i="7" s="1"/>
  <c r="V547" i="7"/>
  <c r="S547" i="7"/>
  <c r="O547" i="7" a="1"/>
  <c r="O547" i="7" s="1"/>
  <c r="AC547" i="7" s="1"/>
  <c r="V546" i="7"/>
  <c r="S546" i="7"/>
  <c r="O546" i="7" a="1"/>
  <c r="O546" i="7" s="1"/>
  <c r="AC546" i="7" s="1"/>
  <c r="V545" i="7"/>
  <c r="S545" i="7"/>
  <c r="O545" i="7" a="1"/>
  <c r="O545" i="7" s="1"/>
  <c r="AC545" i="7" s="1"/>
  <c r="V544" i="7"/>
  <c r="S544" i="7"/>
  <c r="O544" i="7" a="1"/>
  <c r="O544" i="7" s="1"/>
  <c r="AC544" i="7" s="1"/>
  <c r="V543" i="7"/>
  <c r="S543" i="7"/>
  <c r="O543" i="7" a="1"/>
  <c r="O543" i="7" s="1"/>
  <c r="AC543" i="7" s="1"/>
  <c r="V542" i="7"/>
  <c r="S542" i="7"/>
  <c r="O542" i="7" a="1"/>
  <c r="O542" i="7" s="1"/>
  <c r="AC542" i="7" s="1"/>
  <c r="V541" i="7"/>
  <c r="S541" i="7"/>
  <c r="O541" i="7" a="1"/>
  <c r="O541" i="7" s="1"/>
  <c r="AC541" i="7" s="1"/>
  <c r="V540" i="7"/>
  <c r="S540" i="7"/>
  <c r="O540" i="7" a="1"/>
  <c r="O540" i="7" s="1"/>
  <c r="AC540" i="7" s="1"/>
  <c r="V539" i="7"/>
  <c r="S539" i="7"/>
  <c r="O539" i="7" a="1"/>
  <c r="O539" i="7" s="1"/>
  <c r="AC539" i="7" s="1"/>
  <c r="V538" i="7"/>
  <c r="S538" i="7"/>
  <c r="O538" i="7" a="1"/>
  <c r="O538" i="7" s="1"/>
  <c r="AC538" i="7" s="1"/>
  <c r="V537" i="7"/>
  <c r="S537" i="7"/>
  <c r="O537" i="7" a="1"/>
  <c r="O537" i="7" s="1"/>
  <c r="AC537" i="7" s="1"/>
  <c r="V536" i="7"/>
  <c r="S536" i="7"/>
  <c r="O536" i="7" a="1"/>
  <c r="O536" i="7" s="1"/>
  <c r="AC536" i="7" s="1"/>
  <c r="V535" i="7"/>
  <c r="S535" i="7"/>
  <c r="O535" i="7" a="1"/>
  <c r="O535" i="7" s="1"/>
  <c r="AC535" i="7" s="1"/>
  <c r="V534" i="7"/>
  <c r="S534" i="7"/>
  <c r="O534" i="7" a="1"/>
  <c r="O534" i="7" s="1"/>
  <c r="AC534" i="7" s="1"/>
  <c r="V533" i="7"/>
  <c r="S533" i="7"/>
  <c r="O533" i="7" a="1"/>
  <c r="O533" i="7" s="1"/>
  <c r="AC533" i="7" s="1"/>
  <c r="V532" i="7"/>
  <c r="S532" i="7"/>
  <c r="O532" i="7" a="1"/>
  <c r="O532" i="7" s="1"/>
  <c r="AC532" i="7" s="1"/>
  <c r="V531" i="7"/>
  <c r="S531" i="7"/>
  <c r="O531" i="7"/>
  <c r="AC531" i="7" s="1"/>
  <c r="O531" i="7" a="1"/>
  <c r="V530" i="7"/>
  <c r="S530" i="7"/>
  <c r="O530" i="7" a="1"/>
  <c r="O530" i="7" s="1"/>
  <c r="AC530" i="7" s="1"/>
  <c r="V529" i="7"/>
  <c r="S529" i="7"/>
  <c r="O529" i="7" a="1"/>
  <c r="O529" i="7" s="1"/>
  <c r="AC529" i="7" s="1"/>
  <c r="V528" i="7"/>
  <c r="S528" i="7"/>
  <c r="O528" i="7" a="1"/>
  <c r="O528" i="7" s="1"/>
  <c r="AC528" i="7" s="1"/>
  <c r="V527" i="7"/>
  <c r="S527" i="7"/>
  <c r="O527" i="7" a="1"/>
  <c r="O527" i="7" s="1"/>
  <c r="AC527" i="7" s="1"/>
  <c r="V526" i="7"/>
  <c r="S526" i="7"/>
  <c r="O526" i="7" a="1"/>
  <c r="O526" i="7" s="1"/>
  <c r="AC526" i="7" s="1"/>
  <c r="V525" i="7"/>
  <c r="S525" i="7"/>
  <c r="O525" i="7" a="1"/>
  <c r="O525" i="7" s="1"/>
  <c r="AC525" i="7" s="1"/>
  <c r="V524" i="7"/>
  <c r="S524" i="7"/>
  <c r="O524" i="7" a="1"/>
  <c r="O524" i="7" s="1"/>
  <c r="AC524" i="7" s="1"/>
  <c r="V523" i="7"/>
  <c r="S523" i="7"/>
  <c r="O523" i="7" a="1"/>
  <c r="O523" i="7" s="1"/>
  <c r="AC523" i="7" s="1"/>
  <c r="V522" i="7"/>
  <c r="S522" i="7"/>
  <c r="O522" i="7" a="1"/>
  <c r="O522" i="7" s="1"/>
  <c r="AC522" i="7" s="1"/>
  <c r="V521" i="7"/>
  <c r="S521" i="7"/>
  <c r="O521" i="7" a="1"/>
  <c r="O521" i="7" s="1"/>
  <c r="AC521" i="7" s="1"/>
  <c r="V520" i="7"/>
  <c r="S520" i="7"/>
  <c r="O520" i="7" a="1"/>
  <c r="O520" i="7" s="1"/>
  <c r="AC520" i="7" s="1"/>
  <c r="V519" i="7"/>
  <c r="S519" i="7"/>
  <c r="O519" i="7" a="1"/>
  <c r="O519" i="7" s="1"/>
  <c r="AC519" i="7" s="1"/>
  <c r="V518" i="7"/>
  <c r="S518" i="7"/>
  <c r="O518" i="7" a="1"/>
  <c r="O518" i="7" s="1"/>
  <c r="AC518" i="7" s="1"/>
  <c r="V517" i="7"/>
  <c r="S517" i="7"/>
  <c r="O517" i="7" a="1"/>
  <c r="O517" i="7" s="1"/>
  <c r="AC517" i="7" s="1"/>
  <c r="V516" i="7"/>
  <c r="S516" i="7"/>
  <c r="O516" i="7" a="1"/>
  <c r="O516" i="7" s="1"/>
  <c r="AC516" i="7" s="1"/>
  <c r="V515" i="7"/>
  <c r="S515" i="7"/>
  <c r="O515" i="7" a="1"/>
  <c r="O515" i="7" s="1"/>
  <c r="AC515" i="7" s="1"/>
  <c r="V514" i="7"/>
  <c r="S514" i="7"/>
  <c r="O514" i="7" a="1"/>
  <c r="O514" i="7" s="1"/>
  <c r="AC514" i="7" s="1"/>
  <c r="V513" i="7"/>
  <c r="S513" i="7"/>
  <c r="O513" i="7" a="1"/>
  <c r="O513" i="7" s="1"/>
  <c r="AC513" i="7" s="1"/>
  <c r="V512" i="7"/>
  <c r="S512" i="7"/>
  <c r="O512" i="7" a="1"/>
  <c r="O512" i="7" s="1"/>
  <c r="AC512" i="7" s="1"/>
  <c r="V511" i="7"/>
  <c r="S511" i="7"/>
  <c r="O511" i="7" a="1"/>
  <c r="O511" i="7" s="1"/>
  <c r="AC511" i="7" s="1"/>
  <c r="V510" i="7"/>
  <c r="S510" i="7"/>
  <c r="O510" i="7" a="1"/>
  <c r="O510" i="7" s="1"/>
  <c r="AC510" i="7" s="1"/>
  <c r="V509" i="7"/>
  <c r="S509" i="7"/>
  <c r="O509" i="7" a="1"/>
  <c r="O509" i="7" s="1"/>
  <c r="AC509" i="7" s="1"/>
  <c r="V508" i="7"/>
  <c r="S508" i="7"/>
  <c r="O508" i="7" a="1"/>
  <c r="O508" i="7" s="1"/>
  <c r="AC508" i="7" s="1"/>
  <c r="V507" i="7"/>
  <c r="S507" i="7"/>
  <c r="O507" i="7" a="1"/>
  <c r="O507" i="7" s="1"/>
  <c r="AC507" i="7" s="1"/>
  <c r="V506" i="7"/>
  <c r="S506" i="7"/>
  <c r="O506" i="7" a="1"/>
  <c r="O506" i="7" s="1"/>
  <c r="AC506" i="7" s="1"/>
  <c r="V505" i="7"/>
  <c r="S505" i="7"/>
  <c r="O505" i="7" a="1"/>
  <c r="O505" i="7" s="1"/>
  <c r="AC505" i="7" s="1"/>
  <c r="V504" i="7"/>
  <c r="S504" i="7"/>
  <c r="O504" i="7" a="1"/>
  <c r="O504" i="7" s="1"/>
  <c r="AC504" i="7" s="1"/>
  <c r="V503" i="7"/>
  <c r="S503" i="7"/>
  <c r="O503" i="7" a="1"/>
  <c r="O503" i="7" s="1"/>
  <c r="AC503" i="7" s="1"/>
  <c r="V502" i="7"/>
  <c r="S502" i="7"/>
  <c r="O502" i="7" a="1"/>
  <c r="O502" i="7" s="1"/>
  <c r="AC502" i="7" s="1"/>
  <c r="V501" i="7"/>
  <c r="S501" i="7"/>
  <c r="O501" i="7" a="1"/>
  <c r="O501" i="7" s="1"/>
  <c r="AC501" i="7" s="1"/>
  <c r="V500" i="7"/>
  <c r="S500" i="7"/>
  <c r="O500" i="7" a="1"/>
  <c r="O500" i="7" s="1"/>
  <c r="AC500" i="7" s="1"/>
  <c r="V499" i="7"/>
  <c r="S499" i="7"/>
  <c r="O499" i="7" a="1"/>
  <c r="O499" i="7" s="1"/>
  <c r="AC499" i="7" s="1"/>
  <c r="V498" i="7"/>
  <c r="S498" i="7"/>
  <c r="O498" i="7" a="1"/>
  <c r="O498" i="7" s="1"/>
  <c r="AC498" i="7" s="1"/>
  <c r="V497" i="7"/>
  <c r="S497" i="7"/>
  <c r="O497" i="7" a="1"/>
  <c r="O497" i="7" s="1"/>
  <c r="AC497" i="7" s="1"/>
  <c r="V496" i="7"/>
  <c r="S496" i="7"/>
  <c r="O496" i="7" a="1"/>
  <c r="O496" i="7" s="1"/>
  <c r="AC496" i="7" s="1"/>
  <c r="V495" i="7"/>
  <c r="S495" i="7"/>
  <c r="O495" i="7"/>
  <c r="AC495" i="7" s="1"/>
  <c r="O495" i="7" a="1"/>
  <c r="V494" i="7"/>
  <c r="S494" i="7"/>
  <c r="O494" i="7" a="1"/>
  <c r="O494" i="7" s="1"/>
  <c r="AC494" i="7" s="1"/>
  <c r="V493" i="7"/>
  <c r="S493" i="7"/>
  <c r="O493" i="7" a="1"/>
  <c r="O493" i="7" s="1"/>
  <c r="AC493" i="7" s="1"/>
  <c r="V492" i="7"/>
  <c r="S492" i="7"/>
  <c r="O492" i="7" a="1"/>
  <c r="O492" i="7" s="1"/>
  <c r="AC492" i="7" s="1"/>
  <c r="V491" i="7"/>
  <c r="S491" i="7"/>
  <c r="O491" i="7" a="1"/>
  <c r="O491" i="7" s="1"/>
  <c r="AC491" i="7" s="1"/>
  <c r="V490" i="7"/>
  <c r="S490" i="7"/>
  <c r="O490" i="7" a="1"/>
  <c r="O490" i="7" s="1"/>
  <c r="AC490" i="7" s="1"/>
  <c r="V489" i="7"/>
  <c r="S489" i="7"/>
  <c r="O489" i="7" a="1"/>
  <c r="O489" i="7" s="1"/>
  <c r="AC489" i="7" s="1"/>
  <c r="V488" i="7"/>
  <c r="S488" i="7"/>
  <c r="O488" i="7" a="1"/>
  <c r="O488" i="7" s="1"/>
  <c r="AC488" i="7" s="1"/>
  <c r="V487" i="7"/>
  <c r="S487" i="7"/>
  <c r="O487" i="7" a="1"/>
  <c r="O487" i="7" s="1"/>
  <c r="AC487" i="7" s="1"/>
  <c r="V486" i="7"/>
  <c r="S486" i="7"/>
  <c r="O486" i="7" a="1"/>
  <c r="O486" i="7" s="1"/>
  <c r="AC486" i="7" s="1"/>
  <c r="V485" i="7"/>
  <c r="S485" i="7"/>
  <c r="O485" i="7" a="1"/>
  <c r="O485" i="7" s="1"/>
  <c r="AC485" i="7" s="1"/>
  <c r="V484" i="7"/>
  <c r="S484" i="7"/>
  <c r="O484" i="7" a="1"/>
  <c r="O484" i="7" s="1"/>
  <c r="AC484" i="7" s="1"/>
  <c r="V483" i="7"/>
  <c r="S483" i="7"/>
  <c r="O483" i="7" a="1"/>
  <c r="O483" i="7" s="1"/>
  <c r="AC483" i="7" s="1"/>
  <c r="V482" i="7"/>
  <c r="S482" i="7"/>
  <c r="O482" i="7" a="1"/>
  <c r="O482" i="7" s="1"/>
  <c r="AC482" i="7" s="1"/>
  <c r="V481" i="7"/>
  <c r="S481" i="7"/>
  <c r="O481" i="7" a="1"/>
  <c r="O481" i="7" s="1"/>
  <c r="AC481" i="7" s="1"/>
  <c r="V480" i="7"/>
  <c r="S480" i="7"/>
  <c r="O480" i="7" a="1"/>
  <c r="O480" i="7" s="1"/>
  <c r="AC480" i="7" s="1"/>
  <c r="V479" i="7"/>
  <c r="S479" i="7"/>
  <c r="O479" i="7" a="1"/>
  <c r="O479" i="7" s="1"/>
  <c r="AC479" i="7" s="1"/>
  <c r="V478" i="7"/>
  <c r="S478" i="7"/>
  <c r="O478" i="7" a="1"/>
  <c r="O478" i="7" s="1"/>
  <c r="AC478" i="7" s="1"/>
  <c r="V477" i="7"/>
  <c r="S477" i="7"/>
  <c r="O477" i="7" a="1"/>
  <c r="O477" i="7" s="1"/>
  <c r="AC477" i="7" s="1"/>
  <c r="V476" i="7"/>
  <c r="S476" i="7"/>
  <c r="O476" i="7" a="1"/>
  <c r="O476" i="7" s="1"/>
  <c r="AC476" i="7" s="1"/>
  <c r="V475" i="7"/>
  <c r="S475" i="7"/>
  <c r="O475" i="7" a="1"/>
  <c r="O475" i="7" s="1"/>
  <c r="AC475" i="7" s="1"/>
  <c r="V474" i="7"/>
  <c r="S474" i="7"/>
  <c r="O474" i="7" a="1"/>
  <c r="O474" i="7" s="1"/>
  <c r="AC474" i="7" s="1"/>
  <c r="V473" i="7"/>
  <c r="S473" i="7"/>
  <c r="O473" i="7" a="1"/>
  <c r="O473" i="7" s="1"/>
  <c r="AC473" i="7" s="1"/>
  <c r="V472" i="7"/>
  <c r="S472" i="7"/>
  <c r="O472" i="7" a="1"/>
  <c r="O472" i="7" s="1"/>
  <c r="AC472" i="7" s="1"/>
  <c r="V471" i="7"/>
  <c r="S471" i="7"/>
  <c r="O471" i="7" a="1"/>
  <c r="O471" i="7" s="1"/>
  <c r="AC471" i="7" s="1"/>
  <c r="V470" i="7"/>
  <c r="S470" i="7"/>
  <c r="O470" i="7" a="1"/>
  <c r="O470" i="7" s="1"/>
  <c r="AC470" i="7" s="1"/>
  <c r="V469" i="7"/>
  <c r="S469" i="7"/>
  <c r="O469" i="7" a="1"/>
  <c r="O469" i="7" s="1"/>
  <c r="AC469" i="7" s="1"/>
  <c r="V468" i="7"/>
  <c r="S468" i="7"/>
  <c r="O468" i="7" a="1"/>
  <c r="O468" i="7" s="1"/>
  <c r="AC468" i="7" s="1"/>
  <c r="V467" i="7"/>
  <c r="S467" i="7"/>
  <c r="O467" i="7" a="1"/>
  <c r="O467" i="7" s="1"/>
  <c r="AC467" i="7" s="1"/>
  <c r="V466" i="7"/>
  <c r="S466" i="7"/>
  <c r="O466" i="7" a="1"/>
  <c r="O466" i="7" s="1"/>
  <c r="AC466" i="7" s="1"/>
  <c r="V465" i="7"/>
  <c r="S465" i="7"/>
  <c r="O465" i="7" a="1"/>
  <c r="O465" i="7" s="1"/>
  <c r="AC465" i="7" s="1"/>
  <c r="V464" i="7"/>
  <c r="S464" i="7"/>
  <c r="O464" i="7" a="1"/>
  <c r="O464" i="7" s="1"/>
  <c r="AC464" i="7" s="1"/>
  <c r="V463" i="7"/>
  <c r="S463" i="7"/>
  <c r="O463" i="7" a="1"/>
  <c r="O463" i="7" s="1"/>
  <c r="AC463" i="7" s="1"/>
  <c r="V462" i="7"/>
  <c r="S462" i="7"/>
  <c r="O462" i="7" a="1"/>
  <c r="O462" i="7" s="1"/>
  <c r="AC462" i="7" s="1"/>
  <c r="V461" i="7"/>
  <c r="S461" i="7"/>
  <c r="O461" i="7" a="1"/>
  <c r="O461" i="7" s="1"/>
  <c r="AC461" i="7" s="1"/>
  <c r="V460" i="7"/>
  <c r="S460" i="7"/>
  <c r="O460" i="7" a="1"/>
  <c r="O460" i="7" s="1"/>
  <c r="AC460" i="7" s="1"/>
  <c r="V459" i="7"/>
  <c r="S459" i="7"/>
  <c r="O459" i="7" a="1"/>
  <c r="O459" i="7" s="1"/>
  <c r="AC459" i="7" s="1"/>
  <c r="V458" i="7"/>
  <c r="S458" i="7"/>
  <c r="O458" i="7" a="1"/>
  <c r="O458" i="7" s="1"/>
  <c r="AC458" i="7" s="1"/>
  <c r="V457" i="7"/>
  <c r="S457" i="7"/>
  <c r="O457" i="7" a="1"/>
  <c r="O457" i="7" s="1"/>
  <c r="AC457" i="7" s="1"/>
  <c r="V456" i="7"/>
  <c r="S456" i="7"/>
  <c r="O456" i="7" a="1"/>
  <c r="O456" i="7" s="1"/>
  <c r="AC456" i="7" s="1"/>
  <c r="V455" i="7"/>
  <c r="S455" i="7"/>
  <c r="O455" i="7" a="1"/>
  <c r="O455" i="7" s="1"/>
  <c r="AC455" i="7" s="1"/>
  <c r="V454" i="7"/>
  <c r="S454" i="7"/>
  <c r="O454" i="7" a="1"/>
  <c r="O454" i="7" s="1"/>
  <c r="AC454" i="7" s="1"/>
  <c r="V453" i="7"/>
  <c r="S453" i="7"/>
  <c r="O453" i="7" a="1"/>
  <c r="O453" i="7" s="1"/>
  <c r="AC453" i="7" s="1"/>
  <c r="V452" i="7"/>
  <c r="S452" i="7"/>
  <c r="O452" i="7" a="1"/>
  <c r="O452" i="7" s="1"/>
  <c r="AC452" i="7" s="1"/>
  <c r="V451" i="7"/>
  <c r="S451" i="7"/>
  <c r="O451" i="7" a="1"/>
  <c r="O451" i="7" s="1"/>
  <c r="AC451" i="7" s="1"/>
  <c r="V450" i="7"/>
  <c r="S450" i="7"/>
  <c r="O450" i="7" a="1"/>
  <c r="O450" i="7" s="1"/>
  <c r="AC450" i="7" s="1"/>
  <c r="V449" i="7"/>
  <c r="S449" i="7"/>
  <c r="O449" i="7" a="1"/>
  <c r="O449" i="7" s="1"/>
  <c r="AC449" i="7" s="1"/>
  <c r="V448" i="7"/>
  <c r="S448" i="7"/>
  <c r="O448" i="7" a="1"/>
  <c r="O448" i="7" s="1"/>
  <c r="AC448" i="7" s="1"/>
  <c r="V447" i="7"/>
  <c r="S447" i="7"/>
  <c r="O447" i="7" a="1"/>
  <c r="O447" i="7" s="1"/>
  <c r="AC447" i="7" s="1"/>
  <c r="V446" i="7"/>
  <c r="S446" i="7"/>
  <c r="O446" i="7" a="1"/>
  <c r="O446" i="7" s="1"/>
  <c r="AC446" i="7" s="1"/>
  <c r="V445" i="7"/>
  <c r="S445" i="7"/>
  <c r="O445" i="7" a="1"/>
  <c r="O445" i="7" s="1"/>
  <c r="AC445" i="7" s="1"/>
  <c r="V444" i="7"/>
  <c r="S444" i="7"/>
  <c r="O444" i="7" a="1"/>
  <c r="O444" i="7" s="1"/>
  <c r="AC444" i="7" s="1"/>
  <c r="V443" i="7"/>
  <c r="S443" i="7"/>
  <c r="O443" i="7" a="1"/>
  <c r="O443" i="7" s="1"/>
  <c r="AC443" i="7" s="1"/>
  <c r="V442" i="7"/>
  <c r="S442" i="7"/>
  <c r="O442" i="7" a="1"/>
  <c r="O442" i="7" s="1"/>
  <c r="AC442" i="7" s="1"/>
  <c r="V441" i="7"/>
  <c r="S441" i="7"/>
  <c r="O441" i="7" a="1"/>
  <c r="O441" i="7" s="1"/>
  <c r="AC441" i="7" s="1"/>
  <c r="V440" i="7"/>
  <c r="S440" i="7"/>
  <c r="O440" i="7" a="1"/>
  <c r="O440" i="7" s="1"/>
  <c r="AC440" i="7" s="1"/>
  <c r="V439" i="7"/>
  <c r="S439" i="7"/>
  <c r="O439" i="7" a="1"/>
  <c r="O439" i="7" s="1"/>
  <c r="AC439" i="7" s="1"/>
  <c r="V438" i="7"/>
  <c r="S438" i="7"/>
  <c r="O438" i="7" a="1"/>
  <c r="O438" i="7" s="1"/>
  <c r="AC438" i="7" s="1"/>
  <c r="V437" i="7"/>
  <c r="S437" i="7"/>
  <c r="O437" i="7" a="1"/>
  <c r="O437" i="7" s="1"/>
  <c r="AC437" i="7" s="1"/>
  <c r="V436" i="7"/>
  <c r="S436" i="7"/>
  <c r="O436" i="7" a="1"/>
  <c r="O436" i="7" s="1"/>
  <c r="AC436" i="7" s="1"/>
  <c r="V435" i="7"/>
  <c r="S435" i="7"/>
  <c r="O435" i="7" a="1"/>
  <c r="O435" i="7" s="1"/>
  <c r="AC435" i="7" s="1"/>
  <c r="V434" i="7"/>
  <c r="S434" i="7"/>
  <c r="O434" i="7" a="1"/>
  <c r="O434" i="7" s="1"/>
  <c r="AC434" i="7" s="1"/>
  <c r="V433" i="7"/>
  <c r="S433" i="7"/>
  <c r="O433" i="7" a="1"/>
  <c r="O433" i="7" s="1"/>
  <c r="AC433" i="7" s="1"/>
  <c r="V432" i="7"/>
  <c r="S432" i="7"/>
  <c r="O432" i="7" a="1"/>
  <c r="O432" i="7" s="1"/>
  <c r="AC432" i="7" s="1"/>
  <c r="V431" i="7"/>
  <c r="S431" i="7"/>
  <c r="O431" i="7" a="1"/>
  <c r="O431" i="7" s="1"/>
  <c r="AC431" i="7" s="1"/>
  <c r="V430" i="7"/>
  <c r="S430" i="7"/>
  <c r="O430" i="7" a="1"/>
  <c r="O430" i="7" s="1"/>
  <c r="AC430" i="7" s="1"/>
  <c r="V429" i="7"/>
  <c r="S429" i="7"/>
  <c r="O429" i="7" a="1"/>
  <c r="O429" i="7" s="1"/>
  <c r="AC429" i="7" s="1"/>
  <c r="V428" i="7"/>
  <c r="S428" i="7"/>
  <c r="O428" i="7" a="1"/>
  <c r="O428" i="7" s="1"/>
  <c r="AC428" i="7" s="1"/>
  <c r="V427" i="7"/>
  <c r="S427" i="7"/>
  <c r="O427" i="7" a="1"/>
  <c r="O427" i="7" s="1"/>
  <c r="AC427" i="7" s="1"/>
  <c r="V426" i="7"/>
  <c r="S426" i="7"/>
  <c r="O426" i="7" a="1"/>
  <c r="O426" i="7" s="1"/>
  <c r="AC426" i="7" s="1"/>
  <c r="V425" i="7"/>
  <c r="S425" i="7"/>
  <c r="O425" i="7" a="1"/>
  <c r="O425" i="7" s="1"/>
  <c r="AC425" i="7" s="1"/>
  <c r="V424" i="7"/>
  <c r="S424" i="7"/>
  <c r="O424" i="7" a="1"/>
  <c r="O424" i="7" s="1"/>
  <c r="AC424" i="7" s="1"/>
  <c r="V423" i="7"/>
  <c r="S423" i="7"/>
  <c r="O423" i="7" a="1"/>
  <c r="O423" i="7" s="1"/>
  <c r="AC423" i="7" s="1"/>
  <c r="V422" i="7"/>
  <c r="S422" i="7"/>
  <c r="O422" i="7" a="1"/>
  <c r="O422" i="7" s="1"/>
  <c r="AC422" i="7" s="1"/>
  <c r="V421" i="7"/>
  <c r="S421" i="7"/>
  <c r="O421" i="7" a="1"/>
  <c r="O421" i="7" s="1"/>
  <c r="AC421" i="7" s="1"/>
  <c r="V420" i="7"/>
  <c r="S420" i="7"/>
  <c r="O420" i="7" a="1"/>
  <c r="O420" i="7" s="1"/>
  <c r="AC420" i="7" s="1"/>
  <c r="V419" i="7"/>
  <c r="S419" i="7"/>
  <c r="O419" i="7" a="1"/>
  <c r="O419" i="7" s="1"/>
  <c r="AC419" i="7" s="1"/>
  <c r="V418" i="7"/>
  <c r="S418" i="7"/>
  <c r="O418" i="7" a="1"/>
  <c r="O418" i="7" s="1"/>
  <c r="AC418" i="7" s="1"/>
  <c r="V417" i="7"/>
  <c r="S417" i="7"/>
  <c r="O417" i="7" a="1"/>
  <c r="O417" i="7" s="1"/>
  <c r="AC417" i="7" s="1"/>
  <c r="V416" i="7"/>
  <c r="S416" i="7"/>
  <c r="O416" i="7" a="1"/>
  <c r="O416" i="7" s="1"/>
  <c r="AC416" i="7" s="1"/>
  <c r="V415" i="7"/>
  <c r="S415" i="7"/>
  <c r="O415" i="7" a="1"/>
  <c r="O415" i="7" s="1"/>
  <c r="AC415" i="7" s="1"/>
  <c r="V414" i="7"/>
  <c r="S414" i="7"/>
  <c r="O414" i="7" a="1"/>
  <c r="O414" i="7" s="1"/>
  <c r="AC414" i="7" s="1"/>
  <c r="V413" i="7"/>
  <c r="S413" i="7"/>
  <c r="O413" i="7" a="1"/>
  <c r="O413" i="7" s="1"/>
  <c r="AC413" i="7" s="1"/>
  <c r="V412" i="7"/>
  <c r="S412" i="7"/>
  <c r="O412" i="7" a="1"/>
  <c r="O412" i="7" s="1"/>
  <c r="AC412" i="7" s="1"/>
  <c r="V411" i="7"/>
  <c r="S411" i="7"/>
  <c r="O411" i="7" a="1"/>
  <c r="O411" i="7" s="1"/>
  <c r="AC411" i="7" s="1"/>
  <c r="V410" i="7"/>
  <c r="S410" i="7"/>
  <c r="O410" i="7" a="1"/>
  <c r="O410" i="7" s="1"/>
  <c r="AC410" i="7" s="1"/>
  <c r="V409" i="7"/>
  <c r="S409" i="7"/>
  <c r="O409" i="7" a="1"/>
  <c r="O409" i="7" s="1"/>
  <c r="AC409" i="7" s="1"/>
  <c r="V408" i="7"/>
  <c r="S408" i="7"/>
  <c r="O408" i="7" a="1"/>
  <c r="O408" i="7" s="1"/>
  <c r="AC408" i="7" s="1"/>
  <c r="V407" i="7"/>
  <c r="S407" i="7"/>
  <c r="O407" i="7" a="1"/>
  <c r="O407" i="7" s="1"/>
  <c r="AC407" i="7" s="1"/>
  <c r="V406" i="7"/>
  <c r="S406" i="7"/>
  <c r="O406" i="7" a="1"/>
  <c r="O406" i="7" s="1"/>
  <c r="AC406" i="7" s="1"/>
  <c r="V405" i="7"/>
  <c r="S405" i="7"/>
  <c r="O405" i="7" a="1"/>
  <c r="O405" i="7" s="1"/>
  <c r="AC405" i="7" s="1"/>
  <c r="V404" i="7"/>
  <c r="S404" i="7"/>
  <c r="O404" i="7" a="1"/>
  <c r="O404" i="7" s="1"/>
  <c r="AC404" i="7" s="1"/>
  <c r="V403" i="7"/>
  <c r="S403" i="7"/>
  <c r="O403" i="7" a="1"/>
  <c r="O403" i="7" s="1"/>
  <c r="AC403" i="7" s="1"/>
  <c r="V402" i="7"/>
  <c r="S402" i="7"/>
  <c r="O402" i="7" a="1"/>
  <c r="O402" i="7" s="1"/>
  <c r="AC402" i="7" s="1"/>
  <c r="V401" i="7"/>
  <c r="S401" i="7"/>
  <c r="O401" i="7" a="1"/>
  <c r="O401" i="7" s="1"/>
  <c r="AC401" i="7" s="1"/>
  <c r="V400" i="7"/>
  <c r="S400" i="7"/>
  <c r="O400" i="7" a="1"/>
  <c r="O400" i="7" s="1"/>
  <c r="AC400" i="7" s="1"/>
  <c r="V399" i="7"/>
  <c r="S399" i="7"/>
  <c r="O399" i="7" a="1"/>
  <c r="O399" i="7" s="1"/>
  <c r="AC399" i="7" s="1"/>
  <c r="V398" i="7"/>
  <c r="S398" i="7"/>
  <c r="O398" i="7" a="1"/>
  <c r="O398" i="7" s="1"/>
  <c r="AC398" i="7" s="1"/>
  <c r="V397" i="7"/>
  <c r="S397" i="7"/>
  <c r="O397" i="7" a="1"/>
  <c r="O397" i="7" s="1"/>
  <c r="AC397" i="7" s="1"/>
  <c r="V396" i="7"/>
  <c r="S396" i="7"/>
  <c r="O396" i="7" a="1"/>
  <c r="O396" i="7" s="1"/>
  <c r="AC396" i="7" s="1"/>
  <c r="V395" i="7"/>
  <c r="S395" i="7"/>
  <c r="O395" i="7" a="1"/>
  <c r="O395" i="7" s="1"/>
  <c r="AC395" i="7" s="1"/>
  <c r="V394" i="7"/>
  <c r="S394" i="7"/>
  <c r="O394" i="7" a="1"/>
  <c r="O394" i="7" s="1"/>
  <c r="AC394" i="7" s="1"/>
  <c r="V393" i="7"/>
  <c r="S393" i="7"/>
  <c r="O393" i="7" a="1"/>
  <c r="O393" i="7" s="1"/>
  <c r="AC393" i="7" s="1"/>
  <c r="V392" i="7"/>
  <c r="S392" i="7"/>
  <c r="O392" i="7" a="1"/>
  <c r="O392" i="7" s="1"/>
  <c r="AC392" i="7" s="1"/>
  <c r="V391" i="7"/>
  <c r="S391" i="7"/>
  <c r="O391" i="7" a="1"/>
  <c r="O391" i="7" s="1"/>
  <c r="AC391" i="7" s="1"/>
  <c r="V390" i="7"/>
  <c r="S390" i="7"/>
  <c r="O390" i="7" a="1"/>
  <c r="O390" i="7" s="1"/>
  <c r="AC390" i="7" s="1"/>
  <c r="V389" i="7"/>
  <c r="S389" i="7"/>
  <c r="O389" i="7" a="1"/>
  <c r="O389" i="7" s="1"/>
  <c r="AC389" i="7" s="1"/>
  <c r="V388" i="7"/>
  <c r="S388" i="7"/>
  <c r="O388" i="7" a="1"/>
  <c r="O388" i="7" s="1"/>
  <c r="AC388" i="7" s="1"/>
  <c r="V387" i="7"/>
  <c r="S387" i="7"/>
  <c r="O387" i="7" a="1"/>
  <c r="O387" i="7" s="1"/>
  <c r="AC387" i="7" s="1"/>
  <c r="V386" i="7"/>
  <c r="S386" i="7"/>
  <c r="O386" i="7" a="1"/>
  <c r="O386" i="7" s="1"/>
  <c r="AC386" i="7" s="1"/>
  <c r="V385" i="7"/>
  <c r="S385" i="7"/>
  <c r="O385" i="7" a="1"/>
  <c r="O385" i="7" s="1"/>
  <c r="AC385" i="7" s="1"/>
  <c r="V384" i="7"/>
  <c r="S384" i="7"/>
  <c r="O384" i="7" a="1"/>
  <c r="O384" i="7" s="1"/>
  <c r="AC384" i="7" s="1"/>
  <c r="V383" i="7"/>
  <c r="S383" i="7"/>
  <c r="O383" i="7" a="1"/>
  <c r="O383" i="7" s="1"/>
  <c r="AC383" i="7" s="1"/>
  <c r="V382" i="7"/>
  <c r="S382" i="7"/>
  <c r="O382" i="7" a="1"/>
  <c r="O382" i="7" s="1"/>
  <c r="AC382" i="7" s="1"/>
  <c r="V381" i="7"/>
  <c r="S381" i="7"/>
  <c r="O381" i="7" a="1"/>
  <c r="O381" i="7" s="1"/>
  <c r="AC381" i="7" s="1"/>
  <c r="V380" i="7"/>
  <c r="S380" i="7"/>
  <c r="O380" i="7" a="1"/>
  <c r="O380" i="7" s="1"/>
  <c r="AC380" i="7" s="1"/>
  <c r="V379" i="7"/>
  <c r="S379" i="7"/>
  <c r="O379" i="7" a="1"/>
  <c r="O379" i="7" s="1"/>
  <c r="AC379" i="7" s="1"/>
  <c r="V378" i="7"/>
  <c r="S378" i="7"/>
  <c r="O378" i="7" a="1"/>
  <c r="O378" i="7" s="1"/>
  <c r="AC378" i="7" s="1"/>
  <c r="V377" i="7"/>
  <c r="S377" i="7"/>
  <c r="O377" i="7" a="1"/>
  <c r="O377" i="7" s="1"/>
  <c r="AC377" i="7" s="1"/>
  <c r="V376" i="7"/>
  <c r="S376" i="7"/>
  <c r="O376" i="7" a="1"/>
  <c r="O376" i="7" s="1"/>
  <c r="AC376" i="7" s="1"/>
  <c r="V375" i="7"/>
  <c r="S375" i="7"/>
  <c r="O375" i="7" a="1"/>
  <c r="O375" i="7" s="1"/>
  <c r="AC375" i="7" s="1"/>
  <c r="V374" i="7"/>
  <c r="S374" i="7"/>
  <c r="O374" i="7" a="1"/>
  <c r="O374" i="7" s="1"/>
  <c r="AC374" i="7" s="1"/>
  <c r="V373" i="7"/>
  <c r="S373" i="7"/>
  <c r="O373" i="7" a="1"/>
  <c r="O373" i="7" s="1"/>
  <c r="AC373" i="7" s="1"/>
  <c r="V372" i="7"/>
  <c r="S372" i="7"/>
  <c r="O372" i="7" a="1"/>
  <c r="O372" i="7" s="1"/>
  <c r="AC372" i="7" s="1"/>
  <c r="V371" i="7"/>
  <c r="S371" i="7"/>
  <c r="O371" i="7" a="1"/>
  <c r="O371" i="7" s="1"/>
  <c r="AC371" i="7" s="1"/>
  <c r="V370" i="7"/>
  <c r="S370" i="7"/>
  <c r="O370" i="7" a="1"/>
  <c r="O370" i="7" s="1"/>
  <c r="AC370" i="7" s="1"/>
  <c r="V369" i="7"/>
  <c r="S369" i="7"/>
  <c r="O369" i="7" a="1"/>
  <c r="O369" i="7" s="1"/>
  <c r="AC369" i="7" s="1"/>
  <c r="V368" i="7"/>
  <c r="S368" i="7"/>
  <c r="O368" i="7" a="1"/>
  <c r="O368" i="7" s="1"/>
  <c r="AC368" i="7" s="1"/>
  <c r="V367" i="7"/>
  <c r="S367" i="7"/>
  <c r="O367" i="7" a="1"/>
  <c r="O367" i="7" s="1"/>
  <c r="AC367" i="7" s="1"/>
  <c r="V366" i="7"/>
  <c r="S366" i="7"/>
  <c r="O366" i="7" a="1"/>
  <c r="O366" i="7" s="1"/>
  <c r="AC366" i="7" s="1"/>
  <c r="V365" i="7"/>
  <c r="S365" i="7"/>
  <c r="O365" i="7" a="1"/>
  <c r="O365" i="7" s="1"/>
  <c r="AC365" i="7" s="1"/>
  <c r="V364" i="7"/>
  <c r="S364" i="7"/>
  <c r="O364" i="7" a="1"/>
  <c r="O364" i="7" s="1"/>
  <c r="AC364" i="7" s="1"/>
  <c r="V363" i="7"/>
  <c r="S363" i="7"/>
  <c r="O363" i="7" a="1"/>
  <c r="O363" i="7" s="1"/>
  <c r="AC363" i="7" s="1"/>
  <c r="V362" i="7"/>
  <c r="S362" i="7"/>
  <c r="O362" i="7" a="1"/>
  <c r="O362" i="7" s="1"/>
  <c r="AC362" i="7" s="1"/>
  <c r="V361" i="7"/>
  <c r="S361" i="7"/>
  <c r="O361" i="7" a="1"/>
  <c r="O361" i="7" s="1"/>
  <c r="AC361" i="7" s="1"/>
  <c r="V360" i="7"/>
  <c r="S360" i="7"/>
  <c r="O360" i="7" a="1"/>
  <c r="O360" i="7" s="1"/>
  <c r="AC360" i="7" s="1"/>
  <c r="V359" i="7"/>
  <c r="S359" i="7"/>
  <c r="O359" i="7" a="1"/>
  <c r="O359" i="7" s="1"/>
  <c r="AC359" i="7" s="1"/>
  <c r="V358" i="7"/>
  <c r="S358" i="7"/>
  <c r="O358" i="7" a="1"/>
  <c r="O358" i="7" s="1"/>
  <c r="AC358" i="7" s="1"/>
  <c r="V357" i="7"/>
  <c r="S357" i="7"/>
  <c r="O357" i="7" a="1"/>
  <c r="O357" i="7" s="1"/>
  <c r="AC357" i="7" s="1"/>
  <c r="V356" i="7"/>
  <c r="S356" i="7"/>
  <c r="O356" i="7" a="1"/>
  <c r="O356" i="7" s="1"/>
  <c r="AC356" i="7" s="1"/>
  <c r="V355" i="7"/>
  <c r="S355" i="7"/>
  <c r="O355" i="7" a="1"/>
  <c r="O355" i="7" s="1"/>
  <c r="AC355" i="7" s="1"/>
  <c r="V354" i="7"/>
  <c r="S354" i="7"/>
  <c r="O354" i="7" a="1"/>
  <c r="O354" i="7" s="1"/>
  <c r="AC354" i="7" s="1"/>
  <c r="V353" i="7"/>
  <c r="S353" i="7"/>
  <c r="O353" i="7" a="1"/>
  <c r="O353" i="7" s="1"/>
  <c r="AC353" i="7" s="1"/>
  <c r="V352" i="7"/>
  <c r="S352" i="7"/>
  <c r="O352" i="7" a="1"/>
  <c r="O352" i="7" s="1"/>
  <c r="AC352" i="7" s="1"/>
  <c r="V351" i="7"/>
  <c r="S351" i="7"/>
  <c r="O351" i="7" a="1"/>
  <c r="O351" i="7" s="1"/>
  <c r="AC351" i="7" s="1"/>
  <c r="V350" i="7"/>
  <c r="S350" i="7"/>
  <c r="O350" i="7" a="1"/>
  <c r="O350" i="7" s="1"/>
  <c r="AC350" i="7" s="1"/>
  <c r="V349" i="7"/>
  <c r="S349" i="7"/>
  <c r="O349" i="7" a="1"/>
  <c r="O349" i="7" s="1"/>
  <c r="AC349" i="7" s="1"/>
  <c r="V348" i="7"/>
  <c r="S348" i="7"/>
  <c r="O348" i="7" a="1"/>
  <c r="O348" i="7" s="1"/>
  <c r="AC348" i="7" s="1"/>
  <c r="V347" i="7"/>
  <c r="S347" i="7"/>
  <c r="O347" i="7" a="1"/>
  <c r="O347" i="7" s="1"/>
  <c r="AC347" i="7" s="1"/>
  <c r="V346" i="7"/>
  <c r="S346" i="7"/>
  <c r="O346" i="7" a="1"/>
  <c r="O346" i="7" s="1"/>
  <c r="AC346" i="7" s="1"/>
  <c r="V345" i="7"/>
  <c r="S345" i="7"/>
  <c r="O345" i="7" a="1"/>
  <c r="O345" i="7" s="1"/>
  <c r="AC345" i="7" s="1"/>
  <c r="V344" i="7"/>
  <c r="S344" i="7"/>
  <c r="O344" i="7" a="1"/>
  <c r="O344" i="7" s="1"/>
  <c r="AC344" i="7" s="1"/>
  <c r="V343" i="7"/>
  <c r="S343" i="7"/>
  <c r="O343" i="7" a="1"/>
  <c r="O343" i="7" s="1"/>
  <c r="AC343" i="7" s="1"/>
  <c r="V342" i="7"/>
  <c r="S342" i="7"/>
  <c r="O342" i="7" a="1"/>
  <c r="O342" i="7" s="1"/>
  <c r="AC342" i="7" s="1"/>
  <c r="V341" i="7"/>
  <c r="S341" i="7"/>
  <c r="O341" i="7" a="1"/>
  <c r="O341" i="7" s="1"/>
  <c r="AC341" i="7" s="1"/>
  <c r="V340" i="7"/>
  <c r="S340" i="7"/>
  <c r="O340" i="7" a="1"/>
  <c r="O340" i="7" s="1"/>
  <c r="AC340" i="7" s="1"/>
  <c r="V339" i="7"/>
  <c r="S339" i="7"/>
  <c r="O339" i="7" a="1"/>
  <c r="O339" i="7" s="1"/>
  <c r="AC339" i="7" s="1"/>
  <c r="V338" i="7"/>
  <c r="S338" i="7"/>
  <c r="O338" i="7" a="1"/>
  <c r="O338" i="7" s="1"/>
  <c r="AC338" i="7" s="1"/>
  <c r="V337" i="7"/>
  <c r="S337" i="7"/>
  <c r="O337" i="7" a="1"/>
  <c r="O337" i="7" s="1"/>
  <c r="AC337" i="7" s="1"/>
  <c r="V336" i="7"/>
  <c r="S336" i="7"/>
  <c r="O336" i="7" a="1"/>
  <c r="O336" i="7" s="1"/>
  <c r="AC336" i="7" s="1"/>
  <c r="V335" i="7"/>
  <c r="S335" i="7"/>
  <c r="O335" i="7" a="1"/>
  <c r="O335" i="7" s="1"/>
  <c r="AC335" i="7" s="1"/>
  <c r="V334" i="7"/>
  <c r="S334" i="7"/>
  <c r="O334" i="7" a="1"/>
  <c r="O334" i="7" s="1"/>
  <c r="AC334" i="7" s="1"/>
  <c r="V333" i="7"/>
  <c r="S333" i="7"/>
  <c r="O333" i="7" a="1"/>
  <c r="O333" i="7" s="1"/>
  <c r="AC333" i="7" s="1"/>
  <c r="V332" i="7"/>
  <c r="S332" i="7"/>
  <c r="O332" i="7" a="1"/>
  <c r="O332" i="7" s="1"/>
  <c r="AC332" i="7" s="1"/>
  <c r="V331" i="7"/>
  <c r="S331" i="7"/>
  <c r="O331" i="7" a="1"/>
  <c r="O331" i="7" s="1"/>
  <c r="AC331" i="7" s="1"/>
  <c r="V330" i="7"/>
  <c r="S330" i="7"/>
  <c r="O330" i="7" a="1"/>
  <c r="O330" i="7" s="1"/>
  <c r="AC330" i="7" s="1"/>
  <c r="V329" i="7"/>
  <c r="S329" i="7"/>
  <c r="O329" i="7" a="1"/>
  <c r="O329" i="7" s="1"/>
  <c r="AC329" i="7" s="1"/>
  <c r="V328" i="7"/>
  <c r="S328" i="7"/>
  <c r="O328" i="7" a="1"/>
  <c r="O328" i="7" s="1"/>
  <c r="AC328" i="7" s="1"/>
  <c r="V327" i="7"/>
  <c r="S327" i="7"/>
  <c r="O327" i="7" a="1"/>
  <c r="O327" i="7" s="1"/>
  <c r="AC327" i="7" s="1"/>
  <c r="V326" i="7"/>
  <c r="S326" i="7"/>
  <c r="O326" i="7" a="1"/>
  <c r="O326" i="7" s="1"/>
  <c r="AC326" i="7" s="1"/>
  <c r="V325" i="7"/>
  <c r="S325" i="7"/>
  <c r="O325" i="7" a="1"/>
  <c r="O325" i="7" s="1"/>
  <c r="AC325" i="7" s="1"/>
  <c r="V324" i="7"/>
  <c r="S324" i="7"/>
  <c r="O324" i="7" a="1"/>
  <c r="O324" i="7" s="1"/>
  <c r="AC324" i="7" s="1"/>
  <c r="V323" i="7"/>
  <c r="S323" i="7"/>
  <c r="O323" i="7" a="1"/>
  <c r="O323" i="7" s="1"/>
  <c r="AC323" i="7" s="1"/>
  <c r="V322" i="7"/>
  <c r="S322" i="7"/>
  <c r="O322" i="7" a="1"/>
  <c r="O322" i="7" s="1"/>
  <c r="AC322" i="7" s="1"/>
  <c r="V321" i="7"/>
  <c r="S321" i="7"/>
  <c r="O321" i="7" a="1"/>
  <c r="O321" i="7" s="1"/>
  <c r="AC321" i="7" s="1"/>
  <c r="V320" i="7"/>
  <c r="S320" i="7"/>
  <c r="O320" i="7" a="1"/>
  <c r="O320" i="7" s="1"/>
  <c r="AC320" i="7" s="1"/>
  <c r="V319" i="7"/>
  <c r="S319" i="7"/>
  <c r="O319" i="7" a="1"/>
  <c r="O319" i="7" s="1"/>
  <c r="AC319" i="7" s="1"/>
  <c r="V318" i="7"/>
  <c r="S318" i="7"/>
  <c r="O318" i="7" a="1"/>
  <c r="O318" i="7" s="1"/>
  <c r="AC318" i="7" s="1"/>
  <c r="V317" i="7"/>
  <c r="S317" i="7"/>
  <c r="O317" i="7" a="1"/>
  <c r="O317" i="7" s="1"/>
  <c r="AC317" i="7" s="1"/>
  <c r="V316" i="7"/>
  <c r="S316" i="7"/>
  <c r="O316" i="7" a="1"/>
  <c r="O316" i="7" s="1"/>
  <c r="AC316" i="7" s="1"/>
  <c r="V315" i="7"/>
  <c r="S315" i="7"/>
  <c r="O315" i="7" a="1"/>
  <c r="O315" i="7" s="1"/>
  <c r="AC315" i="7" s="1"/>
  <c r="V314" i="7"/>
  <c r="S314" i="7"/>
  <c r="O314" i="7" a="1"/>
  <c r="O314" i="7" s="1"/>
  <c r="AC314" i="7" s="1"/>
  <c r="V313" i="7"/>
  <c r="S313" i="7"/>
  <c r="O313" i="7" a="1"/>
  <c r="O313" i="7" s="1"/>
  <c r="AC313" i="7" s="1"/>
  <c r="V312" i="7"/>
  <c r="S312" i="7"/>
  <c r="O312" i="7" a="1"/>
  <c r="O312" i="7" s="1"/>
  <c r="AC312" i="7" s="1"/>
  <c r="V311" i="7"/>
  <c r="S311" i="7"/>
  <c r="O311" i="7" a="1"/>
  <c r="O311" i="7" s="1"/>
  <c r="AC311" i="7" s="1"/>
  <c r="V310" i="7"/>
  <c r="S310" i="7"/>
  <c r="O310" i="7" a="1"/>
  <c r="O310" i="7" s="1"/>
  <c r="AC310" i="7" s="1"/>
  <c r="V309" i="7"/>
  <c r="S309" i="7"/>
  <c r="O309" i="7" a="1"/>
  <c r="O309" i="7" s="1"/>
  <c r="AC309" i="7" s="1"/>
  <c r="V308" i="7"/>
  <c r="S308" i="7"/>
  <c r="O308" i="7" a="1"/>
  <c r="O308" i="7" s="1"/>
  <c r="AC308" i="7" s="1"/>
  <c r="V307" i="7"/>
  <c r="S307" i="7"/>
  <c r="O307" i="7" a="1"/>
  <c r="O307" i="7" s="1"/>
  <c r="AC307" i="7" s="1"/>
  <c r="V306" i="7"/>
  <c r="S306" i="7"/>
  <c r="O306" i="7" a="1"/>
  <c r="O306" i="7" s="1"/>
  <c r="AC306" i="7" s="1"/>
  <c r="V305" i="7"/>
  <c r="S305" i="7"/>
  <c r="O305" i="7" a="1"/>
  <c r="O305" i="7" s="1"/>
  <c r="AC305" i="7" s="1"/>
  <c r="V304" i="7"/>
  <c r="S304" i="7"/>
  <c r="O304" i="7" a="1"/>
  <c r="O304" i="7" s="1"/>
  <c r="AC304" i="7" s="1"/>
  <c r="V303" i="7"/>
  <c r="S303" i="7"/>
  <c r="O303" i="7" a="1"/>
  <c r="O303" i="7" s="1"/>
  <c r="AC303" i="7" s="1"/>
  <c r="V302" i="7"/>
  <c r="S302" i="7"/>
  <c r="O302" i="7" a="1"/>
  <c r="O302" i="7" s="1"/>
  <c r="AC302" i="7" s="1"/>
  <c r="V301" i="7"/>
  <c r="S301" i="7"/>
  <c r="O301" i="7" a="1"/>
  <c r="O301" i="7" s="1"/>
  <c r="AC301" i="7" s="1"/>
  <c r="V300" i="7"/>
  <c r="S300" i="7"/>
  <c r="O300" i="7" a="1"/>
  <c r="O300" i="7" s="1"/>
  <c r="AC300" i="7" s="1"/>
  <c r="V299" i="7"/>
  <c r="S299" i="7"/>
  <c r="O299" i="7" a="1"/>
  <c r="O299" i="7" s="1"/>
  <c r="AC299" i="7" s="1"/>
  <c r="V298" i="7"/>
  <c r="S298" i="7"/>
  <c r="O298" i="7" a="1"/>
  <c r="O298" i="7" s="1"/>
  <c r="AC298" i="7" s="1"/>
  <c r="V297" i="7"/>
  <c r="S297" i="7"/>
  <c r="O297" i="7" a="1"/>
  <c r="O297" i="7" s="1"/>
  <c r="AC297" i="7" s="1"/>
  <c r="V296" i="7"/>
  <c r="S296" i="7"/>
  <c r="O296" i="7" a="1"/>
  <c r="O296" i="7" s="1"/>
  <c r="AC296" i="7" s="1"/>
  <c r="V295" i="7"/>
  <c r="S295" i="7"/>
  <c r="O295" i="7" a="1"/>
  <c r="O295" i="7" s="1"/>
  <c r="AC295" i="7" s="1"/>
  <c r="V294" i="7"/>
  <c r="S294" i="7"/>
  <c r="O294" i="7" a="1"/>
  <c r="O294" i="7" s="1"/>
  <c r="AC294" i="7" s="1"/>
  <c r="V293" i="7"/>
  <c r="S293" i="7"/>
  <c r="O293" i="7" a="1"/>
  <c r="O293" i="7" s="1"/>
  <c r="AC293" i="7" s="1"/>
  <c r="V292" i="7"/>
  <c r="S292" i="7"/>
  <c r="O292" i="7" a="1"/>
  <c r="O292" i="7" s="1"/>
  <c r="AC292" i="7" s="1"/>
  <c r="V291" i="7"/>
  <c r="S291" i="7"/>
  <c r="O291" i="7" a="1"/>
  <c r="O291" i="7" s="1"/>
  <c r="AC291" i="7" s="1"/>
  <c r="V290" i="7"/>
  <c r="S290" i="7"/>
  <c r="O290" i="7" a="1"/>
  <c r="O290" i="7" s="1"/>
  <c r="AC290" i="7" s="1"/>
  <c r="V289" i="7"/>
  <c r="S289" i="7"/>
  <c r="O289" i="7" a="1"/>
  <c r="O289" i="7" s="1"/>
  <c r="AC289" i="7" s="1"/>
  <c r="V288" i="7"/>
  <c r="S288" i="7"/>
  <c r="O288" i="7" a="1"/>
  <c r="O288" i="7" s="1"/>
  <c r="AC288" i="7" s="1"/>
  <c r="V287" i="7"/>
  <c r="S287" i="7"/>
  <c r="O287" i="7" a="1"/>
  <c r="O287" i="7" s="1"/>
  <c r="AC287" i="7" s="1"/>
  <c r="V286" i="7"/>
  <c r="S286" i="7"/>
  <c r="O286" i="7" a="1"/>
  <c r="O286" i="7" s="1"/>
  <c r="AC286" i="7" s="1"/>
  <c r="V285" i="7"/>
  <c r="S285" i="7"/>
  <c r="O285" i="7" a="1"/>
  <c r="O285" i="7" s="1"/>
  <c r="AC285" i="7" s="1"/>
  <c r="V284" i="7"/>
  <c r="S284" i="7"/>
  <c r="O284" i="7" a="1"/>
  <c r="O284" i="7" s="1"/>
  <c r="AC284" i="7" s="1"/>
  <c r="V283" i="7"/>
  <c r="S283" i="7"/>
  <c r="O283" i="7" a="1"/>
  <c r="O283" i="7" s="1"/>
  <c r="AC283" i="7" s="1"/>
  <c r="AC282" i="7"/>
  <c r="V282" i="7"/>
  <c r="S282" i="7"/>
  <c r="O282" i="7" a="1"/>
  <c r="O282" i="7" s="1"/>
  <c r="V281" i="7"/>
  <c r="S281" i="7"/>
  <c r="O281" i="7" a="1"/>
  <c r="O281" i="7" s="1"/>
  <c r="AC281" i="7" s="1"/>
  <c r="V280" i="7"/>
  <c r="S280" i="7"/>
  <c r="O280" i="7" a="1"/>
  <c r="O280" i="7" s="1"/>
  <c r="AC280" i="7" s="1"/>
  <c r="V279" i="7"/>
  <c r="S279" i="7"/>
  <c r="O279" i="7" a="1"/>
  <c r="O279" i="7" s="1"/>
  <c r="AC279" i="7" s="1"/>
  <c r="V278" i="7"/>
  <c r="S278" i="7"/>
  <c r="O278" i="7" a="1"/>
  <c r="O278" i="7" s="1"/>
  <c r="AC278" i="7" s="1"/>
  <c r="V277" i="7"/>
  <c r="S277" i="7"/>
  <c r="O277" i="7" a="1"/>
  <c r="O277" i="7" s="1"/>
  <c r="AC277" i="7" s="1"/>
  <c r="V276" i="7"/>
  <c r="S276" i="7"/>
  <c r="O276" i="7" a="1"/>
  <c r="O276" i="7" s="1"/>
  <c r="AC276" i="7" s="1"/>
  <c r="V275" i="7"/>
  <c r="S275" i="7"/>
  <c r="O275" i="7" a="1"/>
  <c r="O275" i="7" s="1"/>
  <c r="AC275" i="7" s="1"/>
  <c r="V274" i="7"/>
  <c r="S274" i="7"/>
  <c r="O274" i="7" a="1"/>
  <c r="O274" i="7" s="1"/>
  <c r="AC274" i="7" s="1"/>
  <c r="V273" i="7"/>
  <c r="S273" i="7"/>
  <c r="O273" i="7" a="1"/>
  <c r="O273" i="7" s="1"/>
  <c r="AC273" i="7" s="1"/>
  <c r="V272" i="7"/>
  <c r="S272" i="7"/>
  <c r="O272" i="7" a="1"/>
  <c r="O272" i="7" s="1"/>
  <c r="AC272" i="7" s="1"/>
  <c r="V271" i="7"/>
  <c r="S271" i="7"/>
  <c r="O271" i="7" a="1"/>
  <c r="O271" i="7" s="1"/>
  <c r="AC271" i="7" s="1"/>
  <c r="V270" i="7"/>
  <c r="S270" i="7"/>
  <c r="O270" i="7" a="1"/>
  <c r="O270" i="7" s="1"/>
  <c r="AC270" i="7" s="1"/>
  <c r="V269" i="7"/>
  <c r="S269" i="7"/>
  <c r="O269" i="7" a="1"/>
  <c r="O269" i="7" s="1"/>
  <c r="AC269" i="7" s="1"/>
  <c r="V268" i="7"/>
  <c r="S268" i="7"/>
  <c r="O268" i="7" a="1"/>
  <c r="O268" i="7" s="1"/>
  <c r="AC268" i="7" s="1"/>
  <c r="V267" i="7"/>
  <c r="S267" i="7"/>
  <c r="O267" i="7" a="1"/>
  <c r="O267" i="7" s="1"/>
  <c r="AC267" i="7" s="1"/>
  <c r="V266" i="7"/>
  <c r="S266" i="7"/>
  <c r="O266" i="7" a="1"/>
  <c r="O266" i="7" s="1"/>
  <c r="AC266" i="7" s="1"/>
  <c r="V265" i="7"/>
  <c r="S265" i="7"/>
  <c r="O265" i="7" a="1"/>
  <c r="O265" i="7" s="1"/>
  <c r="AC265" i="7" s="1"/>
  <c r="V264" i="7"/>
  <c r="S264" i="7"/>
  <c r="O264" i="7" a="1"/>
  <c r="O264" i="7" s="1"/>
  <c r="AC264" i="7" s="1"/>
  <c r="V263" i="7"/>
  <c r="S263" i="7"/>
  <c r="O263" i="7" a="1"/>
  <c r="O263" i="7" s="1"/>
  <c r="AC263" i="7" s="1"/>
  <c r="V262" i="7"/>
  <c r="S262" i="7"/>
  <c r="O262" i="7" a="1"/>
  <c r="O262" i="7" s="1"/>
  <c r="AC262" i="7" s="1"/>
  <c r="V261" i="7"/>
  <c r="S261" i="7"/>
  <c r="O261" i="7" a="1"/>
  <c r="O261" i="7" s="1"/>
  <c r="AC261" i="7" s="1"/>
  <c r="V260" i="7"/>
  <c r="S260" i="7"/>
  <c r="O260" i="7" a="1"/>
  <c r="O260" i="7" s="1"/>
  <c r="AC260" i="7" s="1"/>
  <c r="V259" i="7"/>
  <c r="S259" i="7"/>
  <c r="O259" i="7" a="1"/>
  <c r="O259" i="7" s="1"/>
  <c r="AC259" i="7" s="1"/>
  <c r="V258" i="7"/>
  <c r="S258" i="7"/>
  <c r="O258" i="7" a="1"/>
  <c r="O258" i="7" s="1"/>
  <c r="AC258" i="7" s="1"/>
  <c r="V257" i="7"/>
  <c r="S257" i="7"/>
  <c r="O257" i="7" a="1"/>
  <c r="O257" i="7" s="1"/>
  <c r="AC257" i="7" s="1"/>
  <c r="V256" i="7"/>
  <c r="S256" i="7"/>
  <c r="O256" i="7" a="1"/>
  <c r="O256" i="7" s="1"/>
  <c r="AC256" i="7" s="1"/>
  <c r="V255" i="7"/>
  <c r="S255" i="7"/>
  <c r="O255" i="7" a="1"/>
  <c r="O255" i="7" s="1"/>
  <c r="AC255" i="7" s="1"/>
  <c r="V254" i="7"/>
  <c r="S254" i="7"/>
  <c r="O254" i="7" a="1"/>
  <c r="O254" i="7" s="1"/>
  <c r="AC254" i="7" s="1"/>
  <c r="V253" i="7"/>
  <c r="S253" i="7"/>
  <c r="O253" i="7" a="1"/>
  <c r="O253" i="7" s="1"/>
  <c r="AC253" i="7" s="1"/>
  <c r="V252" i="7"/>
  <c r="S252" i="7"/>
  <c r="O252" i="7" a="1"/>
  <c r="O252" i="7" s="1"/>
  <c r="AC252" i="7" s="1"/>
  <c r="V251" i="7"/>
  <c r="S251" i="7"/>
  <c r="O251" i="7" a="1"/>
  <c r="O251" i="7" s="1"/>
  <c r="AC251" i="7" s="1"/>
  <c r="V250" i="7"/>
  <c r="S250" i="7"/>
  <c r="O250" i="7"/>
  <c r="AC250" i="7" s="1"/>
  <c r="O250" i="7" a="1"/>
  <c r="V249" i="7"/>
  <c r="S249" i="7"/>
  <c r="O249" i="7" a="1"/>
  <c r="O249" i="7" s="1"/>
  <c r="AC249" i="7" s="1"/>
  <c r="V248" i="7"/>
  <c r="S248" i="7"/>
  <c r="O248" i="7" a="1"/>
  <c r="O248" i="7" s="1"/>
  <c r="AC248" i="7" s="1"/>
  <c r="V247" i="7"/>
  <c r="S247" i="7"/>
  <c r="O247" i="7" a="1"/>
  <c r="O247" i="7" s="1"/>
  <c r="AC247" i="7" s="1"/>
  <c r="V246" i="7"/>
  <c r="S246" i="7"/>
  <c r="O246" i="7" a="1"/>
  <c r="O246" i="7" s="1"/>
  <c r="AC246" i="7" s="1"/>
  <c r="V245" i="7"/>
  <c r="S245" i="7"/>
  <c r="O245" i="7" a="1"/>
  <c r="O245" i="7" s="1"/>
  <c r="AC245" i="7" s="1"/>
  <c r="V244" i="7"/>
  <c r="S244" i="7"/>
  <c r="O244" i="7" a="1"/>
  <c r="O244" i="7" s="1"/>
  <c r="AC244" i="7" s="1"/>
  <c r="V243" i="7"/>
  <c r="S243" i="7"/>
  <c r="O243" i="7" a="1"/>
  <c r="O243" i="7" s="1"/>
  <c r="AC243" i="7" s="1"/>
  <c r="V242" i="7"/>
  <c r="S242" i="7"/>
  <c r="O242" i="7" a="1"/>
  <c r="O242" i="7" s="1"/>
  <c r="AC242" i="7" s="1"/>
  <c r="V241" i="7"/>
  <c r="S241" i="7"/>
  <c r="O241" i="7" a="1"/>
  <c r="O241" i="7" s="1"/>
  <c r="AC241" i="7" s="1"/>
  <c r="V240" i="7"/>
  <c r="S240" i="7"/>
  <c r="O240" i="7" a="1"/>
  <c r="O240" i="7" s="1"/>
  <c r="AC240" i="7" s="1"/>
  <c r="V239" i="7"/>
  <c r="S239" i="7"/>
  <c r="O239" i="7" a="1"/>
  <c r="O239" i="7" s="1"/>
  <c r="AC239" i="7" s="1"/>
  <c r="V238" i="7"/>
  <c r="S238" i="7"/>
  <c r="O238" i="7" a="1"/>
  <c r="O238" i="7" s="1"/>
  <c r="AC238" i="7" s="1"/>
  <c r="V237" i="7"/>
  <c r="S237" i="7"/>
  <c r="O237" i="7" a="1"/>
  <c r="O237" i="7" s="1"/>
  <c r="AC237" i="7" s="1"/>
  <c r="V236" i="7"/>
  <c r="S236" i="7"/>
  <c r="O236" i="7" a="1"/>
  <c r="O236" i="7" s="1"/>
  <c r="AC236" i="7" s="1"/>
  <c r="V235" i="7"/>
  <c r="S235" i="7"/>
  <c r="O235" i="7" a="1"/>
  <c r="O235" i="7" s="1"/>
  <c r="AC235" i="7" s="1"/>
  <c r="V234" i="7"/>
  <c r="S234" i="7"/>
  <c r="O234" i="7" a="1"/>
  <c r="O234" i="7" s="1"/>
  <c r="AC234" i="7" s="1"/>
  <c r="V233" i="7"/>
  <c r="S233" i="7"/>
  <c r="O233" i="7" a="1"/>
  <c r="O233" i="7" s="1"/>
  <c r="AC233" i="7" s="1"/>
  <c r="V232" i="7"/>
  <c r="S232" i="7"/>
  <c r="O232" i="7" a="1"/>
  <c r="O232" i="7" s="1"/>
  <c r="AC232" i="7" s="1"/>
  <c r="V231" i="7"/>
  <c r="S231" i="7"/>
  <c r="O231" i="7" a="1"/>
  <c r="O231" i="7" s="1"/>
  <c r="AC231" i="7" s="1"/>
  <c r="V230" i="7"/>
  <c r="S230" i="7"/>
  <c r="O230" i="7" a="1"/>
  <c r="O230" i="7" s="1"/>
  <c r="AC230" i="7" s="1"/>
  <c r="V229" i="7"/>
  <c r="S229" i="7"/>
  <c r="O229" i="7" a="1"/>
  <c r="O229" i="7" s="1"/>
  <c r="AC229" i="7" s="1"/>
  <c r="V228" i="7"/>
  <c r="S228" i="7"/>
  <c r="O228" i="7" a="1"/>
  <c r="O228" i="7" s="1"/>
  <c r="AC228" i="7" s="1"/>
  <c r="V227" i="7"/>
  <c r="S227" i="7"/>
  <c r="O227" i="7" a="1"/>
  <c r="O227" i="7" s="1"/>
  <c r="AC227" i="7" s="1"/>
  <c r="V226" i="7"/>
  <c r="S226" i="7"/>
  <c r="O226" i="7" a="1"/>
  <c r="O226" i="7" s="1"/>
  <c r="AC226" i="7" s="1"/>
  <c r="V225" i="7"/>
  <c r="S225" i="7"/>
  <c r="O225" i="7" a="1"/>
  <c r="O225" i="7" s="1"/>
  <c r="AC225" i="7" s="1"/>
  <c r="V224" i="7"/>
  <c r="S224" i="7"/>
  <c r="O224" i="7" a="1"/>
  <c r="O224" i="7" s="1"/>
  <c r="AC224" i="7" s="1"/>
  <c r="V223" i="7"/>
  <c r="S223" i="7"/>
  <c r="O223" i="7" a="1"/>
  <c r="O223" i="7" s="1"/>
  <c r="AC223" i="7" s="1"/>
  <c r="V222" i="7"/>
  <c r="S222" i="7"/>
  <c r="O222" i="7" a="1"/>
  <c r="O222" i="7" s="1"/>
  <c r="AC222" i="7" s="1"/>
  <c r="V221" i="7"/>
  <c r="S221" i="7"/>
  <c r="O221" i="7" a="1"/>
  <c r="O221" i="7" s="1"/>
  <c r="AC221" i="7" s="1"/>
  <c r="V220" i="7"/>
  <c r="S220" i="7"/>
  <c r="O220" i="7" a="1"/>
  <c r="O220" i="7" s="1"/>
  <c r="AC220" i="7" s="1"/>
  <c r="V219" i="7"/>
  <c r="S219" i="7"/>
  <c r="O219" i="7" a="1"/>
  <c r="O219" i="7" s="1"/>
  <c r="AC219" i="7" s="1"/>
  <c r="V218" i="7"/>
  <c r="S218" i="7"/>
  <c r="O218" i="7" a="1"/>
  <c r="O218" i="7" s="1"/>
  <c r="AC218" i="7" s="1"/>
  <c r="V217" i="7"/>
  <c r="S217" i="7"/>
  <c r="O217" i="7" a="1"/>
  <c r="O217" i="7" s="1"/>
  <c r="AC217" i="7" s="1"/>
  <c r="V216" i="7"/>
  <c r="S216" i="7"/>
  <c r="O216" i="7" a="1"/>
  <c r="O216" i="7" s="1"/>
  <c r="AC216" i="7" s="1"/>
  <c r="V215" i="7"/>
  <c r="S215" i="7"/>
  <c r="O215" i="7" a="1"/>
  <c r="O215" i="7" s="1"/>
  <c r="AC215" i="7" s="1"/>
  <c r="V214" i="7"/>
  <c r="S214" i="7"/>
  <c r="O214" i="7" a="1"/>
  <c r="O214" i="7" s="1"/>
  <c r="AC214" i="7" s="1"/>
  <c r="V213" i="7"/>
  <c r="S213" i="7"/>
  <c r="O213" i="7" a="1"/>
  <c r="O213" i="7" s="1"/>
  <c r="AC213" i="7" s="1"/>
  <c r="V212" i="7"/>
  <c r="S212" i="7"/>
  <c r="O212" i="7" a="1"/>
  <c r="O212" i="7" s="1"/>
  <c r="AC212" i="7" s="1"/>
  <c r="V211" i="7"/>
  <c r="S211" i="7"/>
  <c r="O211" i="7" a="1"/>
  <c r="O211" i="7" s="1"/>
  <c r="AC211" i="7" s="1"/>
  <c r="V210" i="7"/>
  <c r="S210" i="7"/>
  <c r="O210" i="7" a="1"/>
  <c r="O210" i="7" s="1"/>
  <c r="AC210" i="7" s="1"/>
  <c r="V209" i="7"/>
  <c r="S209" i="7"/>
  <c r="O209" i="7" a="1"/>
  <c r="O209" i="7" s="1"/>
  <c r="AC209" i="7" s="1"/>
  <c r="V208" i="7"/>
  <c r="S208" i="7"/>
  <c r="O208" i="7" a="1"/>
  <c r="O208" i="7" s="1"/>
  <c r="AC208" i="7" s="1"/>
  <c r="V207" i="7"/>
  <c r="S207" i="7"/>
  <c r="O207" i="7" a="1"/>
  <c r="O207" i="7" s="1"/>
  <c r="AC207" i="7" s="1"/>
  <c r="V206" i="7"/>
  <c r="S206" i="7"/>
  <c r="O206" i="7" a="1"/>
  <c r="O206" i="7" s="1"/>
  <c r="AC206" i="7" s="1"/>
  <c r="V205" i="7"/>
  <c r="S205" i="7"/>
  <c r="O205" i="7" a="1"/>
  <c r="O205" i="7" s="1"/>
  <c r="AC205" i="7" s="1"/>
  <c r="V204" i="7"/>
  <c r="S204" i="7"/>
  <c r="O204" i="7" a="1"/>
  <c r="O204" i="7" s="1"/>
  <c r="AC204" i="7" s="1"/>
  <c r="V203" i="7"/>
  <c r="S203" i="7"/>
  <c r="O203" i="7" a="1"/>
  <c r="O203" i="7" s="1"/>
  <c r="AC203" i="7" s="1"/>
  <c r="V202" i="7"/>
  <c r="S202" i="7"/>
  <c r="O202" i="7" a="1"/>
  <c r="O202" i="7" s="1"/>
  <c r="AC202" i="7" s="1"/>
  <c r="V201" i="7"/>
  <c r="S201" i="7"/>
  <c r="O201" i="7" a="1"/>
  <c r="O201" i="7" s="1"/>
  <c r="AC201" i="7" s="1"/>
  <c r="V200" i="7"/>
  <c r="S200" i="7"/>
  <c r="O200" i="7" a="1"/>
  <c r="O200" i="7" s="1"/>
  <c r="AC200" i="7" s="1"/>
  <c r="V199" i="7"/>
  <c r="S199" i="7"/>
  <c r="O199" i="7" a="1"/>
  <c r="O199" i="7" s="1"/>
  <c r="AC199" i="7" s="1"/>
  <c r="V198" i="7"/>
  <c r="S198" i="7"/>
  <c r="O198" i="7" a="1"/>
  <c r="O198" i="7" s="1"/>
  <c r="AC198" i="7" s="1"/>
  <c r="V197" i="7"/>
  <c r="S197" i="7"/>
  <c r="O197" i="7" a="1"/>
  <c r="O197" i="7" s="1"/>
  <c r="AC197" i="7" s="1"/>
  <c r="V196" i="7"/>
  <c r="S196" i="7"/>
  <c r="O196" i="7" a="1"/>
  <c r="O196" i="7" s="1"/>
  <c r="AC196" i="7" s="1"/>
  <c r="V195" i="7"/>
  <c r="S195" i="7"/>
  <c r="O195" i="7" a="1"/>
  <c r="O195" i="7" s="1"/>
  <c r="AC195" i="7" s="1"/>
  <c r="V194" i="7"/>
  <c r="S194" i="7"/>
  <c r="O194" i="7" a="1"/>
  <c r="O194" i="7" s="1"/>
  <c r="AC194" i="7" s="1"/>
  <c r="V193" i="7"/>
  <c r="S193" i="7"/>
  <c r="O193" i="7" a="1"/>
  <c r="O193" i="7" s="1"/>
  <c r="AC193" i="7" s="1"/>
  <c r="V192" i="7"/>
  <c r="S192" i="7"/>
  <c r="O192" i="7" a="1"/>
  <c r="O192" i="7" s="1"/>
  <c r="AC192" i="7" s="1"/>
  <c r="V191" i="7"/>
  <c r="S191" i="7"/>
  <c r="O191" i="7" a="1"/>
  <c r="O191" i="7" s="1"/>
  <c r="AC191" i="7" s="1"/>
  <c r="V190" i="7"/>
  <c r="S190" i="7"/>
  <c r="O190" i="7" a="1"/>
  <c r="O190" i="7" s="1"/>
  <c r="AC190" i="7" s="1"/>
  <c r="V189" i="7"/>
  <c r="S189" i="7"/>
  <c r="O189" i="7" a="1"/>
  <c r="O189" i="7" s="1"/>
  <c r="AC189" i="7" s="1"/>
  <c r="V188" i="7"/>
  <c r="S188" i="7"/>
  <c r="O188" i="7" a="1"/>
  <c r="O188" i="7" s="1"/>
  <c r="AC188" i="7" s="1"/>
  <c r="V187" i="7"/>
  <c r="S187" i="7"/>
  <c r="O187" i="7" a="1"/>
  <c r="O187" i="7" s="1"/>
  <c r="AC187" i="7" s="1"/>
  <c r="V186" i="7"/>
  <c r="S186" i="7"/>
  <c r="O186" i="7" a="1"/>
  <c r="O186" i="7" s="1"/>
  <c r="AC186" i="7" s="1"/>
  <c r="V185" i="7"/>
  <c r="S185" i="7"/>
  <c r="O185" i="7" a="1"/>
  <c r="O185" i="7" s="1"/>
  <c r="AC185" i="7" s="1"/>
  <c r="V184" i="7"/>
  <c r="S184" i="7"/>
  <c r="O184" i="7" a="1"/>
  <c r="O184" i="7" s="1"/>
  <c r="AC184" i="7" s="1"/>
  <c r="V183" i="7"/>
  <c r="S183" i="7"/>
  <c r="O183" i="7" a="1"/>
  <c r="O183" i="7" s="1"/>
  <c r="AC183" i="7" s="1"/>
  <c r="V182" i="7"/>
  <c r="S182" i="7"/>
  <c r="O182" i="7" a="1"/>
  <c r="O182" i="7" s="1"/>
  <c r="AC182" i="7" s="1"/>
  <c r="V181" i="7"/>
  <c r="S181" i="7"/>
  <c r="O181" i="7" a="1"/>
  <c r="O181" i="7" s="1"/>
  <c r="AC181" i="7" s="1"/>
  <c r="V180" i="7"/>
  <c r="S180" i="7"/>
  <c r="O180" i="7" a="1"/>
  <c r="O180" i="7" s="1"/>
  <c r="AC180" i="7" s="1"/>
  <c r="V179" i="7"/>
  <c r="S179" i="7"/>
  <c r="O179" i="7" a="1"/>
  <c r="O179" i="7" s="1"/>
  <c r="AC179" i="7" s="1"/>
  <c r="V178" i="7"/>
  <c r="S178" i="7"/>
  <c r="O178" i="7" a="1"/>
  <c r="O178" i="7" s="1"/>
  <c r="AC178" i="7" s="1"/>
  <c r="V177" i="7"/>
  <c r="S177" i="7"/>
  <c r="O177" i="7" a="1"/>
  <c r="O177" i="7" s="1"/>
  <c r="AC177" i="7" s="1"/>
  <c r="V176" i="7"/>
  <c r="S176" i="7"/>
  <c r="O176" i="7" a="1"/>
  <c r="O176" i="7" s="1"/>
  <c r="AC176" i="7" s="1"/>
  <c r="V175" i="7"/>
  <c r="S175" i="7"/>
  <c r="O175" i="7" a="1"/>
  <c r="O175" i="7" s="1"/>
  <c r="AC175" i="7" s="1"/>
  <c r="V174" i="7"/>
  <c r="S174" i="7"/>
  <c r="O174" i="7" a="1"/>
  <c r="O174" i="7" s="1"/>
  <c r="AC174" i="7" s="1"/>
  <c r="V173" i="7"/>
  <c r="S173" i="7"/>
  <c r="O173" i="7" a="1"/>
  <c r="O173" i="7" s="1"/>
  <c r="AC173" i="7" s="1"/>
  <c r="V172" i="7"/>
  <c r="S172" i="7"/>
  <c r="O172" i="7" a="1"/>
  <c r="O172" i="7" s="1"/>
  <c r="AC172" i="7" s="1"/>
  <c r="V171" i="7"/>
  <c r="S171" i="7"/>
  <c r="O171" i="7" a="1"/>
  <c r="O171" i="7" s="1"/>
  <c r="AC171" i="7" s="1"/>
  <c r="V170" i="7"/>
  <c r="S170" i="7"/>
  <c r="O170" i="7" a="1"/>
  <c r="O170" i="7" s="1"/>
  <c r="AC170" i="7" s="1"/>
  <c r="V169" i="7"/>
  <c r="S169" i="7"/>
  <c r="O169" i="7" a="1"/>
  <c r="O169" i="7" s="1"/>
  <c r="AC169" i="7" s="1"/>
  <c r="V168" i="7"/>
  <c r="S168" i="7"/>
  <c r="O168" i="7" a="1"/>
  <c r="O168" i="7" s="1"/>
  <c r="AC168" i="7" s="1"/>
  <c r="V167" i="7"/>
  <c r="S167" i="7"/>
  <c r="O167" i="7" a="1"/>
  <c r="O167" i="7" s="1"/>
  <c r="AC167" i="7" s="1"/>
  <c r="V166" i="7"/>
  <c r="S166" i="7"/>
  <c r="O166" i="7" a="1"/>
  <c r="O166" i="7" s="1"/>
  <c r="AC166" i="7" s="1"/>
  <c r="V165" i="7"/>
  <c r="S165" i="7"/>
  <c r="O165" i="7" a="1"/>
  <c r="O165" i="7" s="1"/>
  <c r="AC165" i="7" s="1"/>
  <c r="V164" i="7"/>
  <c r="S164" i="7"/>
  <c r="O164" i="7" a="1"/>
  <c r="O164" i="7" s="1"/>
  <c r="AC164" i="7" s="1"/>
  <c r="V163" i="7"/>
  <c r="S163" i="7"/>
  <c r="O163" i="7" a="1"/>
  <c r="O163" i="7" s="1"/>
  <c r="AC163" i="7" s="1"/>
  <c r="V162" i="7"/>
  <c r="S162" i="7"/>
  <c r="O162" i="7" a="1"/>
  <c r="O162" i="7" s="1"/>
  <c r="AC162" i="7" s="1"/>
  <c r="V161" i="7"/>
  <c r="S161" i="7"/>
  <c r="O161" i="7" a="1"/>
  <c r="O161" i="7" s="1"/>
  <c r="AC161" i="7" s="1"/>
  <c r="V160" i="7"/>
  <c r="S160" i="7"/>
  <c r="O160" i="7" a="1"/>
  <c r="O160" i="7" s="1"/>
  <c r="AC160" i="7" s="1"/>
  <c r="V159" i="7"/>
  <c r="S159" i="7"/>
  <c r="O159" i="7" a="1"/>
  <c r="O159" i="7" s="1"/>
  <c r="AC159" i="7" s="1"/>
  <c r="V158" i="7"/>
  <c r="S158" i="7"/>
  <c r="O158" i="7" a="1"/>
  <c r="O158" i="7" s="1"/>
  <c r="AC158" i="7" s="1"/>
  <c r="V157" i="7"/>
  <c r="S157" i="7"/>
  <c r="O157" i="7" a="1"/>
  <c r="O157" i="7" s="1"/>
  <c r="AC157" i="7" s="1"/>
  <c r="V156" i="7"/>
  <c r="S156" i="7"/>
  <c r="O156" i="7" a="1"/>
  <c r="O156" i="7" s="1"/>
  <c r="AC156" i="7" s="1"/>
  <c r="V155" i="7"/>
  <c r="S155" i="7"/>
  <c r="O155" i="7" a="1"/>
  <c r="O155" i="7" s="1"/>
  <c r="AC155" i="7" s="1"/>
  <c r="V154" i="7"/>
  <c r="S154" i="7"/>
  <c r="O154" i="7" a="1"/>
  <c r="O154" i="7" s="1"/>
  <c r="AC154" i="7" s="1"/>
  <c r="V153" i="7"/>
  <c r="S153" i="7"/>
  <c r="O153" i="7" a="1"/>
  <c r="O153" i="7" s="1"/>
  <c r="AC153" i="7" s="1"/>
  <c r="V152" i="7"/>
  <c r="S152" i="7"/>
  <c r="O152" i="7" a="1"/>
  <c r="O152" i="7" s="1"/>
  <c r="AC152" i="7" s="1"/>
  <c r="V151" i="7"/>
  <c r="S151" i="7"/>
  <c r="O151" i="7" a="1"/>
  <c r="O151" i="7" s="1"/>
  <c r="AC151" i="7" s="1"/>
  <c r="V150" i="7"/>
  <c r="S150" i="7"/>
  <c r="O150" i="7" a="1"/>
  <c r="O150" i="7" s="1"/>
  <c r="AC150" i="7" s="1"/>
  <c r="V149" i="7"/>
  <c r="S149" i="7"/>
  <c r="O149" i="7" a="1"/>
  <c r="O149" i="7" s="1"/>
  <c r="AC149" i="7" s="1"/>
  <c r="V148" i="7"/>
  <c r="S148" i="7"/>
  <c r="O148" i="7" a="1"/>
  <c r="O148" i="7" s="1"/>
  <c r="AC148" i="7" s="1"/>
  <c r="V147" i="7"/>
  <c r="S147" i="7"/>
  <c r="O147" i="7" a="1"/>
  <c r="O147" i="7" s="1"/>
  <c r="AC147" i="7" s="1"/>
  <c r="V146" i="7"/>
  <c r="S146" i="7"/>
  <c r="O146" i="7" a="1"/>
  <c r="O146" i="7" s="1"/>
  <c r="AC146" i="7" s="1"/>
  <c r="V145" i="7"/>
  <c r="S145" i="7"/>
  <c r="O145" i="7" a="1"/>
  <c r="O145" i="7" s="1"/>
  <c r="AC145" i="7" s="1"/>
  <c r="V144" i="7"/>
  <c r="S144" i="7"/>
  <c r="O144" i="7" a="1"/>
  <c r="O144" i="7" s="1"/>
  <c r="AC144" i="7" s="1"/>
  <c r="V143" i="7"/>
  <c r="S143" i="7"/>
  <c r="O143" i="7" a="1"/>
  <c r="O143" i="7" s="1"/>
  <c r="AC143" i="7" s="1"/>
  <c r="V142" i="7"/>
  <c r="S142" i="7"/>
  <c r="O142" i="7" a="1"/>
  <c r="O142" i="7" s="1"/>
  <c r="AC142" i="7" s="1"/>
  <c r="V141" i="7"/>
  <c r="S141" i="7"/>
  <c r="O141" i="7" a="1"/>
  <c r="O141" i="7" s="1"/>
  <c r="AC141" i="7" s="1"/>
  <c r="V140" i="7"/>
  <c r="S140" i="7"/>
  <c r="O140" i="7" a="1"/>
  <c r="O140" i="7" s="1"/>
  <c r="AC140" i="7" s="1"/>
  <c r="V139" i="7"/>
  <c r="S139" i="7"/>
  <c r="O139" i="7" a="1"/>
  <c r="O139" i="7" s="1"/>
  <c r="AC139" i="7" s="1"/>
  <c r="V138" i="7"/>
  <c r="S138" i="7"/>
  <c r="O138" i="7" a="1"/>
  <c r="O138" i="7" s="1"/>
  <c r="AC138" i="7" s="1"/>
  <c r="V137" i="7"/>
  <c r="S137" i="7"/>
  <c r="O137" i="7" a="1"/>
  <c r="O137" i="7" s="1"/>
  <c r="AC137" i="7" s="1"/>
  <c r="V136" i="7"/>
  <c r="S136" i="7"/>
  <c r="O136" i="7" a="1"/>
  <c r="O136" i="7" s="1"/>
  <c r="AC136" i="7" s="1"/>
  <c r="V135" i="7"/>
  <c r="S135" i="7"/>
  <c r="O135" i="7" a="1"/>
  <c r="O135" i="7" s="1"/>
  <c r="AC135" i="7" s="1"/>
  <c r="V134" i="7"/>
  <c r="S134" i="7"/>
  <c r="O134" i="7" a="1"/>
  <c r="O134" i="7" s="1"/>
  <c r="AC134" i="7" s="1"/>
  <c r="V133" i="7"/>
  <c r="S133" i="7"/>
  <c r="O133" i="7" a="1"/>
  <c r="O133" i="7" s="1"/>
  <c r="AC133" i="7" s="1"/>
  <c r="V132" i="7"/>
  <c r="S132" i="7"/>
  <c r="O132" i="7" a="1"/>
  <c r="O132" i="7" s="1"/>
  <c r="AC132" i="7" s="1"/>
  <c r="V131" i="7"/>
  <c r="S131" i="7"/>
  <c r="O131" i="7" a="1"/>
  <c r="O131" i="7" s="1"/>
  <c r="AC131" i="7" s="1"/>
  <c r="V130" i="7"/>
  <c r="S130" i="7"/>
  <c r="O130" i="7" a="1"/>
  <c r="O130" i="7" s="1"/>
  <c r="AC130" i="7" s="1"/>
  <c r="V129" i="7"/>
  <c r="S129" i="7"/>
  <c r="O129" i="7" a="1"/>
  <c r="O129" i="7" s="1"/>
  <c r="AC129" i="7" s="1"/>
  <c r="V128" i="7"/>
  <c r="S128" i="7"/>
  <c r="O128" i="7" a="1"/>
  <c r="O128" i="7" s="1"/>
  <c r="AC128" i="7" s="1"/>
  <c r="V127" i="7"/>
  <c r="S127" i="7"/>
  <c r="O127" i="7" a="1"/>
  <c r="O127" i="7" s="1"/>
  <c r="AC127" i="7" s="1"/>
  <c r="V126" i="7"/>
  <c r="S126" i="7"/>
  <c r="O126" i="7" a="1"/>
  <c r="O126" i="7" s="1"/>
  <c r="AC126" i="7" s="1"/>
  <c r="V125" i="7"/>
  <c r="S125" i="7"/>
  <c r="O125" i="7" a="1"/>
  <c r="O125" i="7" s="1"/>
  <c r="AC125" i="7" s="1"/>
  <c r="V124" i="7"/>
  <c r="S124" i="7"/>
  <c r="O124" i="7" a="1"/>
  <c r="O124" i="7" s="1"/>
  <c r="AC124" i="7" s="1"/>
  <c r="V123" i="7"/>
  <c r="S123" i="7"/>
  <c r="O123" i="7" a="1"/>
  <c r="O123" i="7" s="1"/>
  <c r="AC123" i="7" s="1"/>
  <c r="V122" i="7"/>
  <c r="S122" i="7"/>
  <c r="O122" i="7" a="1"/>
  <c r="O122" i="7" s="1"/>
  <c r="AC122" i="7" s="1"/>
  <c r="V121" i="7"/>
  <c r="S121" i="7"/>
  <c r="O121" i="7" a="1"/>
  <c r="O121" i="7" s="1"/>
  <c r="AC121" i="7" s="1"/>
  <c r="V120" i="7"/>
  <c r="S120" i="7"/>
  <c r="O120" i="7" a="1"/>
  <c r="O120" i="7" s="1"/>
  <c r="AC120" i="7" s="1"/>
  <c r="V119" i="7"/>
  <c r="S119" i="7"/>
  <c r="O119" i="7" a="1"/>
  <c r="O119" i="7" s="1"/>
  <c r="AC119" i="7" s="1"/>
  <c r="V118" i="7"/>
  <c r="S118" i="7"/>
  <c r="O118" i="7" a="1"/>
  <c r="O118" i="7" s="1"/>
  <c r="AC118" i="7" s="1"/>
  <c r="V117" i="7"/>
  <c r="S117" i="7"/>
  <c r="O117" i="7" a="1"/>
  <c r="O117" i="7" s="1"/>
  <c r="AC117" i="7" s="1"/>
  <c r="V116" i="7"/>
  <c r="S116" i="7"/>
  <c r="O116" i="7" a="1"/>
  <c r="O116" i="7" s="1"/>
  <c r="AC116" i="7" s="1"/>
  <c r="V115" i="7"/>
  <c r="S115" i="7"/>
  <c r="O115" i="7" a="1"/>
  <c r="O115" i="7" s="1"/>
  <c r="AC115" i="7" s="1"/>
  <c r="V114" i="7"/>
  <c r="S114" i="7"/>
  <c r="O114" i="7" a="1"/>
  <c r="O114" i="7" s="1"/>
  <c r="AC114" i="7" s="1"/>
  <c r="V113" i="7"/>
  <c r="S113" i="7"/>
  <c r="O113" i="7" a="1"/>
  <c r="O113" i="7" s="1"/>
  <c r="AC113" i="7" s="1"/>
  <c r="V112" i="7"/>
  <c r="S112" i="7"/>
  <c r="O112" i="7" a="1"/>
  <c r="O112" i="7" s="1"/>
  <c r="AC112" i="7" s="1"/>
  <c r="V111" i="7"/>
  <c r="S111" i="7"/>
  <c r="O111" i="7" a="1"/>
  <c r="O111" i="7" s="1"/>
  <c r="AC111" i="7" s="1"/>
  <c r="V110" i="7"/>
  <c r="S110" i="7"/>
  <c r="O110" i="7" a="1"/>
  <c r="O110" i="7" s="1"/>
  <c r="AC110" i="7" s="1"/>
  <c r="V109" i="7"/>
  <c r="S109" i="7"/>
  <c r="O109" i="7" a="1"/>
  <c r="O109" i="7" s="1"/>
  <c r="AC109" i="7" s="1"/>
  <c r="V108" i="7"/>
  <c r="S108" i="7"/>
  <c r="O108" i="7" a="1"/>
  <c r="O108" i="7" s="1"/>
  <c r="AC108" i="7" s="1"/>
  <c r="V107" i="7"/>
  <c r="S107" i="7"/>
  <c r="O107" i="7" a="1"/>
  <c r="O107" i="7" s="1"/>
  <c r="AC107" i="7" s="1"/>
  <c r="V106" i="7"/>
  <c r="S106" i="7"/>
  <c r="O106" i="7" a="1"/>
  <c r="O106" i="7" s="1"/>
  <c r="AC106" i="7" s="1"/>
  <c r="V105" i="7"/>
  <c r="S105" i="7"/>
  <c r="O105" i="7" a="1"/>
  <c r="O105" i="7" s="1"/>
  <c r="AC105" i="7" s="1"/>
  <c r="V104" i="7"/>
  <c r="S104" i="7"/>
  <c r="O104" i="7" a="1"/>
  <c r="O104" i="7" s="1"/>
  <c r="AC104" i="7" s="1"/>
  <c r="V103" i="7"/>
  <c r="S103" i="7"/>
  <c r="O103" i="7" a="1"/>
  <c r="O103" i="7" s="1"/>
  <c r="AC103" i="7" s="1"/>
  <c r="V102" i="7"/>
  <c r="S102" i="7"/>
  <c r="O102" i="7" a="1"/>
  <c r="O102" i="7" s="1"/>
  <c r="AC102" i="7" s="1"/>
  <c r="V101" i="7"/>
  <c r="S101" i="7"/>
  <c r="O101" i="7" a="1"/>
  <c r="O101" i="7" s="1"/>
  <c r="AC101" i="7" s="1"/>
  <c r="V100" i="7"/>
  <c r="S100" i="7"/>
  <c r="O100" i="7" a="1"/>
  <c r="O100" i="7" s="1"/>
  <c r="AC100" i="7" s="1"/>
  <c r="V99" i="7"/>
  <c r="S99" i="7"/>
  <c r="O99" i="7" a="1"/>
  <c r="O99" i="7" s="1"/>
  <c r="AC99" i="7" s="1"/>
  <c r="V98" i="7"/>
  <c r="S98" i="7"/>
  <c r="O98" i="7" a="1"/>
  <c r="O98" i="7" s="1"/>
  <c r="AC98" i="7" s="1"/>
  <c r="V97" i="7"/>
  <c r="S97" i="7"/>
  <c r="O97" i="7" a="1"/>
  <c r="O97" i="7" s="1"/>
  <c r="AC97" i="7" s="1"/>
  <c r="V96" i="7"/>
  <c r="S96" i="7"/>
  <c r="O96" i="7" a="1"/>
  <c r="O96" i="7" s="1"/>
  <c r="AC96" i="7" s="1"/>
  <c r="V95" i="7"/>
  <c r="S95" i="7"/>
  <c r="O95" i="7" a="1"/>
  <c r="O95" i="7" s="1"/>
  <c r="AC95" i="7" s="1"/>
  <c r="V94" i="7"/>
  <c r="S94" i="7"/>
  <c r="O94" i="7" a="1"/>
  <c r="O94" i="7" s="1"/>
  <c r="AC94" i="7" s="1"/>
  <c r="V93" i="7"/>
  <c r="S93" i="7"/>
  <c r="O93" i="7" a="1"/>
  <c r="O93" i="7" s="1"/>
  <c r="AC93" i="7" s="1"/>
  <c r="V92" i="7"/>
  <c r="S92" i="7"/>
  <c r="O92" i="7" a="1"/>
  <c r="O92" i="7" s="1"/>
  <c r="AC92" i="7" s="1"/>
  <c r="V91" i="7"/>
  <c r="S91" i="7"/>
  <c r="O91" i="7" a="1"/>
  <c r="O91" i="7" s="1"/>
  <c r="AC91" i="7" s="1"/>
  <c r="V90" i="7"/>
  <c r="S90" i="7"/>
  <c r="O90" i="7" a="1"/>
  <c r="O90" i="7" s="1"/>
  <c r="AC90" i="7" s="1"/>
  <c r="V89" i="7"/>
  <c r="S89" i="7"/>
  <c r="O89" i="7" a="1"/>
  <c r="O89" i="7" s="1"/>
  <c r="AC89" i="7" s="1"/>
  <c r="V88" i="7"/>
  <c r="S88" i="7"/>
  <c r="O88" i="7" a="1"/>
  <c r="O88" i="7" s="1"/>
  <c r="AC88" i="7" s="1"/>
  <c r="V87" i="7"/>
  <c r="S87" i="7"/>
  <c r="O87" i="7" a="1"/>
  <c r="O87" i="7" s="1"/>
  <c r="AC87" i="7" s="1"/>
  <c r="V86" i="7"/>
  <c r="S86" i="7"/>
  <c r="O86" i="7" a="1"/>
  <c r="O86" i="7" s="1"/>
  <c r="AC86" i="7" s="1"/>
  <c r="V85" i="7"/>
  <c r="S85" i="7"/>
  <c r="O85" i="7" a="1"/>
  <c r="O85" i="7" s="1"/>
  <c r="AC85" i="7" s="1"/>
  <c r="V84" i="7"/>
  <c r="S84" i="7"/>
  <c r="O84" i="7" a="1"/>
  <c r="O84" i="7" s="1"/>
  <c r="AC84" i="7" s="1"/>
  <c r="V83" i="7"/>
  <c r="S83" i="7"/>
  <c r="O83" i="7" a="1"/>
  <c r="O83" i="7" s="1"/>
  <c r="AC83" i="7" s="1"/>
  <c r="V82" i="7"/>
  <c r="S82" i="7"/>
  <c r="O82" i="7" a="1"/>
  <c r="O82" i="7" s="1"/>
  <c r="AC82" i="7" s="1"/>
  <c r="V81" i="7"/>
  <c r="S81" i="7"/>
  <c r="O81" i="7" a="1"/>
  <c r="O81" i="7" s="1"/>
  <c r="AC81" i="7" s="1"/>
  <c r="V80" i="7"/>
  <c r="S80" i="7"/>
  <c r="O80" i="7" a="1"/>
  <c r="O80" i="7" s="1"/>
  <c r="AC80" i="7" s="1"/>
  <c r="V79" i="7"/>
  <c r="S79" i="7"/>
  <c r="O79" i="7" a="1"/>
  <c r="O79" i="7" s="1"/>
  <c r="AC79" i="7" s="1"/>
  <c r="V78" i="7"/>
  <c r="S78" i="7"/>
  <c r="O78" i="7" a="1"/>
  <c r="O78" i="7" s="1"/>
  <c r="AC78" i="7" s="1"/>
  <c r="V77" i="7"/>
  <c r="S77" i="7"/>
  <c r="O77" i="7" a="1"/>
  <c r="O77" i="7" s="1"/>
  <c r="AC77" i="7" s="1"/>
  <c r="V76" i="7"/>
  <c r="S76" i="7"/>
  <c r="O76" i="7" a="1"/>
  <c r="O76" i="7" s="1"/>
  <c r="AC76" i="7" s="1"/>
  <c r="V75" i="7"/>
  <c r="S75" i="7"/>
  <c r="O75" i="7" a="1"/>
  <c r="O75" i="7" s="1"/>
  <c r="AC75" i="7" s="1"/>
  <c r="V74" i="7"/>
  <c r="S74" i="7"/>
  <c r="O74" i="7" a="1"/>
  <c r="O74" i="7" s="1"/>
  <c r="AC74" i="7" s="1"/>
  <c r="V73" i="7"/>
  <c r="S73" i="7"/>
  <c r="O73" i="7"/>
  <c r="AC73" i="7" s="1"/>
  <c r="O73" i="7" a="1"/>
  <c r="V72" i="7"/>
  <c r="S72" i="7"/>
  <c r="O72" i="7" a="1"/>
  <c r="O72" i="7" s="1"/>
  <c r="AC72" i="7" s="1"/>
  <c r="V71" i="7"/>
  <c r="S71" i="7"/>
  <c r="O71" i="7" a="1"/>
  <c r="O71" i="7" s="1"/>
  <c r="AC71" i="7" s="1"/>
  <c r="V70" i="7"/>
  <c r="S70" i="7"/>
  <c r="O70" i="7" a="1"/>
  <c r="O70" i="7" s="1"/>
  <c r="AC70" i="7" s="1"/>
  <c r="V69" i="7"/>
  <c r="S69" i="7"/>
  <c r="O69" i="7" a="1"/>
  <c r="O69" i="7" s="1"/>
  <c r="AC69" i="7" s="1"/>
  <c r="V68" i="7"/>
  <c r="S68" i="7"/>
  <c r="O68" i="7" a="1"/>
  <c r="O68" i="7" s="1"/>
  <c r="AC68" i="7" s="1"/>
  <c r="V67" i="7"/>
  <c r="S67" i="7"/>
  <c r="O67" i="7" a="1"/>
  <c r="O67" i="7" s="1"/>
  <c r="AC67" i="7" s="1"/>
  <c r="V66" i="7"/>
  <c r="S66" i="7"/>
  <c r="O66" i="7" a="1"/>
  <c r="O66" i="7" s="1"/>
  <c r="AC66" i="7" s="1"/>
  <c r="V65" i="7"/>
  <c r="S65" i="7"/>
  <c r="O65" i="7" a="1"/>
  <c r="O65" i="7" s="1"/>
  <c r="AC65" i="7" s="1"/>
  <c r="V64" i="7"/>
  <c r="S64" i="7"/>
  <c r="O64" i="7" a="1"/>
  <c r="O64" i="7" s="1"/>
  <c r="AC64" i="7" s="1"/>
  <c r="V63" i="7"/>
  <c r="S63" i="7"/>
  <c r="O63" i="7" a="1"/>
  <c r="O63" i="7" s="1"/>
  <c r="AC63" i="7" s="1"/>
  <c r="V62" i="7"/>
  <c r="S62" i="7"/>
  <c r="O62" i="7" a="1"/>
  <c r="O62" i="7" s="1"/>
  <c r="AC62" i="7" s="1"/>
  <c r="V61" i="7"/>
  <c r="S61" i="7"/>
  <c r="O61" i="7" a="1"/>
  <c r="O61" i="7" s="1"/>
  <c r="AC61" i="7" s="1"/>
  <c r="V60" i="7"/>
  <c r="S60" i="7"/>
  <c r="O60" i="7" a="1"/>
  <c r="O60" i="7" s="1"/>
  <c r="AC60" i="7" s="1"/>
  <c r="V59" i="7"/>
  <c r="S59" i="7"/>
  <c r="O59" i="7" a="1"/>
  <c r="O59" i="7" s="1"/>
  <c r="AC59" i="7" s="1"/>
  <c r="V58" i="7"/>
  <c r="S58" i="7"/>
  <c r="O58" i="7" a="1"/>
  <c r="O58" i="7" s="1"/>
  <c r="AC58" i="7" s="1"/>
  <c r="V57" i="7"/>
  <c r="S57" i="7"/>
  <c r="O57" i="7" a="1"/>
  <c r="O57" i="7" s="1"/>
  <c r="AC57" i="7" s="1"/>
  <c r="V56" i="7"/>
  <c r="S56" i="7"/>
  <c r="O56" i="7" a="1"/>
  <c r="O56" i="7" s="1"/>
  <c r="AC56" i="7" s="1"/>
  <c r="V55" i="7"/>
  <c r="S55" i="7"/>
  <c r="O55" i="7" a="1"/>
  <c r="O55" i="7" s="1"/>
  <c r="AC55" i="7" s="1"/>
  <c r="V54" i="7"/>
  <c r="S54" i="7"/>
  <c r="O54" i="7" a="1"/>
  <c r="O54" i="7" s="1"/>
  <c r="AC54" i="7" s="1"/>
  <c r="V53" i="7"/>
  <c r="S53" i="7"/>
  <c r="O53" i="7" a="1"/>
  <c r="O53" i="7" s="1"/>
  <c r="AC53" i="7" s="1"/>
  <c r="V52" i="7"/>
  <c r="S52" i="7"/>
  <c r="O52" i="7" a="1"/>
  <c r="O52" i="7" s="1"/>
  <c r="AC52" i="7" s="1"/>
  <c r="V51" i="7"/>
  <c r="S51" i="7"/>
  <c r="O51" i="7" a="1"/>
  <c r="O51" i="7" s="1"/>
  <c r="AC51" i="7" s="1"/>
  <c r="V50" i="7"/>
  <c r="S50" i="7"/>
  <c r="O50" i="7" a="1"/>
  <c r="O50" i="7" s="1"/>
  <c r="AC50" i="7" s="1"/>
  <c r="V49" i="7"/>
  <c r="S49" i="7"/>
  <c r="O49" i="7" a="1"/>
  <c r="O49" i="7" s="1"/>
  <c r="AC49" i="7" s="1"/>
  <c r="V48" i="7"/>
  <c r="S48" i="7"/>
  <c r="O48" i="7" a="1"/>
  <c r="O48" i="7" s="1"/>
  <c r="AC48" i="7" s="1"/>
  <c r="V47" i="7"/>
  <c r="S47" i="7"/>
  <c r="O47" i="7" a="1"/>
  <c r="O47" i="7" s="1"/>
  <c r="AC47" i="7" s="1"/>
  <c r="V46" i="7"/>
  <c r="S46" i="7"/>
  <c r="O46" i="7" a="1"/>
  <c r="O46" i="7" s="1"/>
  <c r="AC46" i="7" s="1"/>
  <c r="V45" i="7"/>
  <c r="S45" i="7"/>
  <c r="O45" i="7" a="1"/>
  <c r="O45" i="7" s="1"/>
  <c r="AC45" i="7" s="1"/>
  <c r="V44" i="7"/>
  <c r="S44" i="7"/>
  <c r="O44" i="7" a="1"/>
  <c r="O44" i="7" s="1"/>
  <c r="AC44" i="7" s="1"/>
  <c r="V43" i="7"/>
  <c r="S43" i="7"/>
  <c r="O43" i="7" a="1"/>
  <c r="O43" i="7" s="1"/>
  <c r="AC43" i="7" s="1"/>
  <c r="V42" i="7"/>
  <c r="S42" i="7"/>
  <c r="O42" i="7" a="1"/>
  <c r="O42" i="7" s="1"/>
  <c r="AC42" i="7" s="1"/>
  <c r="V41" i="7"/>
  <c r="S41" i="7"/>
  <c r="O41" i="7" a="1"/>
  <c r="O41" i="7" s="1"/>
  <c r="AC41" i="7" s="1"/>
  <c r="V40" i="7"/>
  <c r="S40" i="7"/>
  <c r="O40" i="7" a="1"/>
  <c r="O40" i="7" s="1"/>
  <c r="AC40" i="7" s="1"/>
  <c r="V39" i="7"/>
  <c r="S39" i="7"/>
  <c r="O39" i="7" a="1"/>
  <c r="O39" i="7" s="1"/>
  <c r="AC39" i="7" s="1"/>
  <c r="V38" i="7"/>
  <c r="S38" i="7"/>
  <c r="O38" i="7" a="1"/>
  <c r="O38" i="7" s="1"/>
  <c r="AC38" i="7" s="1"/>
  <c r="V37" i="7"/>
  <c r="S37" i="7"/>
  <c r="O37" i="7" a="1"/>
  <c r="O37" i="7" s="1"/>
  <c r="AC37" i="7" s="1"/>
  <c r="V36" i="7"/>
  <c r="S36" i="7"/>
  <c r="O36" i="7" a="1"/>
  <c r="O36" i="7" s="1"/>
  <c r="AC36" i="7" s="1"/>
  <c r="V35" i="7"/>
  <c r="S35" i="7"/>
  <c r="O35" i="7" a="1"/>
  <c r="O35" i="7" s="1"/>
  <c r="AC35" i="7" s="1"/>
  <c r="V34" i="7"/>
  <c r="S34" i="7"/>
  <c r="O34" i="7" a="1"/>
  <c r="O34" i="7" s="1"/>
  <c r="AC34" i="7" s="1"/>
  <c r="V33" i="7"/>
  <c r="S33" i="7"/>
  <c r="O33" i="7" a="1"/>
  <c r="O33" i="7" s="1"/>
  <c r="AC33" i="7" s="1"/>
  <c r="V32" i="7"/>
  <c r="S32" i="7"/>
  <c r="O32" i="7" a="1"/>
  <c r="O32" i="7" s="1"/>
  <c r="AC32" i="7" s="1"/>
  <c r="V31" i="7"/>
  <c r="S31" i="7"/>
  <c r="O31" i="7" a="1"/>
  <c r="O31" i="7" s="1"/>
  <c r="AC31" i="7" s="1"/>
  <c r="V30" i="7"/>
  <c r="S30" i="7"/>
  <c r="O30" i="7" a="1"/>
  <c r="O30" i="7" s="1"/>
  <c r="AC30" i="7" s="1"/>
  <c r="V29" i="7"/>
  <c r="S29" i="7"/>
  <c r="O29" i="7" a="1"/>
  <c r="O29" i="7" s="1"/>
  <c r="AC29" i="7" s="1"/>
  <c r="V28" i="7"/>
  <c r="S28" i="7"/>
  <c r="O28" i="7" a="1"/>
  <c r="O28" i="7" s="1"/>
  <c r="AC28" i="7" s="1"/>
  <c r="V27" i="7"/>
  <c r="S27" i="7"/>
  <c r="O27" i="7" a="1"/>
  <c r="O27" i="7" s="1"/>
  <c r="AC27" i="7" s="1"/>
  <c r="V26" i="7"/>
  <c r="S26" i="7"/>
  <c r="O26" i="7" a="1"/>
  <c r="O26" i="7" s="1"/>
  <c r="AC26" i="7" s="1"/>
  <c r="V25" i="7"/>
  <c r="S25" i="7"/>
  <c r="O25" i="7" a="1"/>
  <c r="O25" i="7" s="1"/>
  <c r="AC25" i="7" s="1"/>
  <c r="V24" i="7"/>
  <c r="S24" i="7"/>
  <c r="O24" i="7" a="1"/>
  <c r="O24" i="7" s="1"/>
  <c r="AC24" i="7" s="1"/>
  <c r="V23" i="7"/>
  <c r="S23" i="7"/>
  <c r="O23" i="7" a="1"/>
  <c r="O23" i="7" s="1"/>
  <c r="AC23" i="7" s="1"/>
  <c r="V22" i="7"/>
  <c r="S22" i="7"/>
  <c r="O22" i="7" a="1"/>
  <c r="O22" i="7" s="1"/>
  <c r="AC22" i="7" s="1"/>
  <c r="V21" i="7"/>
  <c r="S21" i="7"/>
  <c r="O21" i="7" a="1"/>
  <c r="O21" i="7" s="1"/>
  <c r="AC21" i="7" s="1"/>
  <c r="V20" i="7"/>
  <c r="S20" i="7"/>
  <c r="O20" i="7" a="1"/>
  <c r="O20" i="7" s="1"/>
  <c r="AC20" i="7" s="1"/>
  <c r="V19" i="7"/>
  <c r="S19" i="7"/>
  <c r="O19" i="7" a="1"/>
  <c r="O19" i="7" s="1"/>
  <c r="AC19" i="7" s="1"/>
  <c r="V18" i="7"/>
  <c r="S18" i="7"/>
  <c r="O18" i="7" a="1"/>
  <c r="O18" i="7" s="1"/>
  <c r="AC18" i="7" s="1"/>
  <c r="V17" i="7"/>
  <c r="S17" i="7"/>
  <c r="O17" i="7" a="1"/>
  <c r="O17" i="7" s="1"/>
  <c r="AC17" i="7" s="1"/>
  <c r="V16" i="7"/>
  <c r="S16" i="7"/>
  <c r="O16" i="7" a="1"/>
  <c r="O16" i="7" s="1"/>
  <c r="AC16" i="7" s="1"/>
  <c r="V15" i="7"/>
  <c r="S15" i="7"/>
  <c r="O15" i="7" a="1"/>
  <c r="O15" i="7" s="1"/>
  <c r="AC15" i="7" s="1"/>
  <c r="V14" i="7"/>
  <c r="S14" i="7"/>
  <c r="O14" i="7" a="1"/>
  <c r="O14" i="7" s="1"/>
  <c r="AC14" i="7" s="1"/>
  <c r="V13" i="7"/>
  <c r="S13" i="7"/>
  <c r="O13" i="7" a="1"/>
  <c r="O13" i="7" s="1"/>
  <c r="AC13" i="7" s="1"/>
  <c r="V12" i="7"/>
  <c r="S12" i="7"/>
  <c r="O12" i="7" a="1"/>
  <c r="O12" i="7" s="1"/>
  <c r="AC12" i="7" s="1"/>
  <c r="V11" i="7"/>
  <c r="S11" i="7"/>
  <c r="O11" i="7" a="1"/>
  <c r="O11" i="7" s="1"/>
  <c r="AC11" i="7" s="1"/>
  <c r="V10" i="7"/>
  <c r="S10" i="7"/>
  <c r="O10" i="7" a="1"/>
  <c r="O10" i="7" s="1"/>
  <c r="AC10" i="7" s="1"/>
  <c r="V9" i="7"/>
  <c r="S9" i="7"/>
  <c r="O9" i="7" a="1"/>
  <c r="O9" i="7" s="1"/>
  <c r="AC9" i="7" s="1"/>
  <c r="V8" i="7"/>
  <c r="S8" i="7"/>
  <c r="O8" i="7" a="1"/>
  <c r="O8" i="7" s="1"/>
  <c r="AC8" i="7" s="1"/>
  <c r="V7" i="7"/>
  <c r="S7" i="7"/>
  <c r="O7" i="7" a="1"/>
  <c r="O7" i="7" s="1"/>
  <c r="AC7" i="7" s="1"/>
  <c r="V6" i="7"/>
  <c r="S6" i="7"/>
  <c r="O6" i="7" a="1"/>
  <c r="O6" i="7" s="1"/>
  <c r="AC6" i="7" s="1"/>
  <c r="V5" i="7"/>
  <c r="S5" i="7"/>
  <c r="O5" i="7" a="1"/>
  <c r="O5" i="7" s="1"/>
  <c r="AC5" i="7" s="1"/>
  <c r="V4" i="7"/>
  <c r="S4" i="7"/>
  <c r="O4" i="7" a="1"/>
  <c r="O4" i="7" s="1"/>
  <c r="AC4" i="7" s="1"/>
  <c r="W3" i="7"/>
  <c r="V3" i="7"/>
  <c r="S3" i="7"/>
  <c r="O3" i="7" a="1"/>
  <c r="O3" i="7" s="1"/>
  <c r="AC3" i="7" s="1"/>
  <c r="V2" i="7"/>
  <c r="S2" i="7"/>
  <c r="O2" i="7" a="1"/>
  <c r="O2" i="7" s="1"/>
  <c r="Q31" i="6" a="1"/>
  <c r="Q31" i="6" s="1"/>
  <c r="N31" i="6"/>
  <c r="M31" i="6"/>
  <c r="H31" i="6" a="1"/>
  <c r="H31" i="6" s="1"/>
  <c r="R31" i="6" s="1" a="1"/>
  <c r="R31" i="6" s="1"/>
  <c r="Q30" i="6" a="1"/>
  <c r="Q30" i="6" s="1"/>
  <c r="N30" i="6"/>
  <c r="M30" i="6"/>
  <c r="H30" i="6" a="1"/>
  <c r="H30" i="6" s="1"/>
  <c r="R30" i="6" s="1" a="1"/>
  <c r="R30" i="6" s="1"/>
  <c r="Q29" i="6" a="1"/>
  <c r="Q29" i="6" s="1"/>
  <c r="N29" i="6"/>
  <c r="M29" i="6"/>
  <c r="H29" i="6"/>
  <c r="R29" i="6" s="1" a="1"/>
  <c r="R29" i="6" s="1"/>
  <c r="H29" i="6" a="1"/>
  <c r="Q28" i="6" a="1"/>
  <c r="Q28" i="6" s="1"/>
  <c r="N28" i="6"/>
  <c r="M28" i="6"/>
  <c r="H28" i="6" a="1"/>
  <c r="H28" i="6" s="1"/>
  <c r="R28" i="6" s="1" a="1"/>
  <c r="R28" i="6" s="1"/>
  <c r="Q27" i="6" a="1"/>
  <c r="Q27" i="6" s="1"/>
  <c r="N27" i="6"/>
  <c r="M27" i="6"/>
  <c r="H27" i="6" a="1"/>
  <c r="H27" i="6" s="1"/>
  <c r="R27" i="6" s="1" a="1"/>
  <c r="R27" i="6" s="1"/>
  <c r="Q24" i="6" a="1"/>
  <c r="Q24" i="6" s="1"/>
  <c r="N24" i="6"/>
  <c r="M24" i="6"/>
  <c r="H24" i="6"/>
  <c r="R24" i="6" s="1" a="1"/>
  <c r="R24" i="6" s="1"/>
  <c r="H24" i="6" a="1"/>
  <c r="Q23" i="6" a="1"/>
  <c r="Q23" i="6" s="1"/>
  <c r="N23" i="6"/>
  <c r="M23" i="6"/>
  <c r="H23" i="6" a="1"/>
  <c r="H23" i="6" s="1"/>
  <c r="R23" i="6" s="1" a="1"/>
  <c r="R23" i="6" s="1"/>
  <c r="Q22" i="6" a="1"/>
  <c r="Q22" i="6" s="1"/>
  <c r="N22" i="6"/>
  <c r="M22" i="6"/>
  <c r="H22" i="6" a="1"/>
  <c r="H22" i="6" s="1"/>
  <c r="R22" i="6" s="1" a="1"/>
  <c r="R22" i="6" s="1"/>
  <c r="Q21" i="6" a="1"/>
  <c r="Q21" i="6" s="1"/>
  <c r="N21" i="6"/>
  <c r="M21" i="6"/>
  <c r="H21" i="6"/>
  <c r="R21" i="6" s="1" a="1"/>
  <c r="R21" i="6" s="1"/>
  <c r="H21" i="6" a="1"/>
  <c r="Q20" i="6" a="1"/>
  <c r="Q20" i="6" s="1"/>
  <c r="N20" i="6"/>
  <c r="M20" i="6"/>
  <c r="H20" i="6" a="1"/>
  <c r="H20" i="6" s="1"/>
  <c r="R20" i="6" s="1" a="1"/>
  <c r="R20" i="6" s="1"/>
  <c r="Q19" i="6" a="1"/>
  <c r="Q19" i="6" s="1"/>
  <c r="N19" i="6"/>
  <c r="M19" i="6"/>
  <c r="H19" i="6" a="1"/>
  <c r="H19" i="6" s="1"/>
  <c r="R19" i="6" s="1" a="1"/>
  <c r="R19" i="6" s="1"/>
  <c r="Q18" i="6" a="1"/>
  <c r="Q18" i="6" s="1"/>
  <c r="N18" i="6"/>
  <c r="M18" i="6"/>
  <c r="H18" i="6" a="1"/>
  <c r="H18" i="6" s="1"/>
  <c r="R18" i="6" s="1" a="1"/>
  <c r="R18" i="6" s="1"/>
  <c r="Q17" i="6" a="1"/>
  <c r="Q17" i="6" s="1"/>
  <c r="N17" i="6"/>
  <c r="M17" i="6"/>
  <c r="H17" i="6" a="1"/>
  <c r="H17" i="6" s="1"/>
  <c r="R17" i="6" s="1" a="1"/>
  <c r="R17" i="6" s="1"/>
  <c r="Q16" i="6" a="1"/>
  <c r="Q16" i="6" s="1"/>
  <c r="N16" i="6"/>
  <c r="M16" i="6"/>
  <c r="H16" i="6" a="1"/>
  <c r="H16" i="6" s="1"/>
  <c r="R16" i="6" s="1" a="1"/>
  <c r="R16" i="6" s="1"/>
  <c r="Q15" i="6" a="1"/>
  <c r="Q15" i="6" s="1"/>
  <c r="N15" i="6"/>
  <c r="M15" i="6"/>
  <c r="H15" i="6" a="1"/>
  <c r="H15" i="6" s="1"/>
  <c r="R15" i="6" s="1" a="1"/>
  <c r="R15" i="6" s="1"/>
  <c r="Q10" i="6" a="1"/>
  <c r="Q10" i="6" s="1"/>
  <c r="N10" i="6"/>
  <c r="M10" i="6"/>
  <c r="H10" i="6" a="1"/>
  <c r="H10" i="6" s="1"/>
  <c r="R10" i="6" s="1" a="1"/>
  <c r="R10" i="6" s="1"/>
  <c r="Q9" i="6"/>
  <c r="Q9" i="6" a="1"/>
  <c r="N9" i="6"/>
  <c r="M9" i="6"/>
  <c r="H9" i="6" a="1"/>
  <c r="H9" i="6" s="1"/>
  <c r="R9" i="6" s="1" a="1"/>
  <c r="R9" i="6" s="1"/>
  <c r="Q8" i="6" a="1"/>
  <c r="Q8" i="6" s="1"/>
  <c r="N8" i="6"/>
  <c r="M8" i="6"/>
  <c r="H8" i="6" a="1"/>
  <c r="H8" i="6" s="1"/>
  <c r="R8" i="6" s="1" a="1"/>
  <c r="R8" i="6" s="1"/>
  <c r="Q7" i="6" a="1"/>
  <c r="Q7" i="6" s="1"/>
  <c r="N7" i="6"/>
  <c r="M7" i="6"/>
  <c r="H7" i="6" a="1"/>
  <c r="H7" i="6" s="1"/>
  <c r="R7" i="6" s="1" a="1"/>
  <c r="R7" i="6" s="1"/>
  <c r="Q6" i="6"/>
  <c r="Q6" i="6" a="1"/>
  <c r="N6" i="6"/>
  <c r="M6" i="6"/>
  <c r="H6" i="6" a="1"/>
  <c r="H6" i="6" s="1"/>
  <c r="R6" i="6" s="1" a="1"/>
  <c r="R6" i="6" s="1"/>
  <c r="Q5" i="6" a="1"/>
  <c r="Q5" i="6" s="1"/>
  <c r="N5" i="6"/>
  <c r="M5" i="6"/>
  <c r="H5" i="6" a="1"/>
  <c r="H5" i="6" s="1"/>
  <c r="R5" i="6" s="1" a="1"/>
  <c r="R5" i="6" s="1"/>
  <c r="Q4" i="6" a="1"/>
  <c r="Q4" i="6" s="1"/>
  <c r="N4" i="6"/>
  <c r="M4" i="6"/>
  <c r="H4" i="6" a="1"/>
  <c r="H4" i="6" s="1"/>
  <c r="R4" i="6" s="1" a="1"/>
  <c r="R4" i="6" s="1"/>
  <c r="Q3" i="6"/>
  <c r="Q3" i="6" a="1"/>
  <c r="N3" i="6"/>
  <c r="M3" i="6"/>
  <c r="H3" i="6" a="1"/>
  <c r="H3" i="6" s="1"/>
  <c r="R3" i="6" s="1" a="1"/>
  <c r="R3" i="6" s="1"/>
  <c r="G5" i="5"/>
  <c r="G4" i="5"/>
  <c r="G3" i="5"/>
  <c r="G2" i="5"/>
  <c r="F5" i="5"/>
  <c r="F4" i="5"/>
  <c r="F3" i="5"/>
  <c r="F2" i="5"/>
  <c r="AC832" i="4"/>
  <c r="AC831" i="4"/>
  <c r="AC830" i="4"/>
  <c r="AC829" i="4"/>
  <c r="AC828" i="4"/>
  <c r="AC827" i="4"/>
  <c r="AC826" i="4"/>
  <c r="AC825" i="4"/>
  <c r="AC824" i="4"/>
  <c r="AC823" i="4"/>
  <c r="AC822" i="4"/>
  <c r="AC821" i="4"/>
  <c r="AC820" i="4"/>
  <c r="AC819" i="4"/>
  <c r="AC818" i="4"/>
  <c r="AC817" i="4"/>
  <c r="AC816" i="4"/>
  <c r="AC815" i="4"/>
  <c r="AC814" i="4"/>
  <c r="AC813" i="4"/>
  <c r="AC812" i="4"/>
  <c r="AC811" i="4"/>
  <c r="AC810" i="4"/>
  <c r="AC809" i="4"/>
  <c r="AC808" i="4"/>
  <c r="AC807" i="4"/>
  <c r="AC806" i="4"/>
  <c r="AC805" i="4"/>
  <c r="AC804" i="4"/>
  <c r="AC803" i="4"/>
  <c r="AC802" i="4"/>
  <c r="AC801" i="4"/>
  <c r="AC800" i="4"/>
  <c r="AC799" i="4"/>
  <c r="AC798" i="4"/>
  <c r="AC797" i="4"/>
  <c r="AC796" i="4"/>
  <c r="AC795" i="4"/>
  <c r="AC794" i="4"/>
  <c r="AC793" i="4"/>
  <c r="AC792" i="4"/>
  <c r="AC791" i="4"/>
  <c r="AC790" i="4"/>
  <c r="AC789" i="4"/>
  <c r="AC788" i="4"/>
  <c r="AC787" i="4"/>
  <c r="AC786" i="4"/>
  <c r="AC785" i="4"/>
  <c r="AC784" i="4"/>
  <c r="AC783" i="4"/>
  <c r="AC782" i="4"/>
  <c r="AC781" i="4"/>
  <c r="AC780" i="4"/>
  <c r="AC779" i="4"/>
  <c r="AC778" i="4"/>
  <c r="AC777" i="4"/>
  <c r="AC776" i="4"/>
  <c r="AC775" i="4"/>
  <c r="AC774" i="4"/>
  <c r="AC773" i="4"/>
  <c r="AC772" i="4"/>
  <c r="AC771" i="4"/>
  <c r="AC770" i="4"/>
  <c r="AC769" i="4"/>
  <c r="AC768" i="4"/>
  <c r="AC767" i="4"/>
  <c r="AC766" i="4"/>
  <c r="AC765" i="4"/>
  <c r="AC764" i="4"/>
  <c r="AC763" i="4"/>
  <c r="AC762" i="4"/>
  <c r="AC761" i="4"/>
  <c r="AC760" i="4"/>
  <c r="AC759" i="4"/>
  <c r="AC758" i="4"/>
  <c r="AC757" i="4"/>
  <c r="AC756" i="4"/>
  <c r="AC755" i="4"/>
  <c r="AC754" i="4"/>
  <c r="AC753" i="4"/>
  <c r="AC752" i="4"/>
  <c r="AC751" i="4"/>
  <c r="AC750" i="4"/>
  <c r="AC749" i="4"/>
  <c r="AC748" i="4"/>
  <c r="AC747" i="4"/>
  <c r="AC746" i="4"/>
  <c r="AC745" i="4"/>
  <c r="AC744" i="4"/>
  <c r="AC743" i="4"/>
  <c r="AC742" i="4"/>
  <c r="AC741" i="4"/>
  <c r="AC740" i="4"/>
  <c r="AC739" i="4"/>
  <c r="AC738" i="4"/>
  <c r="AC737" i="4"/>
  <c r="AC736" i="4"/>
  <c r="AC735" i="4"/>
  <c r="AC734" i="4"/>
  <c r="AC733" i="4"/>
  <c r="AC732" i="4"/>
  <c r="AC731" i="4"/>
  <c r="AC730" i="4"/>
  <c r="AC729" i="4"/>
  <c r="AC728" i="4"/>
  <c r="AC727" i="4"/>
  <c r="AC726" i="4"/>
  <c r="AC725" i="4"/>
  <c r="AC724" i="4"/>
  <c r="AC723" i="4"/>
  <c r="AC722" i="4"/>
  <c r="AC721" i="4"/>
  <c r="AC720" i="4"/>
  <c r="AC719" i="4"/>
  <c r="AC718" i="4"/>
  <c r="AC717" i="4"/>
  <c r="AC716" i="4"/>
  <c r="AC715" i="4"/>
  <c r="AC714" i="4"/>
  <c r="AC713" i="4"/>
  <c r="AC712" i="4"/>
  <c r="AC711" i="4"/>
  <c r="AC710" i="4"/>
  <c r="AC709" i="4"/>
  <c r="AC708" i="4"/>
  <c r="AC707" i="4"/>
  <c r="AC706" i="4"/>
  <c r="AC705" i="4"/>
  <c r="AC704" i="4"/>
  <c r="AC703" i="4"/>
  <c r="AC702" i="4"/>
  <c r="AC701" i="4"/>
  <c r="AC700" i="4"/>
  <c r="AC699" i="4"/>
  <c r="AC698" i="4"/>
  <c r="AC697" i="4"/>
  <c r="AC696" i="4"/>
  <c r="AC695" i="4"/>
  <c r="AC694" i="4"/>
  <c r="AC693" i="4"/>
  <c r="AC692" i="4"/>
  <c r="AC691" i="4"/>
  <c r="AC690" i="4"/>
  <c r="AC689" i="4"/>
  <c r="AC688" i="4"/>
  <c r="AC687" i="4"/>
  <c r="AC686" i="4"/>
  <c r="AC685" i="4"/>
  <c r="AC684" i="4"/>
  <c r="AC683" i="4"/>
  <c r="AC682" i="4"/>
  <c r="AC681" i="4"/>
  <c r="AC680" i="4"/>
  <c r="AC679" i="4"/>
  <c r="AC678" i="4"/>
  <c r="AC677" i="4"/>
  <c r="AC676" i="4"/>
  <c r="AC675" i="4"/>
  <c r="AC674" i="4"/>
  <c r="AC673" i="4"/>
  <c r="AC672" i="4"/>
  <c r="AC671" i="4"/>
  <c r="AC670" i="4"/>
  <c r="AC669" i="4"/>
  <c r="AC668" i="4"/>
  <c r="AC667" i="4"/>
  <c r="AC666" i="4"/>
  <c r="AC665" i="4"/>
  <c r="AC664" i="4"/>
  <c r="AC663" i="4"/>
  <c r="AC662" i="4"/>
  <c r="AC661" i="4"/>
  <c r="AC660" i="4"/>
  <c r="AC659" i="4"/>
  <c r="AC658" i="4"/>
  <c r="AC657" i="4"/>
  <c r="AC656" i="4"/>
  <c r="AC655" i="4"/>
  <c r="AC654" i="4"/>
  <c r="AC653" i="4"/>
  <c r="AC652" i="4"/>
  <c r="AC651" i="4"/>
  <c r="AC650" i="4"/>
  <c r="AC649" i="4"/>
  <c r="AC648" i="4"/>
  <c r="AC647" i="4"/>
  <c r="AC646" i="4"/>
  <c r="AC645" i="4"/>
  <c r="AC644" i="4"/>
  <c r="AC643" i="4"/>
  <c r="AC642" i="4"/>
  <c r="AC641" i="4"/>
  <c r="AC640" i="4"/>
  <c r="AC639" i="4"/>
  <c r="AC638" i="4"/>
  <c r="AC637" i="4"/>
  <c r="AC636" i="4"/>
  <c r="AC635" i="4"/>
  <c r="AC634" i="4"/>
  <c r="AC633" i="4"/>
  <c r="AC632" i="4"/>
  <c r="AC631" i="4"/>
  <c r="AC630" i="4"/>
  <c r="AC629" i="4"/>
  <c r="AC628" i="4"/>
  <c r="AC627" i="4"/>
  <c r="AC626" i="4"/>
  <c r="AC625" i="4"/>
  <c r="AC624" i="4"/>
  <c r="AC623" i="4"/>
  <c r="AC622" i="4"/>
  <c r="AC621" i="4"/>
  <c r="AC620" i="4"/>
  <c r="AC619" i="4"/>
  <c r="AC618" i="4"/>
  <c r="AC617" i="4"/>
  <c r="AC616" i="4"/>
  <c r="AC615" i="4"/>
  <c r="AC614" i="4"/>
  <c r="AC613" i="4"/>
  <c r="AC612" i="4"/>
  <c r="AC611" i="4"/>
  <c r="AC610" i="4"/>
  <c r="AC609" i="4"/>
  <c r="AC608" i="4"/>
  <c r="AC607" i="4"/>
  <c r="AC606" i="4"/>
  <c r="AC605" i="4"/>
  <c r="AC604" i="4"/>
  <c r="AC603" i="4"/>
  <c r="AC602" i="4"/>
  <c r="AC601" i="4"/>
  <c r="AC600" i="4"/>
  <c r="AC599" i="4"/>
  <c r="AC598" i="4"/>
  <c r="AC597" i="4"/>
  <c r="AC596" i="4"/>
  <c r="AC595" i="4"/>
  <c r="AC594" i="4"/>
  <c r="AC593" i="4"/>
  <c r="AC592" i="4"/>
  <c r="AC591" i="4"/>
  <c r="AC590" i="4"/>
  <c r="AC589" i="4"/>
  <c r="AC588" i="4"/>
  <c r="AC587" i="4"/>
  <c r="AC586" i="4"/>
  <c r="AC585" i="4"/>
  <c r="AC584" i="4"/>
  <c r="AC583" i="4"/>
  <c r="AC582" i="4"/>
  <c r="AC581" i="4"/>
  <c r="AC580" i="4"/>
  <c r="AC579" i="4"/>
  <c r="AC578" i="4"/>
  <c r="AC577" i="4"/>
  <c r="AC576" i="4"/>
  <c r="AC575" i="4"/>
  <c r="AC574" i="4"/>
  <c r="AC573" i="4"/>
  <c r="AC572" i="4"/>
  <c r="AC571" i="4"/>
  <c r="AC570" i="4"/>
  <c r="AC569" i="4"/>
  <c r="AC568" i="4"/>
  <c r="AC567" i="4"/>
  <c r="AC566" i="4"/>
  <c r="AC565" i="4"/>
  <c r="AC564" i="4"/>
  <c r="AC563" i="4"/>
  <c r="AC562" i="4"/>
  <c r="AC561" i="4"/>
  <c r="AC560" i="4"/>
  <c r="AC559" i="4"/>
  <c r="AC558" i="4"/>
  <c r="AC557" i="4"/>
  <c r="AC556" i="4"/>
  <c r="AC555" i="4"/>
  <c r="AC554" i="4"/>
  <c r="AC553" i="4"/>
  <c r="AC552" i="4"/>
  <c r="AC551" i="4"/>
  <c r="AC550" i="4"/>
  <c r="AC549" i="4"/>
  <c r="AC548" i="4"/>
  <c r="AC547" i="4"/>
  <c r="AC546" i="4"/>
  <c r="AC545" i="4"/>
  <c r="AC544" i="4"/>
  <c r="AC543" i="4"/>
  <c r="AC542" i="4"/>
  <c r="AC541" i="4"/>
  <c r="AC540" i="4"/>
  <c r="AC539" i="4"/>
  <c r="AC538" i="4"/>
  <c r="AC537" i="4"/>
  <c r="AC536" i="4"/>
  <c r="AC535" i="4"/>
  <c r="AC534" i="4"/>
  <c r="AC533" i="4"/>
  <c r="AC532" i="4"/>
  <c r="AC531" i="4"/>
  <c r="AC530" i="4"/>
  <c r="AC529" i="4"/>
  <c r="AC528" i="4"/>
  <c r="AC527" i="4"/>
  <c r="AC526" i="4"/>
  <c r="AC525" i="4"/>
  <c r="AC524" i="4"/>
  <c r="AC523" i="4"/>
  <c r="AC522" i="4"/>
  <c r="AC521" i="4"/>
  <c r="AC520" i="4"/>
  <c r="AC519" i="4"/>
  <c r="AC518" i="4"/>
  <c r="AC517" i="4"/>
  <c r="AC516" i="4"/>
  <c r="AC515" i="4"/>
  <c r="AC514" i="4"/>
  <c r="AC513" i="4"/>
  <c r="AC512" i="4"/>
  <c r="AC511" i="4"/>
  <c r="AC510" i="4"/>
  <c r="AC509" i="4"/>
  <c r="AC508" i="4"/>
  <c r="AC507" i="4"/>
  <c r="AC506" i="4"/>
  <c r="AC505" i="4"/>
  <c r="AC504" i="4"/>
  <c r="AC503" i="4"/>
  <c r="AC502" i="4"/>
  <c r="AC501" i="4"/>
  <c r="AC500" i="4"/>
  <c r="AC499" i="4"/>
  <c r="AC498" i="4"/>
  <c r="AC497" i="4"/>
  <c r="AC496" i="4"/>
  <c r="AC495" i="4"/>
  <c r="AC494" i="4"/>
  <c r="AC493" i="4"/>
  <c r="AC492" i="4"/>
  <c r="AC491" i="4"/>
  <c r="AC490" i="4"/>
  <c r="AC489" i="4"/>
  <c r="AC488" i="4"/>
  <c r="AC487" i="4"/>
  <c r="AC486" i="4"/>
  <c r="AC485" i="4"/>
  <c r="AC484" i="4"/>
  <c r="AC483" i="4"/>
  <c r="AC482" i="4"/>
  <c r="AC481" i="4"/>
  <c r="AC480" i="4"/>
  <c r="AC479" i="4"/>
  <c r="AC478" i="4"/>
  <c r="AC477" i="4"/>
  <c r="AC476" i="4"/>
  <c r="AC475" i="4"/>
  <c r="AC474" i="4"/>
  <c r="AC473" i="4"/>
  <c r="AC472" i="4"/>
  <c r="AC471" i="4"/>
  <c r="AC470" i="4"/>
  <c r="AC469" i="4"/>
  <c r="AC468" i="4"/>
  <c r="AC467" i="4"/>
  <c r="AC466" i="4"/>
  <c r="AC465" i="4"/>
  <c r="AC464" i="4"/>
  <c r="AC463" i="4"/>
  <c r="AC462" i="4"/>
  <c r="AC461" i="4"/>
  <c r="AC460" i="4"/>
  <c r="AC459" i="4"/>
  <c r="AC458" i="4"/>
  <c r="AC457" i="4"/>
  <c r="AC456" i="4"/>
  <c r="AC455" i="4"/>
  <c r="AC454" i="4"/>
  <c r="AC453" i="4"/>
  <c r="AC452" i="4"/>
  <c r="AC451" i="4"/>
  <c r="AC450" i="4"/>
  <c r="AC449" i="4"/>
  <c r="AC448" i="4"/>
  <c r="AC447" i="4"/>
  <c r="AC446" i="4"/>
  <c r="AC445" i="4"/>
  <c r="AC444" i="4"/>
  <c r="AC443" i="4"/>
  <c r="AC442" i="4"/>
  <c r="AC441" i="4"/>
  <c r="AC440" i="4"/>
  <c r="AC439" i="4"/>
  <c r="AC438" i="4"/>
  <c r="AC437" i="4"/>
  <c r="AC436" i="4"/>
  <c r="AC435" i="4"/>
  <c r="AC434" i="4"/>
  <c r="AC433" i="4"/>
  <c r="AC432" i="4"/>
  <c r="AC431" i="4"/>
  <c r="AC430" i="4"/>
  <c r="AC429" i="4"/>
  <c r="AC428" i="4"/>
  <c r="AC427" i="4"/>
  <c r="AC426" i="4"/>
  <c r="AC425" i="4"/>
  <c r="AC424" i="4"/>
  <c r="AC423" i="4"/>
  <c r="AC422" i="4"/>
  <c r="AC421" i="4"/>
  <c r="AC420" i="4"/>
  <c r="AC419" i="4"/>
  <c r="AC418" i="4"/>
  <c r="AC417" i="4"/>
  <c r="AC416" i="4"/>
  <c r="AC415" i="4"/>
  <c r="AC414" i="4"/>
  <c r="AC413" i="4"/>
  <c r="AC412" i="4"/>
  <c r="AC411" i="4"/>
  <c r="AC410" i="4"/>
  <c r="AC409" i="4"/>
  <c r="AC408" i="4"/>
  <c r="AC407" i="4"/>
  <c r="AC406" i="4"/>
  <c r="AC405" i="4"/>
  <c r="AC404" i="4"/>
  <c r="AC403" i="4"/>
  <c r="AC402" i="4"/>
  <c r="AC401" i="4"/>
  <c r="AC400" i="4"/>
  <c r="AC399" i="4"/>
  <c r="AC398" i="4"/>
  <c r="AC397" i="4"/>
  <c r="AC396" i="4"/>
  <c r="AC395" i="4"/>
  <c r="AC394" i="4"/>
  <c r="AC393" i="4"/>
  <c r="AC392" i="4"/>
  <c r="AC391" i="4"/>
  <c r="AC390" i="4"/>
  <c r="AC389" i="4"/>
  <c r="AC388" i="4"/>
  <c r="AC387" i="4"/>
  <c r="AC386" i="4"/>
  <c r="AC385" i="4"/>
  <c r="AC384" i="4"/>
  <c r="AC383" i="4"/>
  <c r="AC382" i="4"/>
  <c r="AC381" i="4"/>
  <c r="AC380" i="4"/>
  <c r="AC379" i="4"/>
  <c r="AC378" i="4"/>
  <c r="AC377" i="4"/>
  <c r="AC376" i="4"/>
  <c r="AC375" i="4"/>
  <c r="AC374" i="4"/>
  <c r="AC373" i="4"/>
  <c r="AC372" i="4"/>
  <c r="AC371" i="4"/>
  <c r="AC370" i="4"/>
  <c r="AC369" i="4"/>
  <c r="AC368" i="4"/>
  <c r="AC367" i="4"/>
  <c r="AC366" i="4"/>
  <c r="AC365" i="4"/>
  <c r="AC364" i="4"/>
  <c r="AC363" i="4"/>
  <c r="AC362" i="4"/>
  <c r="AC361" i="4"/>
  <c r="AC360" i="4"/>
  <c r="AC359" i="4"/>
  <c r="AC358" i="4"/>
  <c r="AC357" i="4"/>
  <c r="AC356" i="4"/>
  <c r="AC355" i="4"/>
  <c r="AC354" i="4"/>
  <c r="AC353" i="4"/>
  <c r="AC352" i="4"/>
  <c r="AC351" i="4"/>
  <c r="AC350" i="4"/>
  <c r="AC349" i="4"/>
  <c r="AC348" i="4"/>
  <c r="AC347" i="4"/>
  <c r="AC346" i="4"/>
  <c r="AC345" i="4"/>
  <c r="AC344" i="4"/>
  <c r="AC343" i="4"/>
  <c r="AC342" i="4"/>
  <c r="AC341" i="4"/>
  <c r="AC340" i="4"/>
  <c r="AC339" i="4"/>
  <c r="AC338" i="4"/>
  <c r="AC337" i="4"/>
  <c r="AC336" i="4"/>
  <c r="AC335" i="4"/>
  <c r="AC334" i="4"/>
  <c r="AC333" i="4"/>
  <c r="AC332" i="4"/>
  <c r="AC331" i="4"/>
  <c r="AC330" i="4"/>
  <c r="AC329" i="4"/>
  <c r="AC328" i="4"/>
  <c r="AC327" i="4"/>
  <c r="AC326" i="4"/>
  <c r="AC325" i="4"/>
  <c r="AC324" i="4"/>
  <c r="AC323" i="4"/>
  <c r="AC322" i="4"/>
  <c r="AC321" i="4"/>
  <c r="AC320" i="4"/>
  <c r="AC319" i="4"/>
  <c r="AC318" i="4"/>
  <c r="AC317" i="4"/>
  <c r="AC316" i="4"/>
  <c r="AC315" i="4"/>
  <c r="AC314" i="4"/>
  <c r="AC313" i="4"/>
  <c r="AC312" i="4"/>
  <c r="AC311" i="4"/>
  <c r="AC310" i="4"/>
  <c r="AC309" i="4"/>
  <c r="AC308" i="4"/>
  <c r="AC307" i="4"/>
  <c r="AC306" i="4"/>
  <c r="AC305" i="4"/>
  <c r="AC304" i="4"/>
  <c r="AC303" i="4"/>
  <c r="AC302" i="4"/>
  <c r="AC301" i="4"/>
  <c r="AC300" i="4"/>
  <c r="AC299" i="4"/>
  <c r="AC298" i="4"/>
  <c r="AC297" i="4"/>
  <c r="AC296" i="4"/>
  <c r="AC295" i="4"/>
  <c r="AC294" i="4"/>
  <c r="AC293" i="4"/>
  <c r="AC292" i="4"/>
  <c r="AC291" i="4"/>
  <c r="AC290" i="4"/>
  <c r="AC289" i="4"/>
  <c r="AC288" i="4"/>
  <c r="AC287" i="4"/>
  <c r="AC286" i="4"/>
  <c r="AC285" i="4"/>
  <c r="AC284" i="4"/>
  <c r="AC283" i="4"/>
  <c r="AC282" i="4"/>
  <c r="AC281" i="4"/>
  <c r="AC280" i="4"/>
  <c r="AC279" i="4"/>
  <c r="AC278" i="4"/>
  <c r="AC277" i="4"/>
  <c r="AC276" i="4"/>
  <c r="AC275" i="4"/>
  <c r="AC274" i="4"/>
  <c r="AC273" i="4"/>
  <c r="AC272" i="4"/>
  <c r="AC271" i="4"/>
  <c r="AC270" i="4"/>
  <c r="AC269" i="4"/>
  <c r="AC268" i="4"/>
  <c r="AC267" i="4"/>
  <c r="AC266" i="4"/>
  <c r="AC265" i="4"/>
  <c r="AC264" i="4"/>
  <c r="AC263" i="4"/>
  <c r="AC262" i="4"/>
  <c r="AC261" i="4"/>
  <c r="AC260" i="4"/>
  <c r="AC259" i="4"/>
  <c r="AC258" i="4"/>
  <c r="AC257" i="4"/>
  <c r="AC256" i="4"/>
  <c r="AC255" i="4"/>
  <c r="AC254" i="4"/>
  <c r="AC253" i="4"/>
  <c r="AC252" i="4"/>
  <c r="AC251" i="4"/>
  <c r="AC250" i="4"/>
  <c r="AC249" i="4"/>
  <c r="AC248" i="4"/>
  <c r="AC247" i="4"/>
  <c r="AC246" i="4"/>
  <c r="AC245" i="4"/>
  <c r="AC244" i="4"/>
  <c r="AC243" i="4"/>
  <c r="AC242" i="4"/>
  <c r="AC241" i="4"/>
  <c r="AC240" i="4"/>
  <c r="AC239" i="4"/>
  <c r="AC238" i="4"/>
  <c r="AC237" i="4"/>
  <c r="AC236" i="4"/>
  <c r="AC235" i="4"/>
  <c r="AC234" i="4"/>
  <c r="AC233" i="4"/>
  <c r="AC232" i="4"/>
  <c r="AC231" i="4"/>
  <c r="AC230" i="4"/>
  <c r="AC229" i="4"/>
  <c r="AC228" i="4"/>
  <c r="AC227" i="4"/>
  <c r="AC226" i="4"/>
  <c r="AC225" i="4"/>
  <c r="AC224" i="4"/>
  <c r="AC223" i="4"/>
  <c r="AC222" i="4"/>
  <c r="AC221" i="4"/>
  <c r="AC220" i="4"/>
  <c r="AC219" i="4"/>
  <c r="AC218" i="4"/>
  <c r="AC217" i="4"/>
  <c r="AC216" i="4"/>
  <c r="AC215" i="4"/>
  <c r="AC214" i="4"/>
  <c r="AC213" i="4"/>
  <c r="AC212" i="4"/>
  <c r="AC211" i="4"/>
  <c r="AC210" i="4"/>
  <c r="AC209" i="4"/>
  <c r="AC208" i="4"/>
  <c r="AC207" i="4"/>
  <c r="AC206" i="4"/>
  <c r="AC205" i="4"/>
  <c r="AC204" i="4"/>
  <c r="AC203" i="4"/>
  <c r="AC202" i="4"/>
  <c r="AC201" i="4"/>
  <c r="AC200" i="4"/>
  <c r="AC199" i="4"/>
  <c r="AC198" i="4"/>
  <c r="AC197" i="4"/>
  <c r="AC196" i="4"/>
  <c r="AC195" i="4"/>
  <c r="AC194" i="4"/>
  <c r="AC193" i="4"/>
  <c r="AC192" i="4"/>
  <c r="AC191" i="4"/>
  <c r="AC190" i="4"/>
  <c r="AC189" i="4"/>
  <c r="AC188" i="4"/>
  <c r="AC187" i="4"/>
  <c r="AC186" i="4"/>
  <c r="AC185" i="4"/>
  <c r="AC184" i="4"/>
  <c r="AC183" i="4"/>
  <c r="AC182" i="4"/>
  <c r="AC181" i="4"/>
  <c r="AC180" i="4"/>
  <c r="AC179" i="4"/>
  <c r="AC178" i="4"/>
  <c r="AC177" i="4"/>
  <c r="AC176" i="4"/>
  <c r="AC175" i="4"/>
  <c r="AC174" i="4"/>
  <c r="AC173" i="4"/>
  <c r="AC172" i="4"/>
  <c r="AC171" i="4"/>
  <c r="AC170" i="4"/>
  <c r="AC169" i="4"/>
  <c r="AC168" i="4"/>
  <c r="AC167" i="4"/>
  <c r="AC166" i="4"/>
  <c r="AC165" i="4"/>
  <c r="AC164" i="4"/>
  <c r="AC163" i="4"/>
  <c r="AC162" i="4"/>
  <c r="AC161" i="4"/>
  <c r="AC160" i="4"/>
  <c r="AC159" i="4"/>
  <c r="AC158" i="4"/>
  <c r="AC157" i="4"/>
  <c r="AC156" i="4"/>
  <c r="AC155" i="4"/>
  <c r="AC154" i="4"/>
  <c r="AC153" i="4"/>
  <c r="AC152" i="4"/>
  <c r="AC151" i="4"/>
  <c r="AC150" i="4"/>
  <c r="AC149" i="4"/>
  <c r="AC148" i="4"/>
  <c r="AC147" i="4"/>
  <c r="AC146" i="4"/>
  <c r="AC145" i="4"/>
  <c r="AC144" i="4"/>
  <c r="AC143" i="4"/>
  <c r="AC142" i="4"/>
  <c r="AC141" i="4"/>
  <c r="AC140" i="4"/>
  <c r="AC139" i="4"/>
  <c r="AC138" i="4"/>
  <c r="AC137" i="4"/>
  <c r="AC136" i="4"/>
  <c r="AC135" i="4"/>
  <c r="AC134" i="4"/>
  <c r="AC133" i="4"/>
  <c r="AC132" i="4"/>
  <c r="AC131" i="4"/>
  <c r="AC130" i="4"/>
  <c r="AC129" i="4"/>
  <c r="AC128" i="4"/>
  <c r="AC127" i="4"/>
  <c r="AC126" i="4"/>
  <c r="AC125" i="4"/>
  <c r="AC124" i="4"/>
  <c r="AC123" i="4"/>
  <c r="AC122" i="4"/>
  <c r="AC121" i="4"/>
  <c r="AC120" i="4"/>
  <c r="AC119" i="4"/>
  <c r="AC118" i="4"/>
  <c r="AC117" i="4"/>
  <c r="AC116" i="4"/>
  <c r="AC115" i="4"/>
  <c r="AC114" i="4"/>
  <c r="AC113" i="4"/>
  <c r="AC112" i="4"/>
  <c r="AC111" i="4"/>
  <c r="AC110" i="4"/>
  <c r="AC109" i="4"/>
  <c r="AC108" i="4"/>
  <c r="AC107" i="4"/>
  <c r="AC106" i="4"/>
  <c r="AC105" i="4"/>
  <c r="AC104" i="4"/>
  <c r="AC103" i="4"/>
  <c r="AC102" i="4"/>
  <c r="AC101" i="4"/>
  <c r="AC100" i="4"/>
  <c r="AC99" i="4"/>
  <c r="AC98" i="4"/>
  <c r="AC97" i="4"/>
  <c r="AC96" i="4"/>
  <c r="AC95" i="4"/>
  <c r="AC94" i="4"/>
  <c r="AC93" i="4"/>
  <c r="AC92" i="4"/>
  <c r="AC91" i="4"/>
  <c r="AC90" i="4"/>
  <c r="AC89" i="4"/>
  <c r="AC88" i="4"/>
  <c r="AC87" i="4"/>
  <c r="AC86" i="4"/>
  <c r="AC85" i="4"/>
  <c r="AC84" i="4"/>
  <c r="AC83" i="4"/>
  <c r="AC82" i="4"/>
  <c r="AC81" i="4"/>
  <c r="AC80" i="4"/>
  <c r="AC79" i="4"/>
  <c r="AC78" i="4"/>
  <c r="AC77" i="4"/>
  <c r="AC76" i="4"/>
  <c r="AC75" i="4"/>
  <c r="AC74" i="4"/>
  <c r="AC73" i="4"/>
  <c r="AC72" i="4"/>
  <c r="AC71" i="4"/>
  <c r="AC70" i="4"/>
  <c r="AC69" i="4"/>
  <c r="AC68" i="4"/>
  <c r="AC67" i="4"/>
  <c r="AC66" i="4"/>
  <c r="AC65" i="4"/>
  <c r="AC64" i="4"/>
  <c r="AC63" i="4"/>
  <c r="AC62" i="4"/>
  <c r="AC61" i="4"/>
  <c r="AC60" i="4"/>
  <c r="AC59" i="4"/>
  <c r="AC58" i="4"/>
  <c r="AC57" i="4"/>
  <c r="AC56" i="4"/>
  <c r="AC55" i="4"/>
  <c r="AC54" i="4"/>
  <c r="AC53" i="4"/>
  <c r="AC52" i="4"/>
  <c r="AC51" i="4"/>
  <c r="AC50" i="4"/>
  <c r="AC49" i="4"/>
  <c r="AC48" i="4"/>
  <c r="AC47" i="4"/>
  <c r="AC46" i="4"/>
  <c r="AC45" i="4"/>
  <c r="AC44" i="4"/>
  <c r="AC43" i="4"/>
  <c r="AC42" i="4"/>
  <c r="AC41" i="4"/>
  <c r="AC40" i="4"/>
  <c r="AC39" i="4"/>
  <c r="AC38" i="4"/>
  <c r="AC37" i="4"/>
  <c r="AC36" i="4"/>
  <c r="AC35" i="4"/>
  <c r="AC34" i="4"/>
  <c r="AC33" i="4"/>
  <c r="AC32" i="4"/>
  <c r="AC31" i="4"/>
  <c r="AC30" i="4"/>
  <c r="AC29" i="4"/>
  <c r="AC28" i="4"/>
  <c r="AC27" i="4"/>
  <c r="AC26" i="4"/>
  <c r="AC25" i="4"/>
  <c r="AC24" i="4"/>
  <c r="AC23" i="4"/>
  <c r="AC22" i="4"/>
  <c r="AC21" i="4"/>
  <c r="AC20" i="4"/>
  <c r="AC19" i="4"/>
  <c r="AC18" i="4"/>
  <c r="AC17" i="4"/>
  <c r="AC16" i="4"/>
  <c r="AC15" i="4"/>
  <c r="AC14" i="4"/>
  <c r="AC13" i="4"/>
  <c r="AC12" i="4"/>
  <c r="AC11" i="4"/>
  <c r="AC10" i="4"/>
  <c r="AC9" i="4"/>
  <c r="AC8" i="4"/>
  <c r="AC7" i="4"/>
  <c r="AC6" i="4"/>
  <c r="AC5" i="4"/>
  <c r="AC4" i="4"/>
  <c r="AC3" i="4"/>
  <c r="AC2" i="4"/>
  <c r="AC832" i="3"/>
  <c r="AC831" i="3"/>
  <c r="AC830" i="3"/>
  <c r="AC829" i="3"/>
  <c r="AC828" i="3"/>
  <c r="AC827" i="3"/>
  <c r="AC826" i="3"/>
  <c r="AC825" i="3"/>
  <c r="AC824" i="3"/>
  <c r="AC823" i="3"/>
  <c r="AC822" i="3"/>
  <c r="AC821" i="3"/>
  <c r="AC820" i="3"/>
  <c r="AC819" i="3"/>
  <c r="AC818" i="3"/>
  <c r="AC817" i="3"/>
  <c r="AC816" i="3"/>
  <c r="AC815" i="3"/>
  <c r="AC814" i="3"/>
  <c r="AC813" i="3"/>
  <c r="AC812" i="3"/>
  <c r="AC811" i="3"/>
  <c r="AC810" i="3"/>
  <c r="AC809" i="3"/>
  <c r="AC808" i="3"/>
  <c r="AC807" i="3"/>
  <c r="AC806" i="3"/>
  <c r="AC805" i="3"/>
  <c r="AC804" i="3"/>
  <c r="AC803" i="3"/>
  <c r="AC802" i="3"/>
  <c r="AC801" i="3"/>
  <c r="AC800" i="3"/>
  <c r="AC799" i="3"/>
  <c r="AC798" i="3"/>
  <c r="AC797" i="3"/>
  <c r="AC796" i="3"/>
  <c r="AC795" i="3"/>
  <c r="AC794" i="3"/>
  <c r="AC793" i="3"/>
  <c r="AC792" i="3"/>
  <c r="AC791" i="3"/>
  <c r="AC790" i="3"/>
  <c r="AC789" i="3"/>
  <c r="AC788" i="3"/>
  <c r="AC787" i="3"/>
  <c r="AC786" i="3"/>
  <c r="AC785" i="3"/>
  <c r="AC784" i="3"/>
  <c r="AC783" i="3"/>
  <c r="AC782" i="3"/>
  <c r="AC781" i="3"/>
  <c r="AC780" i="3"/>
  <c r="AC779" i="3"/>
  <c r="AC778" i="3"/>
  <c r="AC777" i="3"/>
  <c r="AC776" i="3"/>
  <c r="AC775" i="3"/>
  <c r="AC774" i="3"/>
  <c r="AC773" i="3"/>
  <c r="AC772" i="3"/>
  <c r="AC771" i="3"/>
  <c r="AC770" i="3"/>
  <c r="AC769" i="3"/>
  <c r="AC768" i="3"/>
  <c r="AC767" i="3"/>
  <c r="AC766" i="3"/>
  <c r="AC765" i="3"/>
  <c r="AC764" i="3"/>
  <c r="AC763" i="3"/>
  <c r="AC762" i="3"/>
  <c r="AC761" i="3"/>
  <c r="AC760" i="3"/>
  <c r="AC759" i="3"/>
  <c r="AC758" i="3"/>
  <c r="AC757" i="3"/>
  <c r="AC756" i="3"/>
  <c r="AC755" i="3"/>
  <c r="AC754" i="3"/>
  <c r="AC753" i="3"/>
  <c r="AC752" i="3"/>
  <c r="AC751" i="3"/>
  <c r="AC750" i="3"/>
  <c r="AC749" i="3"/>
  <c r="AC748" i="3"/>
  <c r="AC747" i="3"/>
  <c r="AC746" i="3"/>
  <c r="AC745" i="3"/>
  <c r="AC744" i="3"/>
  <c r="AC743" i="3"/>
  <c r="AC742" i="3"/>
  <c r="AC741" i="3"/>
  <c r="AC740" i="3"/>
  <c r="AC739" i="3"/>
  <c r="AC738" i="3"/>
  <c r="AC737" i="3"/>
  <c r="AC736" i="3"/>
  <c r="AC735" i="3"/>
  <c r="AC734" i="3"/>
  <c r="AC733" i="3"/>
  <c r="AC732" i="3"/>
  <c r="AC731" i="3"/>
  <c r="AC730" i="3"/>
  <c r="AC729" i="3"/>
  <c r="AC728" i="3"/>
  <c r="AC727" i="3"/>
  <c r="AC726" i="3"/>
  <c r="AC725" i="3"/>
  <c r="AC724" i="3"/>
  <c r="AC723" i="3"/>
  <c r="AC722" i="3"/>
  <c r="AC721" i="3"/>
  <c r="AC720" i="3"/>
  <c r="AC719" i="3"/>
  <c r="AC718" i="3"/>
  <c r="AC717" i="3"/>
  <c r="AC716" i="3"/>
  <c r="AC715" i="3"/>
  <c r="AC714" i="3"/>
  <c r="AC713" i="3"/>
  <c r="AC712" i="3"/>
  <c r="AC711" i="3"/>
  <c r="AC710" i="3"/>
  <c r="AC709" i="3"/>
  <c r="AC708" i="3"/>
  <c r="AC707" i="3"/>
  <c r="AC706" i="3"/>
  <c r="AC705" i="3"/>
  <c r="AC704" i="3"/>
  <c r="AC703" i="3"/>
  <c r="AC702" i="3"/>
  <c r="AC701" i="3"/>
  <c r="AC700" i="3"/>
  <c r="AC699" i="3"/>
  <c r="AC698" i="3"/>
  <c r="AC697" i="3"/>
  <c r="AC696" i="3"/>
  <c r="AC695" i="3"/>
  <c r="AC694" i="3"/>
  <c r="AC693" i="3"/>
  <c r="AC692" i="3"/>
  <c r="AC691" i="3"/>
  <c r="AC690" i="3"/>
  <c r="AC689" i="3"/>
  <c r="AC688" i="3"/>
  <c r="AC687" i="3"/>
  <c r="AC686" i="3"/>
  <c r="AC685" i="3"/>
  <c r="AC684" i="3"/>
  <c r="AC683" i="3"/>
  <c r="AC682" i="3"/>
  <c r="AC681" i="3"/>
  <c r="AC680" i="3"/>
  <c r="AC679" i="3"/>
  <c r="AC678" i="3"/>
  <c r="AC677" i="3"/>
  <c r="AC676" i="3"/>
  <c r="AC675" i="3"/>
  <c r="AC674" i="3"/>
  <c r="AC673" i="3"/>
  <c r="AC672" i="3"/>
  <c r="AC671" i="3"/>
  <c r="AC670" i="3"/>
  <c r="AC669" i="3"/>
  <c r="AC668" i="3"/>
  <c r="AC667" i="3"/>
  <c r="AC666" i="3"/>
  <c r="AC665" i="3"/>
  <c r="AC664" i="3"/>
  <c r="AC663" i="3"/>
  <c r="AC662" i="3"/>
  <c r="AC661" i="3"/>
  <c r="AC660" i="3"/>
  <c r="AC659" i="3"/>
  <c r="AC658" i="3"/>
  <c r="AC657" i="3"/>
  <c r="AC656" i="3"/>
  <c r="AC655" i="3"/>
  <c r="AC654" i="3"/>
  <c r="AC653" i="3"/>
  <c r="AC652" i="3"/>
  <c r="AC651" i="3"/>
  <c r="AC650" i="3"/>
  <c r="AC649" i="3"/>
  <c r="AC648" i="3"/>
  <c r="AC647" i="3"/>
  <c r="AC646" i="3"/>
  <c r="AC645" i="3"/>
  <c r="AC644" i="3"/>
  <c r="AC643" i="3"/>
  <c r="AC642" i="3"/>
  <c r="AC641" i="3"/>
  <c r="AC640" i="3"/>
  <c r="AC639" i="3"/>
  <c r="AC638" i="3"/>
  <c r="AC637" i="3"/>
  <c r="AC636" i="3"/>
  <c r="AC635" i="3"/>
  <c r="AC634" i="3"/>
  <c r="AC633" i="3"/>
  <c r="AC632" i="3"/>
  <c r="AC631" i="3"/>
  <c r="AC630" i="3"/>
  <c r="AC629" i="3"/>
  <c r="AC628" i="3"/>
  <c r="AC627" i="3"/>
  <c r="AC626" i="3"/>
  <c r="AC625" i="3"/>
  <c r="AC624" i="3"/>
  <c r="AC623" i="3"/>
  <c r="AC622" i="3"/>
  <c r="AC621" i="3"/>
  <c r="AC620" i="3"/>
  <c r="AC619" i="3"/>
  <c r="AC618" i="3"/>
  <c r="AC617" i="3"/>
  <c r="AC616" i="3"/>
  <c r="AC615" i="3"/>
  <c r="AC614" i="3"/>
  <c r="AC613" i="3"/>
  <c r="AC612" i="3"/>
  <c r="AC611" i="3"/>
  <c r="AC610" i="3"/>
  <c r="AC609" i="3"/>
  <c r="AC608" i="3"/>
  <c r="AC607" i="3"/>
  <c r="AC606" i="3"/>
  <c r="AC605" i="3"/>
  <c r="AC604" i="3"/>
  <c r="AC603" i="3"/>
  <c r="AC602" i="3"/>
  <c r="AC601" i="3"/>
  <c r="AC600" i="3"/>
  <c r="AC599" i="3"/>
  <c r="AC598" i="3"/>
  <c r="AC597" i="3"/>
  <c r="AC596" i="3"/>
  <c r="AC595" i="3"/>
  <c r="AC594" i="3"/>
  <c r="AC593" i="3"/>
  <c r="AC592" i="3"/>
  <c r="AC591" i="3"/>
  <c r="AC590" i="3"/>
  <c r="AC589" i="3"/>
  <c r="AC588" i="3"/>
  <c r="AC587" i="3"/>
  <c r="AC586" i="3"/>
  <c r="AC585" i="3"/>
  <c r="AC584" i="3"/>
  <c r="AC583" i="3"/>
  <c r="AC582" i="3"/>
  <c r="AC581" i="3"/>
  <c r="AC580" i="3"/>
  <c r="AC579" i="3"/>
  <c r="AC578" i="3"/>
  <c r="AC577" i="3"/>
  <c r="AC576" i="3"/>
  <c r="AC575" i="3"/>
  <c r="AC574" i="3"/>
  <c r="AC573" i="3"/>
  <c r="AC572" i="3"/>
  <c r="AC571" i="3"/>
  <c r="AC570" i="3"/>
  <c r="AC569" i="3"/>
  <c r="AC568" i="3"/>
  <c r="AC567" i="3"/>
  <c r="AC566" i="3"/>
  <c r="AC565" i="3"/>
  <c r="AC564" i="3"/>
  <c r="AC563" i="3"/>
  <c r="AC562" i="3"/>
  <c r="AC561" i="3"/>
  <c r="AC560" i="3"/>
  <c r="AC559" i="3"/>
  <c r="AC558" i="3"/>
  <c r="AC557" i="3"/>
  <c r="AC556" i="3"/>
  <c r="AC555" i="3"/>
  <c r="AC554" i="3"/>
  <c r="AC553" i="3"/>
  <c r="AC552" i="3"/>
  <c r="AC551" i="3"/>
  <c r="AC550" i="3"/>
  <c r="AC549" i="3"/>
  <c r="AC548" i="3"/>
  <c r="AC547" i="3"/>
  <c r="AC546" i="3"/>
  <c r="AC545" i="3"/>
  <c r="AC544" i="3"/>
  <c r="AC543" i="3"/>
  <c r="AC542" i="3"/>
  <c r="AC541" i="3"/>
  <c r="AC540" i="3"/>
  <c r="AC539" i="3"/>
  <c r="AC538" i="3"/>
  <c r="AC537" i="3"/>
  <c r="AC536" i="3"/>
  <c r="AC535" i="3"/>
  <c r="AC534" i="3"/>
  <c r="AC533" i="3"/>
  <c r="AC532" i="3"/>
  <c r="AC531" i="3"/>
  <c r="AC530" i="3"/>
  <c r="AC529" i="3"/>
  <c r="AC528" i="3"/>
  <c r="AC527" i="3"/>
  <c r="AC526" i="3"/>
  <c r="AC525" i="3"/>
  <c r="AC524" i="3"/>
  <c r="AC523" i="3"/>
  <c r="AC522" i="3"/>
  <c r="AC521" i="3"/>
  <c r="AC520" i="3"/>
  <c r="AC519" i="3"/>
  <c r="AC518" i="3"/>
  <c r="AC517" i="3"/>
  <c r="AC516" i="3"/>
  <c r="AC515" i="3"/>
  <c r="AC514" i="3"/>
  <c r="AC513" i="3"/>
  <c r="AC512" i="3"/>
  <c r="AC511" i="3"/>
  <c r="AC510" i="3"/>
  <c r="AC509" i="3"/>
  <c r="AC508" i="3"/>
  <c r="AC507" i="3"/>
  <c r="AC506" i="3"/>
  <c r="AC505" i="3"/>
  <c r="AC504" i="3"/>
  <c r="AC503" i="3"/>
  <c r="AC502" i="3"/>
  <c r="AC501" i="3"/>
  <c r="AC500" i="3"/>
  <c r="AC499" i="3"/>
  <c r="AC498" i="3"/>
  <c r="AC497" i="3"/>
  <c r="AC496" i="3"/>
  <c r="AC495" i="3"/>
  <c r="AC494" i="3"/>
  <c r="AC493" i="3"/>
  <c r="AC492" i="3"/>
  <c r="AC491" i="3"/>
  <c r="AC490" i="3"/>
  <c r="AC489" i="3"/>
  <c r="AC488" i="3"/>
  <c r="AC487" i="3"/>
  <c r="AC486" i="3"/>
  <c r="AC485" i="3"/>
  <c r="AC484" i="3"/>
  <c r="AC483" i="3"/>
  <c r="AC482" i="3"/>
  <c r="AC481" i="3"/>
  <c r="AC480" i="3"/>
  <c r="AC479" i="3"/>
  <c r="AC478" i="3"/>
  <c r="AC477" i="3"/>
  <c r="AC476" i="3"/>
  <c r="AC475" i="3"/>
  <c r="AC474" i="3"/>
  <c r="AC473" i="3"/>
  <c r="AC472" i="3"/>
  <c r="AC471" i="3"/>
  <c r="AC470" i="3"/>
  <c r="AC469" i="3"/>
  <c r="AC468" i="3"/>
  <c r="AC467" i="3"/>
  <c r="AC466" i="3"/>
  <c r="AC465" i="3"/>
  <c r="AC464" i="3"/>
  <c r="AC463" i="3"/>
  <c r="AC462" i="3"/>
  <c r="AC461" i="3"/>
  <c r="AC460" i="3"/>
  <c r="AC459" i="3"/>
  <c r="AC458" i="3"/>
  <c r="AC457" i="3"/>
  <c r="AC456" i="3"/>
  <c r="AC455" i="3"/>
  <c r="AC454" i="3"/>
  <c r="AC453" i="3"/>
  <c r="AC452" i="3"/>
  <c r="AC451" i="3"/>
  <c r="AC450" i="3"/>
  <c r="AC449" i="3"/>
  <c r="AC448" i="3"/>
  <c r="AC447" i="3"/>
  <c r="AC446" i="3"/>
  <c r="AC445" i="3"/>
  <c r="AC444" i="3"/>
  <c r="AC443" i="3"/>
  <c r="AC442" i="3"/>
  <c r="AC441" i="3"/>
  <c r="AC440" i="3"/>
  <c r="AC439" i="3"/>
  <c r="AC438" i="3"/>
  <c r="AC437" i="3"/>
  <c r="AC436" i="3"/>
  <c r="AC435" i="3"/>
  <c r="AC434" i="3"/>
  <c r="AC433" i="3"/>
  <c r="AC432" i="3"/>
  <c r="AC431" i="3"/>
  <c r="AC430" i="3"/>
  <c r="AC429" i="3"/>
  <c r="AC428" i="3"/>
  <c r="AC427" i="3"/>
  <c r="AC426" i="3"/>
  <c r="AC425" i="3"/>
  <c r="AC424" i="3"/>
  <c r="AC423" i="3"/>
  <c r="AC422" i="3"/>
  <c r="AC421" i="3"/>
  <c r="AC420" i="3"/>
  <c r="AC419" i="3"/>
  <c r="AC418" i="3"/>
  <c r="AC417" i="3"/>
  <c r="AC416" i="3"/>
  <c r="AC415" i="3"/>
  <c r="AC414" i="3"/>
  <c r="AC413" i="3"/>
  <c r="AC412" i="3"/>
  <c r="AC411" i="3"/>
  <c r="AC410" i="3"/>
  <c r="AC409" i="3"/>
  <c r="AC408" i="3"/>
  <c r="AC407" i="3"/>
  <c r="AC406" i="3"/>
  <c r="AC405" i="3"/>
  <c r="AC404" i="3"/>
  <c r="AC403" i="3"/>
  <c r="AC402" i="3"/>
  <c r="AC401" i="3"/>
  <c r="AC400" i="3"/>
  <c r="AC399" i="3"/>
  <c r="AC398" i="3"/>
  <c r="AC397" i="3"/>
  <c r="AC396" i="3"/>
  <c r="AC395" i="3"/>
  <c r="AC394" i="3"/>
  <c r="AC393" i="3"/>
  <c r="AC392" i="3"/>
  <c r="AC391" i="3"/>
  <c r="AC390" i="3"/>
  <c r="AC389" i="3"/>
  <c r="AC388" i="3"/>
  <c r="AC387" i="3"/>
  <c r="AC386" i="3"/>
  <c r="AC385" i="3"/>
  <c r="AC384" i="3"/>
  <c r="AC383" i="3"/>
  <c r="AC382" i="3"/>
  <c r="AC381" i="3"/>
  <c r="AC380" i="3"/>
  <c r="AC379" i="3"/>
  <c r="AC378" i="3"/>
  <c r="AC377" i="3"/>
  <c r="AC376" i="3"/>
  <c r="AC375" i="3"/>
  <c r="AC374" i="3"/>
  <c r="AC373" i="3"/>
  <c r="AC372" i="3"/>
  <c r="AC371" i="3"/>
  <c r="AC370" i="3"/>
  <c r="AC369" i="3"/>
  <c r="AC368" i="3"/>
  <c r="AC367" i="3"/>
  <c r="AC366" i="3"/>
  <c r="AC365" i="3"/>
  <c r="AC364" i="3"/>
  <c r="AC363" i="3"/>
  <c r="AC362" i="3"/>
  <c r="AC361" i="3"/>
  <c r="AC360" i="3"/>
  <c r="AC359" i="3"/>
  <c r="AC358" i="3"/>
  <c r="AC357" i="3"/>
  <c r="AC356" i="3"/>
  <c r="AC355" i="3"/>
  <c r="AC354" i="3"/>
  <c r="AC353" i="3"/>
  <c r="AC352" i="3"/>
  <c r="AC351" i="3"/>
  <c r="AC350" i="3"/>
  <c r="AC349" i="3"/>
  <c r="AC348" i="3"/>
  <c r="AC347" i="3"/>
  <c r="AC346" i="3"/>
  <c r="AC345" i="3"/>
  <c r="AC344" i="3"/>
  <c r="AC343" i="3"/>
  <c r="AC342" i="3"/>
  <c r="AC341" i="3"/>
  <c r="AC340" i="3"/>
  <c r="AC339" i="3"/>
  <c r="AC338" i="3"/>
  <c r="AC337" i="3"/>
  <c r="AC336" i="3"/>
  <c r="AC335" i="3"/>
  <c r="AC334" i="3"/>
  <c r="AC333" i="3"/>
  <c r="AC332" i="3"/>
  <c r="AC331" i="3"/>
  <c r="AC330" i="3"/>
  <c r="AC329" i="3"/>
  <c r="AC328" i="3"/>
  <c r="AC327" i="3"/>
  <c r="AC326" i="3"/>
  <c r="AC325" i="3"/>
  <c r="AC324" i="3"/>
  <c r="AC323" i="3"/>
  <c r="AC322" i="3"/>
  <c r="AC321" i="3"/>
  <c r="AC320" i="3"/>
  <c r="AC319" i="3"/>
  <c r="AC318" i="3"/>
  <c r="AC317" i="3"/>
  <c r="AC316" i="3"/>
  <c r="AC315" i="3"/>
  <c r="AC314" i="3"/>
  <c r="AC313" i="3"/>
  <c r="AC312" i="3"/>
  <c r="AC311" i="3"/>
  <c r="AC310" i="3"/>
  <c r="AC309" i="3"/>
  <c r="AC308" i="3"/>
  <c r="AC307" i="3"/>
  <c r="AC306" i="3"/>
  <c r="AC305" i="3"/>
  <c r="AC304" i="3"/>
  <c r="AC303" i="3"/>
  <c r="AC302" i="3"/>
  <c r="AC301" i="3"/>
  <c r="AC300" i="3"/>
  <c r="AC299" i="3"/>
  <c r="AC298" i="3"/>
  <c r="AC297" i="3"/>
  <c r="AC296" i="3"/>
  <c r="AC295" i="3"/>
  <c r="AC294" i="3"/>
  <c r="AC293" i="3"/>
  <c r="AC292" i="3"/>
  <c r="AC291" i="3"/>
  <c r="AC290" i="3"/>
  <c r="AC289" i="3"/>
  <c r="AC288" i="3"/>
  <c r="AC287" i="3"/>
  <c r="AC286" i="3"/>
  <c r="AC285" i="3"/>
  <c r="AC284" i="3"/>
  <c r="AC283" i="3"/>
  <c r="AC282" i="3"/>
  <c r="AC281" i="3"/>
  <c r="AC280" i="3"/>
  <c r="AC279" i="3"/>
  <c r="AC278" i="3"/>
  <c r="AC277" i="3"/>
  <c r="AC276" i="3"/>
  <c r="AC275" i="3"/>
  <c r="AC274" i="3"/>
  <c r="AC273" i="3"/>
  <c r="AC272" i="3"/>
  <c r="AC271" i="3"/>
  <c r="AC270" i="3"/>
  <c r="AC269" i="3"/>
  <c r="AC268" i="3"/>
  <c r="AC267" i="3"/>
  <c r="AC266" i="3"/>
  <c r="AC265" i="3"/>
  <c r="AC264" i="3"/>
  <c r="AC263" i="3"/>
  <c r="AC262" i="3"/>
  <c r="AC261" i="3"/>
  <c r="AC260" i="3"/>
  <c r="AC259" i="3"/>
  <c r="AC258" i="3"/>
  <c r="AC257" i="3"/>
  <c r="AC256" i="3"/>
  <c r="AC255" i="3"/>
  <c r="AC254" i="3"/>
  <c r="AC253" i="3"/>
  <c r="AC252" i="3"/>
  <c r="AC251" i="3"/>
  <c r="AC250" i="3"/>
  <c r="AC249" i="3"/>
  <c r="AC248" i="3"/>
  <c r="AC247" i="3"/>
  <c r="AC246" i="3"/>
  <c r="AC245" i="3"/>
  <c r="AC244" i="3"/>
  <c r="AC243" i="3"/>
  <c r="AC242" i="3"/>
  <c r="AC241" i="3"/>
  <c r="AC240" i="3"/>
  <c r="AC239" i="3"/>
  <c r="AC238" i="3"/>
  <c r="AC237" i="3"/>
  <c r="AC236" i="3"/>
  <c r="AC235" i="3"/>
  <c r="AC234" i="3"/>
  <c r="AC233" i="3"/>
  <c r="AC232" i="3"/>
  <c r="AC231" i="3"/>
  <c r="AC230" i="3"/>
  <c r="AC229" i="3"/>
  <c r="AC228" i="3"/>
  <c r="AC227" i="3"/>
  <c r="AC226" i="3"/>
  <c r="AC225" i="3"/>
  <c r="AC224" i="3"/>
  <c r="AC223" i="3"/>
  <c r="AC222" i="3"/>
  <c r="AC221" i="3"/>
  <c r="AC220" i="3"/>
  <c r="AC219" i="3"/>
  <c r="AC218" i="3"/>
  <c r="AC217" i="3"/>
  <c r="AC216" i="3"/>
  <c r="AC215" i="3"/>
  <c r="AC214" i="3"/>
  <c r="AC213" i="3"/>
  <c r="AC212" i="3"/>
  <c r="AC211" i="3"/>
  <c r="AC210" i="3"/>
  <c r="AC209" i="3"/>
  <c r="AC208" i="3"/>
  <c r="AC207" i="3"/>
  <c r="AC206" i="3"/>
  <c r="AC205" i="3"/>
  <c r="AC204" i="3"/>
  <c r="AC203" i="3"/>
  <c r="AC202" i="3"/>
  <c r="AC201" i="3"/>
  <c r="AC200" i="3"/>
  <c r="AC199" i="3"/>
  <c r="AC198" i="3"/>
  <c r="AC197" i="3"/>
  <c r="AC196" i="3"/>
  <c r="AC195" i="3"/>
  <c r="AC194" i="3"/>
  <c r="AC193" i="3"/>
  <c r="AC192" i="3"/>
  <c r="AC191" i="3"/>
  <c r="AC190" i="3"/>
  <c r="AC189" i="3"/>
  <c r="AC188" i="3"/>
  <c r="AC187" i="3"/>
  <c r="AC186" i="3"/>
  <c r="AC185" i="3"/>
  <c r="AC184" i="3"/>
  <c r="AC183" i="3"/>
  <c r="AC182" i="3"/>
  <c r="AC181" i="3"/>
  <c r="AC180" i="3"/>
  <c r="AC179" i="3"/>
  <c r="AC178" i="3"/>
  <c r="AC177" i="3"/>
  <c r="AC176" i="3"/>
  <c r="AC175" i="3"/>
  <c r="AC174" i="3"/>
  <c r="AC173" i="3"/>
  <c r="AC172" i="3"/>
  <c r="AC171" i="3"/>
  <c r="AC170" i="3"/>
  <c r="AC169" i="3"/>
  <c r="AC168" i="3"/>
  <c r="AC167" i="3"/>
  <c r="AC166" i="3"/>
  <c r="AC165" i="3"/>
  <c r="AC164" i="3"/>
  <c r="AC163" i="3"/>
  <c r="AC162" i="3"/>
  <c r="AC161" i="3"/>
  <c r="AC160" i="3"/>
  <c r="AC159" i="3"/>
  <c r="AC158" i="3"/>
  <c r="AC157" i="3"/>
  <c r="AC156" i="3"/>
  <c r="AC155" i="3"/>
  <c r="AC154" i="3"/>
  <c r="AC153" i="3"/>
  <c r="AC152" i="3"/>
  <c r="AC151" i="3"/>
  <c r="AC150" i="3"/>
  <c r="AC149" i="3"/>
  <c r="AC148" i="3"/>
  <c r="AC147" i="3"/>
  <c r="AC146" i="3"/>
  <c r="AC145" i="3"/>
  <c r="AC144" i="3"/>
  <c r="AC143" i="3"/>
  <c r="AC142" i="3"/>
  <c r="AC141" i="3"/>
  <c r="AC140" i="3"/>
  <c r="AC139" i="3"/>
  <c r="AC138" i="3"/>
  <c r="AC137" i="3"/>
  <c r="AC136" i="3"/>
  <c r="AC135" i="3"/>
  <c r="AC134" i="3"/>
  <c r="AC133" i="3"/>
  <c r="AC132" i="3"/>
  <c r="AC131" i="3"/>
  <c r="AC130" i="3"/>
  <c r="AC129" i="3"/>
  <c r="AC128" i="3"/>
  <c r="AC127" i="3"/>
  <c r="AC126" i="3"/>
  <c r="AC125" i="3"/>
  <c r="AC124" i="3"/>
  <c r="AC123" i="3"/>
  <c r="AC122" i="3"/>
  <c r="AC121" i="3"/>
  <c r="AC120" i="3"/>
  <c r="AC119" i="3"/>
  <c r="AC118" i="3"/>
  <c r="AC117" i="3"/>
  <c r="AC116" i="3"/>
  <c r="AC115" i="3"/>
  <c r="AC114" i="3"/>
  <c r="AC113" i="3"/>
  <c r="AC112" i="3"/>
  <c r="AC111" i="3"/>
  <c r="AC110" i="3"/>
  <c r="AC109" i="3"/>
  <c r="AC108" i="3"/>
  <c r="AC107" i="3"/>
  <c r="AC106" i="3"/>
  <c r="AC105" i="3"/>
  <c r="AC104" i="3"/>
  <c r="AC103" i="3"/>
  <c r="AC102" i="3"/>
  <c r="AC101" i="3"/>
  <c r="AC100" i="3"/>
  <c r="AC99" i="3"/>
  <c r="AC98" i="3"/>
  <c r="AC97" i="3"/>
  <c r="AC96" i="3"/>
  <c r="AC95" i="3"/>
  <c r="AC94" i="3"/>
  <c r="AC93" i="3"/>
  <c r="AC92" i="3"/>
  <c r="AC91" i="3"/>
  <c r="AC90" i="3"/>
  <c r="AC89" i="3"/>
  <c r="AC88" i="3"/>
  <c r="AC87" i="3"/>
  <c r="AC86" i="3"/>
  <c r="AC85" i="3"/>
  <c r="AC84" i="3"/>
  <c r="AC83" i="3"/>
  <c r="AC82" i="3"/>
  <c r="AC81" i="3"/>
  <c r="AC80" i="3"/>
  <c r="AC79" i="3"/>
  <c r="AC78" i="3"/>
  <c r="AC77" i="3"/>
  <c r="AC76" i="3"/>
  <c r="AC75" i="3"/>
  <c r="AC74" i="3"/>
  <c r="AC73" i="3"/>
  <c r="AC72" i="3"/>
  <c r="AC71" i="3"/>
  <c r="AC70" i="3"/>
  <c r="AC69" i="3"/>
  <c r="AC68" i="3"/>
  <c r="AC67" i="3"/>
  <c r="AC66" i="3"/>
  <c r="AC65" i="3"/>
  <c r="AC64" i="3"/>
  <c r="AC63" i="3"/>
  <c r="AC62" i="3"/>
  <c r="AC61" i="3"/>
  <c r="AC60" i="3"/>
  <c r="AC59" i="3"/>
  <c r="AC58" i="3"/>
  <c r="AC57" i="3"/>
  <c r="AC56" i="3"/>
  <c r="AC55" i="3"/>
  <c r="AC54" i="3"/>
  <c r="AC53" i="3"/>
  <c r="AC52" i="3"/>
  <c r="AC51" i="3"/>
  <c r="AC50" i="3"/>
  <c r="AC49" i="3"/>
  <c r="AC48" i="3"/>
  <c r="AC47" i="3"/>
  <c r="AC46" i="3"/>
  <c r="AC45" i="3"/>
  <c r="AC44" i="3"/>
  <c r="AC43" i="3"/>
  <c r="AC42" i="3"/>
  <c r="AC41" i="3"/>
  <c r="AC40" i="3"/>
  <c r="AC39" i="3"/>
  <c r="AC38" i="3"/>
  <c r="AC37" i="3"/>
  <c r="AC36" i="3"/>
  <c r="AC35" i="3"/>
  <c r="AC34" i="3"/>
  <c r="AC33" i="3"/>
  <c r="AC32" i="3"/>
  <c r="AC31" i="3"/>
  <c r="AC30" i="3"/>
  <c r="AC29" i="3"/>
  <c r="AC28" i="3"/>
  <c r="AC27" i="3"/>
  <c r="AC26" i="3"/>
  <c r="AC25" i="3"/>
  <c r="AC24" i="3"/>
  <c r="AC23" i="3"/>
  <c r="AC22" i="3"/>
  <c r="AC21" i="3"/>
  <c r="AC20" i="3"/>
  <c r="AC19" i="3"/>
  <c r="AC18" i="3"/>
  <c r="AC17" i="3"/>
  <c r="AC16" i="3"/>
  <c r="AC15" i="3"/>
  <c r="AC14" i="3"/>
  <c r="AC13" i="3"/>
  <c r="AC12" i="3"/>
  <c r="AC11" i="3"/>
  <c r="AC10" i="3"/>
  <c r="AC9" i="3"/>
  <c r="AC8" i="3"/>
  <c r="AC7" i="3"/>
  <c r="AC6" i="3"/>
  <c r="AC5" i="3"/>
  <c r="AC4" i="3"/>
  <c r="AC3" i="3"/>
  <c r="AC2" i="3"/>
  <c r="AC832" i="2"/>
  <c r="AC831" i="2"/>
  <c r="AC830" i="2"/>
  <c r="AC829" i="2"/>
  <c r="AC828" i="2"/>
  <c r="AC827" i="2"/>
  <c r="AC826" i="2"/>
  <c r="AC825" i="2"/>
  <c r="AC824" i="2"/>
  <c r="AC823" i="2"/>
  <c r="AC822" i="2"/>
  <c r="AC821" i="2"/>
  <c r="AC820" i="2"/>
  <c r="AC819" i="2"/>
  <c r="AC818" i="2"/>
  <c r="AC817" i="2"/>
  <c r="AC816" i="2"/>
  <c r="AC815" i="2"/>
  <c r="AC814" i="2"/>
  <c r="AC813" i="2"/>
  <c r="AC812" i="2"/>
  <c r="AC811" i="2"/>
  <c r="AC810" i="2"/>
  <c r="AC809" i="2"/>
  <c r="AC808" i="2"/>
  <c r="AC807" i="2"/>
  <c r="AC806" i="2"/>
  <c r="AC805" i="2"/>
  <c r="AC804" i="2"/>
  <c r="AC803" i="2"/>
  <c r="AC802" i="2"/>
  <c r="AC801" i="2"/>
  <c r="AC800" i="2"/>
  <c r="AC799" i="2"/>
  <c r="AC798" i="2"/>
  <c r="AC797" i="2"/>
  <c r="AC796" i="2"/>
  <c r="AC795" i="2"/>
  <c r="AC794" i="2"/>
  <c r="AC793" i="2"/>
  <c r="AC792" i="2"/>
  <c r="AC791" i="2"/>
  <c r="AC790" i="2"/>
  <c r="AC789" i="2"/>
  <c r="AC788" i="2"/>
  <c r="AC787" i="2"/>
  <c r="AC786" i="2"/>
  <c r="AC785" i="2"/>
  <c r="AC784" i="2"/>
  <c r="AC783" i="2"/>
  <c r="AC782" i="2"/>
  <c r="AC781" i="2"/>
  <c r="AC780" i="2"/>
  <c r="AC779" i="2"/>
  <c r="AC778" i="2"/>
  <c r="AC777" i="2"/>
  <c r="AC776" i="2"/>
  <c r="AC775" i="2"/>
  <c r="AC774" i="2"/>
  <c r="AC773" i="2"/>
  <c r="AC772" i="2"/>
  <c r="AC771" i="2"/>
  <c r="AC770" i="2"/>
  <c r="AC769" i="2"/>
  <c r="AC768" i="2"/>
  <c r="AC767" i="2"/>
  <c r="AC766" i="2"/>
  <c r="AC765" i="2"/>
  <c r="AC764" i="2"/>
  <c r="AC763" i="2"/>
  <c r="AC762" i="2"/>
  <c r="AC761" i="2"/>
  <c r="AC760" i="2"/>
  <c r="AC759" i="2"/>
  <c r="AC758" i="2"/>
  <c r="AC757" i="2"/>
  <c r="AC756" i="2"/>
  <c r="AC755" i="2"/>
  <c r="AC754" i="2"/>
  <c r="AC753" i="2"/>
  <c r="AC752" i="2"/>
  <c r="AC751" i="2"/>
  <c r="AC750" i="2"/>
  <c r="AC749" i="2"/>
  <c r="AC748" i="2"/>
  <c r="AC747" i="2"/>
  <c r="AC746" i="2"/>
  <c r="AC745" i="2"/>
  <c r="AC744" i="2"/>
  <c r="AC743" i="2"/>
  <c r="AC742" i="2"/>
  <c r="AC741" i="2"/>
  <c r="AC740" i="2"/>
  <c r="AC739" i="2"/>
  <c r="AC738" i="2"/>
  <c r="AC737" i="2"/>
  <c r="AC736" i="2"/>
  <c r="AC735" i="2"/>
  <c r="AC734" i="2"/>
  <c r="AC733" i="2"/>
  <c r="AC732" i="2"/>
  <c r="AC731" i="2"/>
  <c r="AC730" i="2"/>
  <c r="AC729" i="2"/>
  <c r="AC728" i="2"/>
  <c r="AC727" i="2"/>
  <c r="AC726" i="2"/>
  <c r="AC725" i="2"/>
  <c r="AC724" i="2"/>
  <c r="AC723" i="2"/>
  <c r="AC722" i="2"/>
  <c r="AC721" i="2"/>
  <c r="AC720" i="2"/>
  <c r="AC719" i="2"/>
  <c r="AC718" i="2"/>
  <c r="AC717" i="2"/>
  <c r="AC716" i="2"/>
  <c r="AC715" i="2"/>
  <c r="AC714" i="2"/>
  <c r="AC713" i="2"/>
  <c r="AC712" i="2"/>
  <c r="AC711" i="2"/>
  <c r="AC710" i="2"/>
  <c r="AC709" i="2"/>
  <c r="AC708" i="2"/>
  <c r="AC707" i="2"/>
  <c r="AC706" i="2"/>
  <c r="AC705" i="2"/>
  <c r="AC704" i="2"/>
  <c r="AC703" i="2"/>
  <c r="AC702" i="2"/>
  <c r="AC701" i="2"/>
  <c r="AC700" i="2"/>
  <c r="AC699" i="2"/>
  <c r="AC698" i="2"/>
  <c r="AC697" i="2"/>
  <c r="AC696" i="2"/>
  <c r="AC695" i="2"/>
  <c r="AC694" i="2"/>
  <c r="AC693" i="2"/>
  <c r="AC692" i="2"/>
  <c r="AC691" i="2"/>
  <c r="AC690" i="2"/>
  <c r="AC689" i="2"/>
  <c r="AC688" i="2"/>
  <c r="AC687" i="2"/>
  <c r="AC686" i="2"/>
  <c r="AC685" i="2"/>
  <c r="AC684" i="2"/>
  <c r="AC683" i="2"/>
  <c r="AC682" i="2"/>
  <c r="AC681" i="2"/>
  <c r="AC680" i="2"/>
  <c r="AC679" i="2"/>
  <c r="AC678" i="2"/>
  <c r="AC677" i="2"/>
  <c r="AC676" i="2"/>
  <c r="AC675" i="2"/>
  <c r="AC674" i="2"/>
  <c r="AC673" i="2"/>
  <c r="AC672" i="2"/>
  <c r="AC671" i="2"/>
  <c r="AC670" i="2"/>
  <c r="AC669" i="2"/>
  <c r="AC668" i="2"/>
  <c r="AC667" i="2"/>
  <c r="AC666" i="2"/>
  <c r="AC665" i="2"/>
  <c r="AC664" i="2"/>
  <c r="AC663" i="2"/>
  <c r="AC662" i="2"/>
  <c r="AC661" i="2"/>
  <c r="AC660" i="2"/>
  <c r="AC659" i="2"/>
  <c r="AC658" i="2"/>
  <c r="AC657" i="2"/>
  <c r="AC656" i="2"/>
  <c r="AC655" i="2"/>
  <c r="AC654" i="2"/>
  <c r="AC653" i="2"/>
  <c r="AC652" i="2"/>
  <c r="AC651" i="2"/>
  <c r="AC650" i="2"/>
  <c r="AC649" i="2"/>
  <c r="AC648" i="2"/>
  <c r="AC647" i="2"/>
  <c r="AC646" i="2"/>
  <c r="AC645" i="2"/>
  <c r="AC644" i="2"/>
  <c r="AC643" i="2"/>
  <c r="AC642" i="2"/>
  <c r="AC641" i="2"/>
  <c r="AC640" i="2"/>
  <c r="AC639" i="2"/>
  <c r="AC638" i="2"/>
  <c r="AC637" i="2"/>
  <c r="AC636" i="2"/>
  <c r="AC635" i="2"/>
  <c r="AC634" i="2"/>
  <c r="AC633" i="2"/>
  <c r="AC632" i="2"/>
  <c r="AC631" i="2"/>
  <c r="AC630" i="2"/>
  <c r="AC629" i="2"/>
  <c r="AC628" i="2"/>
  <c r="AC627" i="2"/>
  <c r="AC626" i="2"/>
  <c r="AC625" i="2"/>
  <c r="AC624" i="2"/>
  <c r="AC623" i="2"/>
  <c r="AC622" i="2"/>
  <c r="AC621" i="2"/>
  <c r="AC620" i="2"/>
  <c r="AC619" i="2"/>
  <c r="AC618" i="2"/>
  <c r="AC617" i="2"/>
  <c r="AC616" i="2"/>
  <c r="AC615" i="2"/>
  <c r="AC614" i="2"/>
  <c r="AC613" i="2"/>
  <c r="AC612" i="2"/>
  <c r="AC611" i="2"/>
  <c r="AC610" i="2"/>
  <c r="AC609" i="2"/>
  <c r="AC608" i="2"/>
  <c r="AC607" i="2"/>
  <c r="AC606" i="2"/>
  <c r="AC605" i="2"/>
  <c r="AC604" i="2"/>
  <c r="AC603" i="2"/>
  <c r="AC602" i="2"/>
  <c r="AC601" i="2"/>
  <c r="AC600" i="2"/>
  <c r="AC599" i="2"/>
  <c r="AC598" i="2"/>
  <c r="AC597" i="2"/>
  <c r="AC596" i="2"/>
  <c r="AC595" i="2"/>
  <c r="AC594" i="2"/>
  <c r="AC593" i="2"/>
  <c r="AC592" i="2"/>
  <c r="AC591" i="2"/>
  <c r="AC590" i="2"/>
  <c r="AC589" i="2"/>
  <c r="AC588" i="2"/>
  <c r="AC587" i="2"/>
  <c r="AC586" i="2"/>
  <c r="AC585" i="2"/>
  <c r="AC584" i="2"/>
  <c r="AC583" i="2"/>
  <c r="AC582" i="2"/>
  <c r="AC581" i="2"/>
  <c r="AC580" i="2"/>
  <c r="AC579" i="2"/>
  <c r="AC578" i="2"/>
  <c r="AC577" i="2"/>
  <c r="AC576" i="2"/>
  <c r="AC575" i="2"/>
  <c r="AC574" i="2"/>
  <c r="AC573" i="2"/>
  <c r="AC572" i="2"/>
  <c r="AC571" i="2"/>
  <c r="AC570" i="2"/>
  <c r="AC569" i="2"/>
  <c r="AC568" i="2"/>
  <c r="AC567" i="2"/>
  <c r="AC566" i="2"/>
  <c r="AC565" i="2"/>
  <c r="AC564" i="2"/>
  <c r="AC563" i="2"/>
  <c r="AC562" i="2"/>
  <c r="AC561" i="2"/>
  <c r="AC560" i="2"/>
  <c r="AC559" i="2"/>
  <c r="AC558" i="2"/>
  <c r="AC557" i="2"/>
  <c r="AC556" i="2"/>
  <c r="AC555" i="2"/>
  <c r="AC554" i="2"/>
  <c r="AC553" i="2"/>
  <c r="AC552" i="2"/>
  <c r="AC551" i="2"/>
  <c r="AC550" i="2"/>
  <c r="AC549" i="2"/>
  <c r="AC548" i="2"/>
  <c r="AC547" i="2"/>
  <c r="AC546" i="2"/>
  <c r="AC545" i="2"/>
  <c r="AC544" i="2"/>
  <c r="AC543" i="2"/>
  <c r="AC542" i="2"/>
  <c r="AC541" i="2"/>
  <c r="AC540" i="2"/>
  <c r="AC539" i="2"/>
  <c r="AC538" i="2"/>
  <c r="AC537" i="2"/>
  <c r="AC536" i="2"/>
  <c r="AC535" i="2"/>
  <c r="AC534" i="2"/>
  <c r="AC533" i="2"/>
  <c r="AC532" i="2"/>
  <c r="AC531" i="2"/>
  <c r="AC530" i="2"/>
  <c r="AC529" i="2"/>
  <c r="AC528" i="2"/>
  <c r="AC527" i="2"/>
  <c r="AC526" i="2"/>
  <c r="AC525" i="2"/>
  <c r="AC524" i="2"/>
  <c r="AC523" i="2"/>
  <c r="AC522" i="2"/>
  <c r="AC521" i="2"/>
  <c r="AC520" i="2"/>
  <c r="AC519" i="2"/>
  <c r="AC518" i="2"/>
  <c r="AC517" i="2"/>
  <c r="AC516" i="2"/>
  <c r="AC515" i="2"/>
  <c r="AC514" i="2"/>
  <c r="AC513" i="2"/>
  <c r="AC512" i="2"/>
  <c r="AC511" i="2"/>
  <c r="AC510" i="2"/>
  <c r="AC509" i="2"/>
  <c r="AC508" i="2"/>
  <c r="AC507" i="2"/>
  <c r="AC506" i="2"/>
  <c r="AC505" i="2"/>
  <c r="AC504" i="2"/>
  <c r="AC503" i="2"/>
  <c r="AC502" i="2"/>
  <c r="AC501" i="2"/>
  <c r="AC500" i="2"/>
  <c r="AC499" i="2"/>
  <c r="AC498" i="2"/>
  <c r="AC497" i="2"/>
  <c r="AC496" i="2"/>
  <c r="AC495" i="2"/>
  <c r="AC494" i="2"/>
  <c r="AC493" i="2"/>
  <c r="AC492" i="2"/>
  <c r="AC491" i="2"/>
  <c r="AC490" i="2"/>
  <c r="AC489" i="2"/>
  <c r="AC488" i="2"/>
  <c r="AC487" i="2"/>
  <c r="AC486" i="2"/>
  <c r="AC485" i="2"/>
  <c r="AC484" i="2"/>
  <c r="AC483" i="2"/>
  <c r="AC482" i="2"/>
  <c r="AC481" i="2"/>
  <c r="AC480" i="2"/>
  <c r="AC479" i="2"/>
  <c r="AC478" i="2"/>
  <c r="AC477" i="2"/>
  <c r="AC476" i="2"/>
  <c r="AC475" i="2"/>
  <c r="AC474" i="2"/>
  <c r="AC473" i="2"/>
  <c r="AC472" i="2"/>
  <c r="AC471" i="2"/>
  <c r="AC470" i="2"/>
  <c r="AC469" i="2"/>
  <c r="AC468" i="2"/>
  <c r="AC467" i="2"/>
  <c r="AC466" i="2"/>
  <c r="AC465" i="2"/>
  <c r="AC464" i="2"/>
  <c r="AC463" i="2"/>
  <c r="AC462" i="2"/>
  <c r="AC461" i="2"/>
  <c r="AC460" i="2"/>
  <c r="AC459" i="2"/>
  <c r="AC458" i="2"/>
  <c r="AC457" i="2"/>
  <c r="AC456" i="2"/>
  <c r="AC455" i="2"/>
  <c r="AC454" i="2"/>
  <c r="AC453" i="2"/>
  <c r="AC452" i="2"/>
  <c r="AC451" i="2"/>
  <c r="AC450" i="2"/>
  <c r="AC449" i="2"/>
  <c r="AC448" i="2"/>
  <c r="AC447" i="2"/>
  <c r="AC446" i="2"/>
  <c r="AC445" i="2"/>
  <c r="AC444" i="2"/>
  <c r="AC443" i="2"/>
  <c r="AC442" i="2"/>
  <c r="AC441" i="2"/>
  <c r="AC440" i="2"/>
  <c r="AC439" i="2"/>
  <c r="AC438" i="2"/>
  <c r="AC437" i="2"/>
  <c r="AC436" i="2"/>
  <c r="AC435" i="2"/>
  <c r="AC434" i="2"/>
  <c r="AC433" i="2"/>
  <c r="AC432" i="2"/>
  <c r="AC431" i="2"/>
  <c r="AC430" i="2"/>
  <c r="AC429" i="2"/>
  <c r="AC428" i="2"/>
  <c r="AC427" i="2"/>
  <c r="AC426" i="2"/>
  <c r="AC425" i="2"/>
  <c r="AC424" i="2"/>
  <c r="AC423" i="2"/>
  <c r="AC422" i="2"/>
  <c r="AC421" i="2"/>
  <c r="AC420" i="2"/>
  <c r="AC419" i="2"/>
  <c r="AC418" i="2"/>
  <c r="AC417" i="2"/>
  <c r="AC416" i="2"/>
  <c r="AC415" i="2"/>
  <c r="AC414" i="2"/>
  <c r="AC413" i="2"/>
  <c r="AC412" i="2"/>
  <c r="AC411" i="2"/>
  <c r="AC410" i="2"/>
  <c r="AC409" i="2"/>
  <c r="AC408" i="2"/>
  <c r="AC407" i="2"/>
  <c r="AC406" i="2"/>
  <c r="AC405" i="2"/>
  <c r="AC404" i="2"/>
  <c r="AC403" i="2"/>
  <c r="AC402" i="2"/>
  <c r="AC401" i="2"/>
  <c r="AC400" i="2"/>
  <c r="AC399" i="2"/>
  <c r="AC398" i="2"/>
  <c r="AC397" i="2"/>
  <c r="AC396" i="2"/>
  <c r="AC395" i="2"/>
  <c r="AC394" i="2"/>
  <c r="AC393" i="2"/>
  <c r="AC392" i="2"/>
  <c r="AC391" i="2"/>
  <c r="AC390" i="2"/>
  <c r="AC389" i="2"/>
  <c r="AC388" i="2"/>
  <c r="AC387" i="2"/>
  <c r="AC386" i="2"/>
  <c r="AC385" i="2"/>
  <c r="AC384" i="2"/>
  <c r="AC383" i="2"/>
  <c r="AC382" i="2"/>
  <c r="AC381" i="2"/>
  <c r="AC380" i="2"/>
  <c r="AC379" i="2"/>
  <c r="AC378" i="2"/>
  <c r="AC377" i="2"/>
  <c r="AC376" i="2"/>
  <c r="AC375" i="2"/>
  <c r="AC374" i="2"/>
  <c r="AC373" i="2"/>
  <c r="AC372" i="2"/>
  <c r="AC371" i="2"/>
  <c r="AC370" i="2"/>
  <c r="AC369" i="2"/>
  <c r="AC368" i="2"/>
  <c r="AC367" i="2"/>
  <c r="AC366" i="2"/>
  <c r="AC365" i="2"/>
  <c r="AC364" i="2"/>
  <c r="AC363" i="2"/>
  <c r="AC362" i="2"/>
  <c r="AC361" i="2"/>
  <c r="AC360" i="2"/>
  <c r="AC359" i="2"/>
  <c r="AC358" i="2"/>
  <c r="AC357" i="2"/>
  <c r="AC356" i="2"/>
  <c r="AC355" i="2"/>
  <c r="AC354" i="2"/>
  <c r="AC353" i="2"/>
  <c r="AC352" i="2"/>
  <c r="AC351" i="2"/>
  <c r="AC350" i="2"/>
  <c r="AC349" i="2"/>
  <c r="AC348" i="2"/>
  <c r="AC347" i="2"/>
  <c r="AC346" i="2"/>
  <c r="AC345" i="2"/>
  <c r="AC344" i="2"/>
  <c r="AC343" i="2"/>
  <c r="AC342" i="2"/>
  <c r="AC341" i="2"/>
  <c r="AC340" i="2"/>
  <c r="AC339" i="2"/>
  <c r="AC338" i="2"/>
  <c r="AC337" i="2"/>
  <c r="AC336" i="2"/>
  <c r="AC335" i="2"/>
  <c r="AC334" i="2"/>
  <c r="AC333" i="2"/>
  <c r="AC332" i="2"/>
  <c r="AC331" i="2"/>
  <c r="AC330" i="2"/>
  <c r="AC329" i="2"/>
  <c r="AC328" i="2"/>
  <c r="AC327" i="2"/>
  <c r="AC326" i="2"/>
  <c r="AC325" i="2"/>
  <c r="AC324" i="2"/>
  <c r="AC323" i="2"/>
  <c r="AC322" i="2"/>
  <c r="AC321" i="2"/>
  <c r="AC320" i="2"/>
  <c r="AC319" i="2"/>
  <c r="AC318" i="2"/>
  <c r="AC317" i="2"/>
  <c r="AC316" i="2"/>
  <c r="AC315" i="2"/>
  <c r="AC314" i="2"/>
  <c r="AC313" i="2"/>
  <c r="AC312" i="2"/>
  <c r="AC311" i="2"/>
  <c r="AC310" i="2"/>
  <c r="AC309" i="2"/>
  <c r="AC308" i="2"/>
  <c r="AC307" i="2"/>
  <c r="AC306" i="2"/>
  <c r="AC305" i="2"/>
  <c r="AC304" i="2"/>
  <c r="AC303" i="2"/>
  <c r="AC302" i="2"/>
  <c r="AC301" i="2"/>
  <c r="AC300" i="2"/>
  <c r="AC299" i="2"/>
  <c r="AC298" i="2"/>
  <c r="AC297" i="2"/>
  <c r="AC296" i="2"/>
  <c r="AC295" i="2"/>
  <c r="AC294" i="2"/>
  <c r="AC293" i="2"/>
  <c r="AC292" i="2"/>
  <c r="AC291" i="2"/>
  <c r="AC290" i="2"/>
  <c r="AC289" i="2"/>
  <c r="AC288" i="2"/>
  <c r="AC287" i="2"/>
  <c r="AC286" i="2"/>
  <c r="AC285" i="2"/>
  <c r="AC284" i="2"/>
  <c r="AC283" i="2"/>
  <c r="AC282" i="2"/>
  <c r="AC281" i="2"/>
  <c r="AC280" i="2"/>
  <c r="AC279" i="2"/>
  <c r="AC278" i="2"/>
  <c r="AC277" i="2"/>
  <c r="AC276" i="2"/>
  <c r="AC275" i="2"/>
  <c r="AC274" i="2"/>
  <c r="AC273" i="2"/>
  <c r="AC272" i="2"/>
  <c r="AC271" i="2"/>
  <c r="AC270" i="2"/>
  <c r="AC269" i="2"/>
  <c r="AC268" i="2"/>
  <c r="AC267" i="2"/>
  <c r="AC266" i="2"/>
  <c r="AC265" i="2"/>
  <c r="AC264" i="2"/>
  <c r="AC263" i="2"/>
  <c r="AC262" i="2"/>
  <c r="AC261" i="2"/>
  <c r="AC260" i="2"/>
  <c r="AC259" i="2"/>
  <c r="AC258" i="2"/>
  <c r="AC257" i="2"/>
  <c r="AC256" i="2"/>
  <c r="AC255" i="2"/>
  <c r="AC254" i="2"/>
  <c r="AC253" i="2"/>
  <c r="AC252" i="2"/>
  <c r="AC251" i="2"/>
  <c r="AC250" i="2"/>
  <c r="AC249" i="2"/>
  <c r="AC248" i="2"/>
  <c r="AC247" i="2"/>
  <c r="AC246" i="2"/>
  <c r="AC245" i="2"/>
  <c r="AC244" i="2"/>
  <c r="AC243" i="2"/>
  <c r="AC242" i="2"/>
  <c r="AC241" i="2"/>
  <c r="AC240" i="2"/>
  <c r="AC239" i="2"/>
  <c r="AC238" i="2"/>
  <c r="AC237" i="2"/>
  <c r="AC236" i="2"/>
  <c r="AC235" i="2"/>
  <c r="AC234" i="2"/>
  <c r="AC233" i="2"/>
  <c r="AC232" i="2"/>
  <c r="AC231" i="2"/>
  <c r="AC230" i="2"/>
  <c r="AC229" i="2"/>
  <c r="AC228" i="2"/>
  <c r="AC227" i="2"/>
  <c r="AC226" i="2"/>
  <c r="AC225" i="2"/>
  <c r="AC224" i="2"/>
  <c r="AC223" i="2"/>
  <c r="AC222" i="2"/>
  <c r="AC221" i="2"/>
  <c r="AC220" i="2"/>
  <c r="AC219" i="2"/>
  <c r="AC218" i="2"/>
  <c r="AC217" i="2"/>
  <c r="AC216" i="2"/>
  <c r="AC215" i="2"/>
  <c r="AC214" i="2"/>
  <c r="AC213" i="2"/>
  <c r="AC212" i="2"/>
  <c r="AC211" i="2"/>
  <c r="AC210" i="2"/>
  <c r="AC209" i="2"/>
  <c r="AC208" i="2"/>
  <c r="AC207" i="2"/>
  <c r="AC206" i="2"/>
  <c r="AC205" i="2"/>
  <c r="AC204" i="2"/>
  <c r="AC203" i="2"/>
  <c r="AC202" i="2"/>
  <c r="AC201" i="2"/>
  <c r="AC200" i="2"/>
  <c r="AC199" i="2"/>
  <c r="AC198" i="2"/>
  <c r="AC197" i="2"/>
  <c r="AC196" i="2"/>
  <c r="AC195" i="2"/>
  <c r="AC194" i="2"/>
  <c r="AC193" i="2"/>
  <c r="AC192" i="2"/>
  <c r="AC191" i="2"/>
  <c r="AC190" i="2"/>
  <c r="AC189" i="2"/>
  <c r="AC188" i="2"/>
  <c r="AC187" i="2"/>
  <c r="AC186" i="2"/>
  <c r="AC185" i="2"/>
  <c r="AC184" i="2"/>
  <c r="AC183" i="2"/>
  <c r="AC182" i="2"/>
  <c r="AC181" i="2"/>
  <c r="AC180" i="2"/>
  <c r="AC179" i="2"/>
  <c r="AC178" i="2"/>
  <c r="AC177" i="2"/>
  <c r="AC176" i="2"/>
  <c r="AC175" i="2"/>
  <c r="AC174" i="2"/>
  <c r="AC173" i="2"/>
  <c r="AC172" i="2"/>
  <c r="AC171" i="2"/>
  <c r="AC170" i="2"/>
  <c r="AC169" i="2"/>
  <c r="AC168" i="2"/>
  <c r="AC167" i="2"/>
  <c r="AC166" i="2"/>
  <c r="AC165" i="2"/>
  <c r="AC164" i="2"/>
  <c r="AC163" i="2"/>
  <c r="AC162" i="2"/>
  <c r="AC161" i="2"/>
  <c r="AC160" i="2"/>
  <c r="AC159" i="2"/>
  <c r="AC158" i="2"/>
  <c r="AC157" i="2"/>
  <c r="AC156" i="2"/>
  <c r="AC155" i="2"/>
  <c r="AC154" i="2"/>
  <c r="AC153" i="2"/>
  <c r="AC152" i="2"/>
  <c r="AC151" i="2"/>
  <c r="AC150" i="2"/>
  <c r="AC149" i="2"/>
  <c r="AC148" i="2"/>
  <c r="AC147" i="2"/>
  <c r="AC146" i="2"/>
  <c r="AC145" i="2"/>
  <c r="AC144" i="2"/>
  <c r="AC143" i="2"/>
  <c r="AC142" i="2"/>
  <c r="AC141" i="2"/>
  <c r="AC140" i="2"/>
  <c r="AC139" i="2"/>
  <c r="AC138" i="2"/>
  <c r="AC137" i="2"/>
  <c r="AC136" i="2"/>
  <c r="AC135" i="2"/>
  <c r="AC134" i="2"/>
  <c r="AC133" i="2"/>
  <c r="AC132" i="2"/>
  <c r="AC131" i="2"/>
  <c r="AC130" i="2"/>
  <c r="AC129" i="2"/>
  <c r="AC128" i="2"/>
  <c r="AC127" i="2"/>
  <c r="AC126" i="2"/>
  <c r="AC125" i="2"/>
  <c r="AC124" i="2"/>
  <c r="AC123" i="2"/>
  <c r="AC122" i="2"/>
  <c r="AC121" i="2"/>
  <c r="AC120" i="2"/>
  <c r="AC119" i="2"/>
  <c r="AC118" i="2"/>
  <c r="AC117" i="2"/>
  <c r="AC116" i="2"/>
  <c r="AC115" i="2"/>
  <c r="AC114" i="2"/>
  <c r="AC113" i="2"/>
  <c r="AC112" i="2"/>
  <c r="AC111" i="2"/>
  <c r="AC110" i="2"/>
  <c r="AC109" i="2"/>
  <c r="AC108" i="2"/>
  <c r="AC107" i="2"/>
  <c r="AC106" i="2"/>
  <c r="AC105" i="2"/>
  <c r="AC104" i="2"/>
  <c r="AC103" i="2"/>
  <c r="AC102" i="2"/>
  <c r="AC101" i="2"/>
  <c r="AC100" i="2"/>
  <c r="AC99" i="2"/>
  <c r="AC98" i="2"/>
  <c r="AC97" i="2"/>
  <c r="AC96" i="2"/>
  <c r="AC95" i="2"/>
  <c r="AC94" i="2"/>
  <c r="AC93" i="2"/>
  <c r="AC92" i="2"/>
  <c r="AC91" i="2"/>
  <c r="AC90" i="2"/>
  <c r="AC89" i="2"/>
  <c r="AC88" i="2"/>
  <c r="AC87" i="2"/>
  <c r="AC86" i="2"/>
  <c r="AC85" i="2"/>
  <c r="AC84" i="2"/>
  <c r="AC83" i="2"/>
  <c r="AC82" i="2"/>
  <c r="AC81" i="2"/>
  <c r="AC80" i="2"/>
  <c r="AC79" i="2"/>
  <c r="AC78" i="2"/>
  <c r="AC77" i="2"/>
  <c r="AC76" i="2"/>
  <c r="AC75" i="2"/>
  <c r="AC74" i="2"/>
  <c r="AC73" i="2"/>
  <c r="AC72" i="2"/>
  <c r="AC71" i="2"/>
  <c r="AC70" i="2"/>
  <c r="AC69" i="2"/>
  <c r="AC68" i="2"/>
  <c r="AC67" i="2"/>
  <c r="AC66" i="2"/>
  <c r="AC65" i="2"/>
  <c r="AC64" i="2"/>
  <c r="AC63" i="2"/>
  <c r="AC62" i="2"/>
  <c r="AC61" i="2"/>
  <c r="AC60" i="2"/>
  <c r="AC59" i="2"/>
  <c r="AC58" i="2"/>
  <c r="AC57" i="2"/>
  <c r="AC56" i="2"/>
  <c r="AC55" i="2"/>
  <c r="AC54" i="2"/>
  <c r="AC53" i="2"/>
  <c r="AC52" i="2"/>
  <c r="AC51" i="2"/>
  <c r="AC50" i="2"/>
  <c r="AC49" i="2"/>
  <c r="AC48" i="2"/>
  <c r="AC47" i="2"/>
  <c r="AC46" i="2"/>
  <c r="AC45" i="2"/>
  <c r="AC44" i="2"/>
  <c r="AC43" i="2"/>
  <c r="AC42" i="2"/>
  <c r="AC41" i="2"/>
  <c r="AC40" i="2"/>
  <c r="AC39" i="2"/>
  <c r="AC38" i="2"/>
  <c r="AC37" i="2"/>
  <c r="AC36" i="2"/>
  <c r="AC35" i="2"/>
  <c r="AC34" i="2"/>
  <c r="AC33" i="2"/>
  <c r="AC32" i="2"/>
  <c r="AC31" i="2"/>
  <c r="AC30" i="2"/>
  <c r="AC29" i="2"/>
  <c r="AC28" i="2"/>
  <c r="AC27" i="2"/>
  <c r="AC26" i="2"/>
  <c r="AC25" i="2"/>
  <c r="AC24" i="2"/>
  <c r="AC23" i="2"/>
  <c r="AC22" i="2"/>
  <c r="AC21" i="2"/>
  <c r="AC20" i="2"/>
  <c r="AC19" i="2"/>
  <c r="AC18" i="2"/>
  <c r="AC17" i="2"/>
  <c r="AC16" i="2"/>
  <c r="AC15" i="2"/>
  <c r="AC14" i="2"/>
  <c r="AC13" i="2"/>
  <c r="AC12" i="2"/>
  <c r="AC11" i="2"/>
  <c r="AC10" i="2"/>
  <c r="AC9" i="2"/>
  <c r="AC8" i="2"/>
  <c r="AC7" i="2"/>
  <c r="AC6" i="2"/>
  <c r="AC5" i="2"/>
  <c r="AC4" i="2"/>
  <c r="AC3" i="2"/>
  <c r="AC2" i="2"/>
  <c r="AA5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787" i="1"/>
  <c r="AC788" i="1"/>
  <c r="AC789" i="1"/>
  <c r="AC790" i="1"/>
  <c r="AC791" i="1"/>
  <c r="AC792" i="1"/>
  <c r="AC793" i="1"/>
  <c r="AC794" i="1"/>
  <c r="AC795" i="1"/>
  <c r="AC796" i="1"/>
  <c r="AC797" i="1"/>
  <c r="AC798" i="1"/>
  <c r="AC799" i="1"/>
  <c r="AC800" i="1"/>
  <c r="AC801" i="1"/>
  <c r="AC802" i="1"/>
  <c r="AC803" i="1"/>
  <c r="AC804" i="1"/>
  <c r="AC805" i="1"/>
  <c r="AC806" i="1"/>
  <c r="AC807" i="1"/>
  <c r="AC808" i="1"/>
  <c r="AC809" i="1"/>
  <c r="AC810" i="1"/>
  <c r="AC811" i="1"/>
  <c r="AC812" i="1"/>
  <c r="AC813" i="1"/>
  <c r="AC814" i="1"/>
  <c r="AC815" i="1"/>
  <c r="AC816" i="1"/>
  <c r="AC817" i="1"/>
  <c r="AC818" i="1"/>
  <c r="AC819" i="1"/>
  <c r="AC820" i="1"/>
  <c r="AC821" i="1"/>
  <c r="AC822" i="1"/>
  <c r="AC823" i="1"/>
  <c r="AC824" i="1"/>
  <c r="AC825" i="1"/>
  <c r="AC826" i="1"/>
  <c r="AC827" i="1"/>
  <c r="AC828" i="1"/>
  <c r="AC829" i="1"/>
  <c r="AC830" i="1"/>
  <c r="AC831" i="1"/>
  <c r="AC832" i="1"/>
  <c r="AC4" i="1"/>
  <c r="AC5" i="1"/>
  <c r="AC6" i="1"/>
  <c r="AC7" i="1"/>
  <c r="AC8" i="1"/>
  <c r="AC9" i="1"/>
  <c r="AC10" i="1"/>
  <c r="AC11" i="1"/>
  <c r="AC3" i="1"/>
  <c r="AC2" i="1"/>
  <c r="E5" i="5"/>
  <c r="E4" i="5"/>
  <c r="E3" i="5"/>
  <c r="E2" i="5"/>
  <c r="D5" i="5"/>
  <c r="D4" i="5"/>
  <c r="D3" i="5"/>
  <c r="D2" i="5"/>
  <c r="C5" i="5"/>
  <c r="C4" i="5"/>
  <c r="C3" i="5"/>
  <c r="C2" i="5"/>
  <c r="B5" i="5"/>
  <c r="B3" i="5"/>
  <c r="B2" i="5"/>
  <c r="S832" i="4"/>
  <c r="S831" i="4"/>
  <c r="S830" i="4"/>
  <c r="S829" i="4"/>
  <c r="S828" i="4"/>
  <c r="S827" i="4"/>
  <c r="S826" i="4"/>
  <c r="S825" i="4"/>
  <c r="S824" i="4"/>
  <c r="S823" i="4"/>
  <c r="S822" i="4"/>
  <c r="S821" i="4"/>
  <c r="S820" i="4"/>
  <c r="S819" i="4"/>
  <c r="S818" i="4"/>
  <c r="S817" i="4"/>
  <c r="S816" i="4"/>
  <c r="S815" i="4"/>
  <c r="S814" i="4"/>
  <c r="S813" i="4"/>
  <c r="S812" i="4"/>
  <c r="S811" i="4"/>
  <c r="S810" i="4"/>
  <c r="S809" i="4"/>
  <c r="S808" i="4"/>
  <c r="S807" i="4"/>
  <c r="S806" i="4"/>
  <c r="S805" i="4"/>
  <c r="S804" i="4"/>
  <c r="S803" i="4"/>
  <c r="S802" i="4"/>
  <c r="S801" i="4"/>
  <c r="S800" i="4"/>
  <c r="S799" i="4"/>
  <c r="S798" i="4"/>
  <c r="S797" i="4"/>
  <c r="S796" i="4"/>
  <c r="S795" i="4"/>
  <c r="S794" i="4"/>
  <c r="S793" i="4"/>
  <c r="S792" i="4"/>
  <c r="S791" i="4"/>
  <c r="S790" i="4"/>
  <c r="S789" i="4"/>
  <c r="S788" i="4"/>
  <c r="S787" i="4"/>
  <c r="S786" i="4"/>
  <c r="S785" i="4"/>
  <c r="S784" i="4"/>
  <c r="S783" i="4"/>
  <c r="S782" i="4"/>
  <c r="S781" i="4"/>
  <c r="S780" i="4"/>
  <c r="S779" i="4"/>
  <c r="S778" i="4"/>
  <c r="S777" i="4"/>
  <c r="S776" i="4"/>
  <c r="S775" i="4"/>
  <c r="S774" i="4"/>
  <c r="S773" i="4"/>
  <c r="S772" i="4"/>
  <c r="S771" i="4"/>
  <c r="S770" i="4"/>
  <c r="S769" i="4"/>
  <c r="S768" i="4"/>
  <c r="S767" i="4"/>
  <c r="S766" i="4"/>
  <c r="S765" i="4"/>
  <c r="S764" i="4"/>
  <c r="S763" i="4"/>
  <c r="S762" i="4"/>
  <c r="S761" i="4"/>
  <c r="S760" i="4"/>
  <c r="S759" i="4"/>
  <c r="S758" i="4"/>
  <c r="S757" i="4"/>
  <c r="S756" i="4"/>
  <c r="S755" i="4"/>
  <c r="S754" i="4"/>
  <c r="S753" i="4"/>
  <c r="S752" i="4"/>
  <c r="S751" i="4"/>
  <c r="S750" i="4"/>
  <c r="S749" i="4"/>
  <c r="S748" i="4"/>
  <c r="S747" i="4"/>
  <c r="S746" i="4"/>
  <c r="S745" i="4"/>
  <c r="S744" i="4"/>
  <c r="S743" i="4"/>
  <c r="S742" i="4"/>
  <c r="S741" i="4"/>
  <c r="S740" i="4"/>
  <c r="S739" i="4"/>
  <c r="S738" i="4"/>
  <c r="S737" i="4"/>
  <c r="S736" i="4"/>
  <c r="S735" i="4"/>
  <c r="S734" i="4"/>
  <c r="S733" i="4"/>
  <c r="S732" i="4"/>
  <c r="S731" i="4"/>
  <c r="S730" i="4"/>
  <c r="S729" i="4"/>
  <c r="S728" i="4"/>
  <c r="S727" i="4"/>
  <c r="S726" i="4"/>
  <c r="S725" i="4"/>
  <c r="S724" i="4"/>
  <c r="S723" i="4"/>
  <c r="S722" i="4"/>
  <c r="S721" i="4"/>
  <c r="S720" i="4"/>
  <c r="S719" i="4"/>
  <c r="S718" i="4"/>
  <c r="S717" i="4"/>
  <c r="S716" i="4"/>
  <c r="S715" i="4"/>
  <c r="S714" i="4"/>
  <c r="S713" i="4"/>
  <c r="S712" i="4"/>
  <c r="S711" i="4"/>
  <c r="S710" i="4"/>
  <c r="S709" i="4"/>
  <c r="S708" i="4"/>
  <c r="S707" i="4"/>
  <c r="S706" i="4"/>
  <c r="S705" i="4"/>
  <c r="S704" i="4"/>
  <c r="S703" i="4"/>
  <c r="S702" i="4"/>
  <c r="S701" i="4"/>
  <c r="S700" i="4"/>
  <c r="S699" i="4"/>
  <c r="S698" i="4"/>
  <c r="S697" i="4"/>
  <c r="S696" i="4"/>
  <c r="S695" i="4"/>
  <c r="S694" i="4"/>
  <c r="S693" i="4"/>
  <c r="S692" i="4"/>
  <c r="S691" i="4"/>
  <c r="S690" i="4"/>
  <c r="S689" i="4"/>
  <c r="S688" i="4"/>
  <c r="S687" i="4"/>
  <c r="S686" i="4"/>
  <c r="S685" i="4"/>
  <c r="S684" i="4"/>
  <c r="S683" i="4"/>
  <c r="S682" i="4"/>
  <c r="S681" i="4"/>
  <c r="S680" i="4"/>
  <c r="S679" i="4"/>
  <c r="S678" i="4"/>
  <c r="S677" i="4"/>
  <c r="S676" i="4"/>
  <c r="S675" i="4"/>
  <c r="S674" i="4"/>
  <c r="V673" i="4"/>
  <c r="S673" i="4"/>
  <c r="O673" i="4" a="1"/>
  <c r="O673" i="4" s="1"/>
  <c r="V672" i="4"/>
  <c r="S672" i="4"/>
  <c r="O672" i="4" a="1"/>
  <c r="O672" i="4" s="1"/>
  <c r="V671" i="4"/>
  <c r="S671" i="4"/>
  <c r="O671" i="4" a="1"/>
  <c r="O671" i="4" s="1"/>
  <c r="V670" i="4"/>
  <c r="S670" i="4"/>
  <c r="O670" i="4" a="1"/>
  <c r="O670" i="4" s="1"/>
  <c r="V669" i="4"/>
  <c r="S669" i="4"/>
  <c r="O669" i="4" a="1"/>
  <c r="O669" i="4" s="1"/>
  <c r="V668" i="4"/>
  <c r="S668" i="4"/>
  <c r="O668" i="4" a="1"/>
  <c r="O668" i="4" s="1"/>
  <c r="V667" i="4"/>
  <c r="S667" i="4"/>
  <c r="O667" i="4" a="1"/>
  <c r="O667" i="4" s="1"/>
  <c r="V666" i="4"/>
  <c r="S666" i="4"/>
  <c r="O666" i="4" a="1"/>
  <c r="O666" i="4" s="1"/>
  <c r="V665" i="4"/>
  <c r="S665" i="4"/>
  <c r="O665" i="4" a="1"/>
  <c r="O665" i="4" s="1"/>
  <c r="V664" i="4"/>
  <c r="S664" i="4"/>
  <c r="O664" i="4" a="1"/>
  <c r="O664" i="4" s="1"/>
  <c r="V663" i="4"/>
  <c r="S663" i="4"/>
  <c r="O663" i="4" a="1"/>
  <c r="O663" i="4" s="1"/>
  <c r="V662" i="4"/>
  <c r="S662" i="4"/>
  <c r="O662" i="4" a="1"/>
  <c r="O662" i="4" s="1"/>
  <c r="V661" i="4"/>
  <c r="S661" i="4"/>
  <c r="O661" i="4" a="1"/>
  <c r="O661" i="4" s="1"/>
  <c r="V660" i="4"/>
  <c r="S660" i="4"/>
  <c r="O660" i="4" a="1"/>
  <c r="O660" i="4" s="1"/>
  <c r="V659" i="4"/>
  <c r="S659" i="4"/>
  <c r="O659" i="4" a="1"/>
  <c r="O659" i="4" s="1"/>
  <c r="V658" i="4"/>
  <c r="S658" i="4"/>
  <c r="O658" i="4" a="1"/>
  <c r="O658" i="4" s="1"/>
  <c r="V657" i="4"/>
  <c r="S657" i="4"/>
  <c r="O657" i="4" a="1"/>
  <c r="O657" i="4" s="1"/>
  <c r="V656" i="4"/>
  <c r="S656" i="4"/>
  <c r="O656" i="4" a="1"/>
  <c r="O656" i="4" s="1"/>
  <c r="V655" i="4"/>
  <c r="S655" i="4"/>
  <c r="O655" i="4" a="1"/>
  <c r="O655" i="4" s="1"/>
  <c r="V654" i="4"/>
  <c r="S654" i="4"/>
  <c r="O654" i="4" a="1"/>
  <c r="O654" i="4" s="1"/>
  <c r="V653" i="4"/>
  <c r="S653" i="4"/>
  <c r="O653" i="4" a="1"/>
  <c r="O653" i="4" s="1"/>
  <c r="V652" i="4"/>
  <c r="S652" i="4"/>
  <c r="O652" i="4" a="1"/>
  <c r="O652" i="4" s="1"/>
  <c r="V651" i="4"/>
  <c r="S651" i="4"/>
  <c r="O651" i="4" a="1"/>
  <c r="O651" i="4" s="1"/>
  <c r="V650" i="4"/>
  <c r="S650" i="4"/>
  <c r="O650" i="4" a="1"/>
  <c r="O650" i="4" s="1"/>
  <c r="V649" i="4"/>
  <c r="S649" i="4"/>
  <c r="O649" i="4" a="1"/>
  <c r="O649" i="4" s="1"/>
  <c r="V648" i="4"/>
  <c r="S648" i="4"/>
  <c r="O648" i="4" a="1"/>
  <c r="O648" i="4" s="1"/>
  <c r="V647" i="4"/>
  <c r="S647" i="4"/>
  <c r="O647" i="4" a="1"/>
  <c r="O647" i="4" s="1"/>
  <c r="V646" i="4"/>
  <c r="S646" i="4"/>
  <c r="O646" i="4" a="1"/>
  <c r="O646" i="4" s="1"/>
  <c r="V645" i="4"/>
  <c r="S645" i="4"/>
  <c r="O645" i="4" a="1"/>
  <c r="O645" i="4" s="1"/>
  <c r="V644" i="4"/>
  <c r="S644" i="4"/>
  <c r="O644" i="4" a="1"/>
  <c r="O644" i="4" s="1"/>
  <c r="V643" i="4"/>
  <c r="S643" i="4"/>
  <c r="O643" i="4" a="1"/>
  <c r="O643" i="4" s="1"/>
  <c r="V642" i="4"/>
  <c r="S642" i="4"/>
  <c r="O642" i="4" a="1"/>
  <c r="O642" i="4" s="1"/>
  <c r="V641" i="4"/>
  <c r="S641" i="4"/>
  <c r="O641" i="4" a="1"/>
  <c r="O641" i="4" s="1"/>
  <c r="V640" i="4"/>
  <c r="S640" i="4"/>
  <c r="O640" i="4" a="1"/>
  <c r="O640" i="4" s="1"/>
  <c r="V639" i="4"/>
  <c r="S639" i="4"/>
  <c r="O639" i="4" a="1"/>
  <c r="O639" i="4" s="1"/>
  <c r="V638" i="4"/>
  <c r="S638" i="4"/>
  <c r="O638" i="4" a="1"/>
  <c r="O638" i="4" s="1"/>
  <c r="V637" i="4"/>
  <c r="S637" i="4"/>
  <c r="O637" i="4" a="1"/>
  <c r="O637" i="4" s="1"/>
  <c r="V636" i="4"/>
  <c r="S636" i="4"/>
  <c r="O636" i="4" a="1"/>
  <c r="O636" i="4" s="1"/>
  <c r="V635" i="4"/>
  <c r="S635" i="4"/>
  <c r="O635" i="4" a="1"/>
  <c r="O635" i="4" s="1"/>
  <c r="V634" i="4"/>
  <c r="S634" i="4"/>
  <c r="O634" i="4" a="1"/>
  <c r="O634" i="4" s="1"/>
  <c r="V633" i="4"/>
  <c r="S633" i="4"/>
  <c r="O633" i="4" a="1"/>
  <c r="O633" i="4" s="1"/>
  <c r="V632" i="4"/>
  <c r="S632" i="4"/>
  <c r="O632" i="4" a="1"/>
  <c r="O632" i="4" s="1"/>
  <c r="V631" i="4"/>
  <c r="S631" i="4"/>
  <c r="O631" i="4" a="1"/>
  <c r="O631" i="4" s="1"/>
  <c r="V630" i="4"/>
  <c r="S630" i="4"/>
  <c r="O630" i="4" a="1"/>
  <c r="O630" i="4" s="1"/>
  <c r="V629" i="4"/>
  <c r="S629" i="4"/>
  <c r="O629" i="4" a="1"/>
  <c r="O629" i="4" s="1"/>
  <c r="V628" i="4"/>
  <c r="S628" i="4"/>
  <c r="O628" i="4" a="1"/>
  <c r="O628" i="4" s="1"/>
  <c r="V627" i="4"/>
  <c r="S627" i="4"/>
  <c r="O627" i="4" a="1"/>
  <c r="O627" i="4" s="1"/>
  <c r="V626" i="4"/>
  <c r="S626" i="4"/>
  <c r="O626" i="4" a="1"/>
  <c r="O626" i="4" s="1"/>
  <c r="V625" i="4"/>
  <c r="S625" i="4"/>
  <c r="O625" i="4" a="1"/>
  <c r="O625" i="4" s="1"/>
  <c r="V624" i="4"/>
  <c r="S624" i="4"/>
  <c r="O624" i="4" a="1"/>
  <c r="O624" i="4" s="1"/>
  <c r="V623" i="4"/>
  <c r="S623" i="4"/>
  <c r="O623" i="4" a="1"/>
  <c r="O623" i="4" s="1"/>
  <c r="V622" i="4"/>
  <c r="S622" i="4"/>
  <c r="O622" i="4" a="1"/>
  <c r="O622" i="4" s="1"/>
  <c r="V621" i="4"/>
  <c r="S621" i="4"/>
  <c r="O621" i="4" a="1"/>
  <c r="O621" i="4" s="1"/>
  <c r="V620" i="4"/>
  <c r="S620" i="4"/>
  <c r="O620" i="4" a="1"/>
  <c r="O620" i="4" s="1"/>
  <c r="V619" i="4"/>
  <c r="S619" i="4"/>
  <c r="O619" i="4" a="1"/>
  <c r="O619" i="4" s="1"/>
  <c r="V618" i="4"/>
  <c r="S618" i="4"/>
  <c r="O618" i="4" a="1"/>
  <c r="O618" i="4" s="1"/>
  <c r="V617" i="4"/>
  <c r="S617" i="4"/>
  <c r="O617" i="4" a="1"/>
  <c r="O617" i="4" s="1"/>
  <c r="V616" i="4"/>
  <c r="S616" i="4"/>
  <c r="O616" i="4" a="1"/>
  <c r="O616" i="4" s="1"/>
  <c r="V615" i="4"/>
  <c r="S615" i="4"/>
  <c r="O615" i="4" a="1"/>
  <c r="O615" i="4" s="1"/>
  <c r="V614" i="4"/>
  <c r="S614" i="4"/>
  <c r="O614" i="4" a="1"/>
  <c r="O614" i="4" s="1"/>
  <c r="V613" i="4"/>
  <c r="S613" i="4"/>
  <c r="O613" i="4" a="1"/>
  <c r="O613" i="4" s="1"/>
  <c r="V612" i="4"/>
  <c r="S612" i="4"/>
  <c r="O612" i="4" a="1"/>
  <c r="O612" i="4" s="1"/>
  <c r="V611" i="4"/>
  <c r="S611" i="4"/>
  <c r="O611" i="4" a="1"/>
  <c r="O611" i="4" s="1"/>
  <c r="V610" i="4"/>
  <c r="S610" i="4"/>
  <c r="O610" i="4" a="1"/>
  <c r="O610" i="4" s="1"/>
  <c r="V609" i="4"/>
  <c r="S609" i="4"/>
  <c r="O609" i="4" a="1"/>
  <c r="O609" i="4" s="1"/>
  <c r="V608" i="4"/>
  <c r="S608" i="4"/>
  <c r="O608" i="4" a="1"/>
  <c r="O608" i="4" s="1"/>
  <c r="V607" i="4"/>
  <c r="S607" i="4"/>
  <c r="O607" i="4" a="1"/>
  <c r="O607" i="4" s="1"/>
  <c r="V606" i="4"/>
  <c r="S606" i="4"/>
  <c r="O606" i="4" a="1"/>
  <c r="O606" i="4" s="1"/>
  <c r="V605" i="4"/>
  <c r="S605" i="4"/>
  <c r="O605" i="4" a="1"/>
  <c r="O605" i="4" s="1"/>
  <c r="V604" i="4"/>
  <c r="S604" i="4"/>
  <c r="O604" i="4" a="1"/>
  <c r="O604" i="4" s="1"/>
  <c r="V603" i="4"/>
  <c r="S603" i="4"/>
  <c r="O603" i="4" a="1"/>
  <c r="O603" i="4" s="1"/>
  <c r="V602" i="4"/>
  <c r="S602" i="4"/>
  <c r="O602" i="4" a="1"/>
  <c r="O602" i="4" s="1"/>
  <c r="V601" i="4"/>
  <c r="S601" i="4"/>
  <c r="O601" i="4" a="1"/>
  <c r="O601" i="4" s="1"/>
  <c r="V600" i="4"/>
  <c r="S600" i="4"/>
  <c r="O600" i="4" a="1"/>
  <c r="O600" i="4" s="1"/>
  <c r="V599" i="4"/>
  <c r="S599" i="4"/>
  <c r="O599" i="4" a="1"/>
  <c r="O599" i="4" s="1"/>
  <c r="V598" i="4"/>
  <c r="S598" i="4"/>
  <c r="O598" i="4" a="1"/>
  <c r="O598" i="4" s="1"/>
  <c r="V597" i="4"/>
  <c r="S597" i="4"/>
  <c r="O597" i="4" a="1"/>
  <c r="O597" i="4" s="1"/>
  <c r="V596" i="4"/>
  <c r="S596" i="4"/>
  <c r="O596" i="4" a="1"/>
  <c r="O596" i="4" s="1"/>
  <c r="V595" i="4"/>
  <c r="S595" i="4"/>
  <c r="O595" i="4" a="1"/>
  <c r="O595" i="4" s="1"/>
  <c r="V594" i="4"/>
  <c r="S594" i="4"/>
  <c r="O594" i="4" a="1"/>
  <c r="O594" i="4" s="1"/>
  <c r="V593" i="4"/>
  <c r="S593" i="4"/>
  <c r="O593" i="4" a="1"/>
  <c r="O593" i="4" s="1"/>
  <c r="V592" i="4"/>
  <c r="S592" i="4"/>
  <c r="O592" i="4" a="1"/>
  <c r="O592" i="4" s="1"/>
  <c r="V591" i="4"/>
  <c r="S591" i="4"/>
  <c r="O591" i="4" a="1"/>
  <c r="O591" i="4" s="1"/>
  <c r="V590" i="4"/>
  <c r="S590" i="4"/>
  <c r="O590" i="4" a="1"/>
  <c r="O590" i="4" s="1"/>
  <c r="V589" i="4"/>
  <c r="S589" i="4"/>
  <c r="O589" i="4" a="1"/>
  <c r="O589" i="4" s="1"/>
  <c r="V588" i="4"/>
  <c r="S588" i="4"/>
  <c r="O588" i="4" a="1"/>
  <c r="O588" i="4" s="1"/>
  <c r="V587" i="4"/>
  <c r="S587" i="4"/>
  <c r="O587" i="4" a="1"/>
  <c r="O587" i="4" s="1"/>
  <c r="V586" i="4"/>
  <c r="S586" i="4"/>
  <c r="O586" i="4" a="1"/>
  <c r="O586" i="4" s="1"/>
  <c r="V585" i="4"/>
  <c r="S585" i="4"/>
  <c r="O585" i="4" a="1"/>
  <c r="O585" i="4" s="1"/>
  <c r="V584" i="4"/>
  <c r="S584" i="4"/>
  <c r="O584" i="4" a="1"/>
  <c r="O584" i="4" s="1"/>
  <c r="V583" i="4"/>
  <c r="S583" i="4"/>
  <c r="O583" i="4" a="1"/>
  <c r="O583" i="4" s="1"/>
  <c r="V582" i="4"/>
  <c r="S582" i="4"/>
  <c r="O582" i="4" a="1"/>
  <c r="O582" i="4" s="1"/>
  <c r="V581" i="4"/>
  <c r="S581" i="4"/>
  <c r="O581" i="4" a="1"/>
  <c r="O581" i="4" s="1"/>
  <c r="V580" i="4"/>
  <c r="S580" i="4"/>
  <c r="O580" i="4" a="1"/>
  <c r="O580" i="4" s="1"/>
  <c r="V579" i="4"/>
  <c r="S579" i="4"/>
  <c r="O579" i="4" a="1"/>
  <c r="O579" i="4" s="1"/>
  <c r="V578" i="4"/>
  <c r="S578" i="4"/>
  <c r="O578" i="4" a="1"/>
  <c r="O578" i="4" s="1"/>
  <c r="V577" i="4"/>
  <c r="S577" i="4"/>
  <c r="O577" i="4" a="1"/>
  <c r="O577" i="4" s="1"/>
  <c r="V576" i="4"/>
  <c r="S576" i="4"/>
  <c r="O576" i="4" a="1"/>
  <c r="O576" i="4" s="1"/>
  <c r="V575" i="4"/>
  <c r="S575" i="4"/>
  <c r="O575" i="4" a="1"/>
  <c r="O575" i="4" s="1"/>
  <c r="V574" i="4"/>
  <c r="S574" i="4"/>
  <c r="O574" i="4" a="1"/>
  <c r="O574" i="4" s="1"/>
  <c r="V573" i="4"/>
  <c r="S573" i="4"/>
  <c r="O573" i="4" a="1"/>
  <c r="O573" i="4" s="1"/>
  <c r="V572" i="4"/>
  <c r="S572" i="4"/>
  <c r="O572" i="4" a="1"/>
  <c r="O572" i="4" s="1"/>
  <c r="V571" i="4"/>
  <c r="S571" i="4"/>
  <c r="O571" i="4" a="1"/>
  <c r="O571" i="4" s="1"/>
  <c r="V570" i="4"/>
  <c r="S570" i="4"/>
  <c r="O570" i="4" a="1"/>
  <c r="O570" i="4" s="1"/>
  <c r="V569" i="4"/>
  <c r="S569" i="4"/>
  <c r="O569" i="4" a="1"/>
  <c r="O569" i="4" s="1"/>
  <c r="V568" i="4"/>
  <c r="S568" i="4"/>
  <c r="O568" i="4" a="1"/>
  <c r="O568" i="4" s="1"/>
  <c r="V567" i="4"/>
  <c r="S567" i="4"/>
  <c r="O567" i="4" a="1"/>
  <c r="O567" i="4" s="1"/>
  <c r="V566" i="4"/>
  <c r="S566" i="4"/>
  <c r="O566" i="4" a="1"/>
  <c r="O566" i="4" s="1"/>
  <c r="V565" i="4"/>
  <c r="S565" i="4"/>
  <c r="O565" i="4" a="1"/>
  <c r="O565" i="4" s="1"/>
  <c r="V564" i="4"/>
  <c r="S564" i="4"/>
  <c r="O564" i="4" a="1"/>
  <c r="O564" i="4" s="1"/>
  <c r="V563" i="4"/>
  <c r="S563" i="4"/>
  <c r="O563" i="4" a="1"/>
  <c r="O563" i="4" s="1"/>
  <c r="V562" i="4"/>
  <c r="S562" i="4"/>
  <c r="O562" i="4" a="1"/>
  <c r="O562" i="4" s="1"/>
  <c r="V561" i="4"/>
  <c r="S561" i="4"/>
  <c r="O561" i="4" a="1"/>
  <c r="O561" i="4" s="1"/>
  <c r="V560" i="4"/>
  <c r="S560" i="4"/>
  <c r="O560" i="4" a="1"/>
  <c r="O560" i="4" s="1"/>
  <c r="V559" i="4"/>
  <c r="S559" i="4"/>
  <c r="O559" i="4" a="1"/>
  <c r="O559" i="4" s="1"/>
  <c r="V558" i="4"/>
  <c r="S558" i="4"/>
  <c r="O558" i="4" a="1"/>
  <c r="O558" i="4" s="1"/>
  <c r="V557" i="4"/>
  <c r="S557" i="4"/>
  <c r="O557" i="4" a="1"/>
  <c r="O557" i="4" s="1"/>
  <c r="V556" i="4"/>
  <c r="S556" i="4"/>
  <c r="O556" i="4" a="1"/>
  <c r="O556" i="4" s="1"/>
  <c r="V555" i="4"/>
  <c r="S555" i="4"/>
  <c r="O555" i="4" a="1"/>
  <c r="O555" i="4" s="1"/>
  <c r="V554" i="4"/>
  <c r="S554" i="4"/>
  <c r="O554" i="4" a="1"/>
  <c r="O554" i="4" s="1"/>
  <c r="V553" i="4"/>
  <c r="S553" i="4"/>
  <c r="O553" i="4" a="1"/>
  <c r="O553" i="4" s="1"/>
  <c r="V552" i="4"/>
  <c r="S552" i="4"/>
  <c r="O552" i="4" a="1"/>
  <c r="O552" i="4" s="1"/>
  <c r="V551" i="4"/>
  <c r="S551" i="4"/>
  <c r="O551" i="4" a="1"/>
  <c r="O551" i="4" s="1"/>
  <c r="V550" i="4"/>
  <c r="S550" i="4"/>
  <c r="O550" i="4" a="1"/>
  <c r="O550" i="4" s="1"/>
  <c r="V549" i="4"/>
  <c r="S549" i="4"/>
  <c r="O549" i="4" a="1"/>
  <c r="O549" i="4" s="1"/>
  <c r="V548" i="4"/>
  <c r="S548" i="4"/>
  <c r="O548" i="4" a="1"/>
  <c r="O548" i="4" s="1"/>
  <c r="V547" i="4"/>
  <c r="S547" i="4"/>
  <c r="O547" i="4" a="1"/>
  <c r="O547" i="4" s="1"/>
  <c r="V546" i="4"/>
  <c r="S546" i="4"/>
  <c r="O546" i="4" a="1"/>
  <c r="O546" i="4" s="1"/>
  <c r="V545" i="4"/>
  <c r="S545" i="4"/>
  <c r="O545" i="4" a="1"/>
  <c r="O545" i="4" s="1"/>
  <c r="V544" i="4"/>
  <c r="S544" i="4"/>
  <c r="O544" i="4" a="1"/>
  <c r="O544" i="4" s="1"/>
  <c r="V543" i="4"/>
  <c r="S543" i="4"/>
  <c r="O543" i="4" a="1"/>
  <c r="O543" i="4" s="1"/>
  <c r="V542" i="4"/>
  <c r="S542" i="4"/>
  <c r="O542" i="4" a="1"/>
  <c r="O542" i="4" s="1"/>
  <c r="V541" i="4"/>
  <c r="S541" i="4"/>
  <c r="O541" i="4" a="1"/>
  <c r="O541" i="4" s="1"/>
  <c r="V540" i="4"/>
  <c r="S540" i="4"/>
  <c r="O540" i="4" a="1"/>
  <c r="O540" i="4" s="1"/>
  <c r="V539" i="4"/>
  <c r="S539" i="4"/>
  <c r="O539" i="4" a="1"/>
  <c r="O539" i="4" s="1"/>
  <c r="V538" i="4"/>
  <c r="S538" i="4"/>
  <c r="O538" i="4" a="1"/>
  <c r="O538" i="4" s="1"/>
  <c r="V537" i="4"/>
  <c r="S537" i="4"/>
  <c r="O537" i="4" a="1"/>
  <c r="O537" i="4" s="1"/>
  <c r="V536" i="4"/>
  <c r="S536" i="4"/>
  <c r="O536" i="4" a="1"/>
  <c r="O536" i="4" s="1"/>
  <c r="V535" i="4"/>
  <c r="S535" i="4"/>
  <c r="O535" i="4" a="1"/>
  <c r="O535" i="4" s="1"/>
  <c r="V534" i="4"/>
  <c r="S534" i="4"/>
  <c r="O534" i="4" a="1"/>
  <c r="O534" i="4" s="1"/>
  <c r="V533" i="4"/>
  <c r="S533" i="4"/>
  <c r="O533" i="4" a="1"/>
  <c r="O533" i="4" s="1"/>
  <c r="V532" i="4"/>
  <c r="S532" i="4"/>
  <c r="O532" i="4" a="1"/>
  <c r="O532" i="4" s="1"/>
  <c r="V531" i="4"/>
  <c r="S531" i="4"/>
  <c r="O531" i="4" a="1"/>
  <c r="O531" i="4" s="1"/>
  <c r="V530" i="4"/>
  <c r="S530" i="4"/>
  <c r="O530" i="4" a="1"/>
  <c r="O530" i="4" s="1"/>
  <c r="V529" i="4"/>
  <c r="S529" i="4"/>
  <c r="O529" i="4" a="1"/>
  <c r="O529" i="4" s="1"/>
  <c r="V528" i="4"/>
  <c r="S528" i="4"/>
  <c r="O528" i="4" a="1"/>
  <c r="O528" i="4" s="1"/>
  <c r="V527" i="4"/>
  <c r="S527" i="4"/>
  <c r="O527" i="4" a="1"/>
  <c r="O527" i="4" s="1"/>
  <c r="V526" i="4"/>
  <c r="S526" i="4"/>
  <c r="O526" i="4" a="1"/>
  <c r="O526" i="4" s="1"/>
  <c r="V525" i="4"/>
  <c r="S525" i="4"/>
  <c r="O525" i="4" a="1"/>
  <c r="O525" i="4" s="1"/>
  <c r="V524" i="4"/>
  <c r="S524" i="4"/>
  <c r="O524" i="4" a="1"/>
  <c r="O524" i="4" s="1"/>
  <c r="V523" i="4"/>
  <c r="S523" i="4"/>
  <c r="O523" i="4" a="1"/>
  <c r="O523" i="4" s="1"/>
  <c r="V522" i="4"/>
  <c r="S522" i="4"/>
  <c r="O522" i="4" a="1"/>
  <c r="O522" i="4" s="1"/>
  <c r="V521" i="4"/>
  <c r="S521" i="4"/>
  <c r="O521" i="4" a="1"/>
  <c r="O521" i="4" s="1"/>
  <c r="V520" i="4"/>
  <c r="S520" i="4"/>
  <c r="O520" i="4" a="1"/>
  <c r="O520" i="4" s="1"/>
  <c r="V519" i="4"/>
  <c r="S519" i="4"/>
  <c r="O519" i="4" a="1"/>
  <c r="O519" i="4" s="1"/>
  <c r="V518" i="4"/>
  <c r="S518" i="4"/>
  <c r="O518" i="4" a="1"/>
  <c r="O518" i="4" s="1"/>
  <c r="V517" i="4"/>
  <c r="S517" i="4"/>
  <c r="O517" i="4" a="1"/>
  <c r="O517" i="4" s="1"/>
  <c r="V516" i="4"/>
  <c r="S516" i="4"/>
  <c r="O516" i="4" a="1"/>
  <c r="O516" i="4" s="1"/>
  <c r="V515" i="4"/>
  <c r="S515" i="4"/>
  <c r="O515" i="4" a="1"/>
  <c r="O515" i="4" s="1"/>
  <c r="V514" i="4"/>
  <c r="S514" i="4"/>
  <c r="O514" i="4" a="1"/>
  <c r="O514" i="4" s="1"/>
  <c r="V513" i="4"/>
  <c r="S513" i="4"/>
  <c r="O513" i="4" a="1"/>
  <c r="O513" i="4" s="1"/>
  <c r="V512" i="4"/>
  <c r="S512" i="4"/>
  <c r="O512" i="4" a="1"/>
  <c r="O512" i="4" s="1"/>
  <c r="V511" i="4"/>
  <c r="S511" i="4"/>
  <c r="O511" i="4" a="1"/>
  <c r="O511" i="4" s="1"/>
  <c r="V510" i="4"/>
  <c r="S510" i="4"/>
  <c r="O510" i="4" a="1"/>
  <c r="O510" i="4" s="1"/>
  <c r="V509" i="4"/>
  <c r="S509" i="4"/>
  <c r="O509" i="4" a="1"/>
  <c r="O509" i="4" s="1"/>
  <c r="V508" i="4"/>
  <c r="S508" i="4"/>
  <c r="O508" i="4" a="1"/>
  <c r="O508" i="4" s="1"/>
  <c r="V507" i="4"/>
  <c r="S507" i="4"/>
  <c r="O507" i="4" a="1"/>
  <c r="O507" i="4" s="1"/>
  <c r="V506" i="4"/>
  <c r="S506" i="4"/>
  <c r="O506" i="4" a="1"/>
  <c r="O506" i="4" s="1"/>
  <c r="V505" i="4"/>
  <c r="S505" i="4"/>
  <c r="O505" i="4" a="1"/>
  <c r="O505" i="4" s="1"/>
  <c r="V504" i="4"/>
  <c r="S504" i="4"/>
  <c r="O504" i="4" a="1"/>
  <c r="O504" i="4" s="1"/>
  <c r="V503" i="4"/>
  <c r="S503" i="4"/>
  <c r="O503" i="4" a="1"/>
  <c r="O503" i="4" s="1"/>
  <c r="V502" i="4"/>
  <c r="S502" i="4"/>
  <c r="O502" i="4" a="1"/>
  <c r="O502" i="4" s="1"/>
  <c r="V501" i="4"/>
  <c r="S501" i="4"/>
  <c r="O501" i="4" a="1"/>
  <c r="O501" i="4" s="1"/>
  <c r="V500" i="4"/>
  <c r="S500" i="4"/>
  <c r="O500" i="4" a="1"/>
  <c r="O500" i="4" s="1"/>
  <c r="V499" i="4"/>
  <c r="S499" i="4"/>
  <c r="O499" i="4" a="1"/>
  <c r="O499" i="4" s="1"/>
  <c r="V498" i="4"/>
  <c r="S498" i="4"/>
  <c r="O498" i="4" a="1"/>
  <c r="O498" i="4" s="1"/>
  <c r="V497" i="4"/>
  <c r="S497" i="4"/>
  <c r="O497" i="4" a="1"/>
  <c r="O497" i="4" s="1"/>
  <c r="V496" i="4"/>
  <c r="S496" i="4"/>
  <c r="O496" i="4" a="1"/>
  <c r="O496" i="4" s="1"/>
  <c r="V495" i="4"/>
  <c r="S495" i="4"/>
  <c r="O495" i="4" a="1"/>
  <c r="O495" i="4" s="1"/>
  <c r="V494" i="4"/>
  <c r="S494" i="4"/>
  <c r="O494" i="4" a="1"/>
  <c r="O494" i="4" s="1"/>
  <c r="V493" i="4"/>
  <c r="S493" i="4"/>
  <c r="O493" i="4" a="1"/>
  <c r="O493" i="4" s="1"/>
  <c r="V492" i="4"/>
  <c r="S492" i="4"/>
  <c r="O492" i="4" a="1"/>
  <c r="O492" i="4" s="1"/>
  <c r="V491" i="4"/>
  <c r="S491" i="4"/>
  <c r="O491" i="4" a="1"/>
  <c r="O491" i="4" s="1"/>
  <c r="V490" i="4"/>
  <c r="S490" i="4"/>
  <c r="O490" i="4" a="1"/>
  <c r="O490" i="4" s="1"/>
  <c r="V489" i="4"/>
  <c r="S489" i="4"/>
  <c r="O489" i="4" a="1"/>
  <c r="O489" i="4" s="1"/>
  <c r="V488" i="4"/>
  <c r="S488" i="4"/>
  <c r="O488" i="4" a="1"/>
  <c r="O488" i="4" s="1"/>
  <c r="V487" i="4"/>
  <c r="S487" i="4"/>
  <c r="O487" i="4" a="1"/>
  <c r="O487" i="4" s="1"/>
  <c r="V486" i="4"/>
  <c r="S486" i="4"/>
  <c r="O486" i="4" a="1"/>
  <c r="O486" i="4" s="1"/>
  <c r="V485" i="4"/>
  <c r="S485" i="4"/>
  <c r="O485" i="4" a="1"/>
  <c r="O485" i="4" s="1"/>
  <c r="V484" i="4"/>
  <c r="S484" i="4"/>
  <c r="O484" i="4" a="1"/>
  <c r="O484" i="4" s="1"/>
  <c r="V483" i="4"/>
  <c r="S483" i="4"/>
  <c r="O483" i="4" a="1"/>
  <c r="O483" i="4" s="1"/>
  <c r="V482" i="4"/>
  <c r="S482" i="4"/>
  <c r="O482" i="4" a="1"/>
  <c r="O482" i="4" s="1"/>
  <c r="V481" i="4"/>
  <c r="S481" i="4"/>
  <c r="O481" i="4" a="1"/>
  <c r="O481" i="4" s="1"/>
  <c r="V480" i="4"/>
  <c r="S480" i="4"/>
  <c r="O480" i="4" a="1"/>
  <c r="O480" i="4" s="1"/>
  <c r="V479" i="4"/>
  <c r="S479" i="4"/>
  <c r="O479" i="4" a="1"/>
  <c r="O479" i="4" s="1"/>
  <c r="V478" i="4"/>
  <c r="S478" i="4"/>
  <c r="O478" i="4" a="1"/>
  <c r="O478" i="4" s="1"/>
  <c r="V477" i="4"/>
  <c r="S477" i="4"/>
  <c r="O477" i="4" a="1"/>
  <c r="O477" i="4" s="1"/>
  <c r="V476" i="4"/>
  <c r="S476" i="4"/>
  <c r="O476" i="4" a="1"/>
  <c r="O476" i="4" s="1"/>
  <c r="V475" i="4"/>
  <c r="S475" i="4"/>
  <c r="O475" i="4" a="1"/>
  <c r="O475" i="4" s="1"/>
  <c r="V474" i="4"/>
  <c r="S474" i="4"/>
  <c r="O474" i="4" a="1"/>
  <c r="O474" i="4" s="1"/>
  <c r="V473" i="4"/>
  <c r="S473" i="4"/>
  <c r="O473" i="4" a="1"/>
  <c r="O473" i="4" s="1"/>
  <c r="V472" i="4"/>
  <c r="S472" i="4"/>
  <c r="O472" i="4" a="1"/>
  <c r="O472" i="4" s="1"/>
  <c r="V471" i="4"/>
  <c r="S471" i="4"/>
  <c r="O471" i="4" a="1"/>
  <c r="O471" i="4" s="1"/>
  <c r="V470" i="4"/>
  <c r="S470" i="4"/>
  <c r="O470" i="4" a="1"/>
  <c r="O470" i="4" s="1"/>
  <c r="V469" i="4"/>
  <c r="S469" i="4"/>
  <c r="O469" i="4" a="1"/>
  <c r="O469" i="4" s="1"/>
  <c r="V468" i="4"/>
  <c r="S468" i="4"/>
  <c r="O468" i="4" a="1"/>
  <c r="O468" i="4" s="1"/>
  <c r="V467" i="4"/>
  <c r="S467" i="4"/>
  <c r="O467" i="4" a="1"/>
  <c r="O467" i="4" s="1"/>
  <c r="V466" i="4"/>
  <c r="S466" i="4"/>
  <c r="O466" i="4" a="1"/>
  <c r="O466" i="4" s="1"/>
  <c r="V465" i="4"/>
  <c r="S465" i="4"/>
  <c r="O465" i="4" a="1"/>
  <c r="O465" i="4" s="1"/>
  <c r="V464" i="4"/>
  <c r="S464" i="4"/>
  <c r="O464" i="4" a="1"/>
  <c r="O464" i="4" s="1"/>
  <c r="V463" i="4"/>
  <c r="S463" i="4"/>
  <c r="O463" i="4" a="1"/>
  <c r="O463" i="4" s="1"/>
  <c r="V462" i="4"/>
  <c r="S462" i="4"/>
  <c r="O462" i="4" a="1"/>
  <c r="O462" i="4" s="1"/>
  <c r="V461" i="4"/>
  <c r="S461" i="4"/>
  <c r="O461" i="4" a="1"/>
  <c r="O461" i="4" s="1"/>
  <c r="V460" i="4"/>
  <c r="S460" i="4"/>
  <c r="O460" i="4" a="1"/>
  <c r="O460" i="4" s="1"/>
  <c r="V459" i="4"/>
  <c r="S459" i="4"/>
  <c r="O459" i="4" a="1"/>
  <c r="O459" i="4" s="1"/>
  <c r="V458" i="4"/>
  <c r="S458" i="4"/>
  <c r="O458" i="4" a="1"/>
  <c r="O458" i="4" s="1"/>
  <c r="V457" i="4"/>
  <c r="S457" i="4"/>
  <c r="O457" i="4" a="1"/>
  <c r="O457" i="4" s="1"/>
  <c r="V456" i="4"/>
  <c r="S456" i="4"/>
  <c r="O456" i="4" a="1"/>
  <c r="O456" i="4" s="1"/>
  <c r="V455" i="4"/>
  <c r="S455" i="4"/>
  <c r="O455" i="4" a="1"/>
  <c r="O455" i="4" s="1"/>
  <c r="V454" i="4"/>
  <c r="S454" i="4"/>
  <c r="O454" i="4" a="1"/>
  <c r="O454" i="4" s="1"/>
  <c r="V453" i="4"/>
  <c r="S453" i="4"/>
  <c r="O453" i="4" a="1"/>
  <c r="O453" i="4" s="1"/>
  <c r="V452" i="4"/>
  <c r="S452" i="4"/>
  <c r="O452" i="4" a="1"/>
  <c r="O452" i="4" s="1"/>
  <c r="V451" i="4"/>
  <c r="S451" i="4"/>
  <c r="O451" i="4" a="1"/>
  <c r="O451" i="4" s="1"/>
  <c r="V450" i="4"/>
  <c r="S450" i="4"/>
  <c r="O450" i="4" a="1"/>
  <c r="O450" i="4" s="1"/>
  <c r="V449" i="4"/>
  <c r="S449" i="4"/>
  <c r="O449" i="4" a="1"/>
  <c r="O449" i="4" s="1"/>
  <c r="V448" i="4"/>
  <c r="S448" i="4"/>
  <c r="O448" i="4" a="1"/>
  <c r="O448" i="4" s="1"/>
  <c r="V447" i="4"/>
  <c r="S447" i="4"/>
  <c r="O447" i="4" a="1"/>
  <c r="O447" i="4" s="1"/>
  <c r="V446" i="4"/>
  <c r="S446" i="4"/>
  <c r="O446" i="4" a="1"/>
  <c r="O446" i="4" s="1"/>
  <c r="V445" i="4"/>
  <c r="S445" i="4"/>
  <c r="O445" i="4" a="1"/>
  <c r="O445" i="4" s="1"/>
  <c r="V444" i="4"/>
  <c r="S444" i="4"/>
  <c r="O444" i="4" a="1"/>
  <c r="O444" i="4" s="1"/>
  <c r="V443" i="4"/>
  <c r="S443" i="4"/>
  <c r="O443" i="4" a="1"/>
  <c r="O443" i="4" s="1"/>
  <c r="V442" i="4"/>
  <c r="S442" i="4"/>
  <c r="O442" i="4" a="1"/>
  <c r="O442" i="4" s="1"/>
  <c r="V441" i="4"/>
  <c r="S441" i="4"/>
  <c r="O441" i="4" a="1"/>
  <c r="O441" i="4" s="1"/>
  <c r="V440" i="4"/>
  <c r="S440" i="4"/>
  <c r="O440" i="4" a="1"/>
  <c r="O440" i="4" s="1"/>
  <c r="V439" i="4"/>
  <c r="S439" i="4"/>
  <c r="O439" i="4" a="1"/>
  <c r="O439" i="4" s="1"/>
  <c r="V438" i="4"/>
  <c r="S438" i="4"/>
  <c r="O438" i="4" a="1"/>
  <c r="O438" i="4" s="1"/>
  <c r="V437" i="4"/>
  <c r="S437" i="4"/>
  <c r="O437" i="4" a="1"/>
  <c r="O437" i="4" s="1"/>
  <c r="V436" i="4"/>
  <c r="S436" i="4"/>
  <c r="O436" i="4" a="1"/>
  <c r="O436" i="4" s="1"/>
  <c r="V435" i="4"/>
  <c r="S435" i="4"/>
  <c r="O435" i="4" a="1"/>
  <c r="O435" i="4" s="1"/>
  <c r="V434" i="4"/>
  <c r="S434" i="4"/>
  <c r="O434" i="4" a="1"/>
  <c r="O434" i="4" s="1"/>
  <c r="V433" i="4"/>
  <c r="S433" i="4"/>
  <c r="O433" i="4" a="1"/>
  <c r="O433" i="4" s="1"/>
  <c r="V432" i="4"/>
  <c r="S432" i="4"/>
  <c r="O432" i="4" a="1"/>
  <c r="O432" i="4" s="1"/>
  <c r="V431" i="4"/>
  <c r="S431" i="4"/>
  <c r="O431" i="4" a="1"/>
  <c r="O431" i="4" s="1"/>
  <c r="V430" i="4"/>
  <c r="S430" i="4"/>
  <c r="O430" i="4" a="1"/>
  <c r="O430" i="4" s="1"/>
  <c r="V429" i="4"/>
  <c r="S429" i="4"/>
  <c r="O429" i="4" a="1"/>
  <c r="O429" i="4" s="1"/>
  <c r="V428" i="4"/>
  <c r="S428" i="4"/>
  <c r="O428" i="4" a="1"/>
  <c r="O428" i="4" s="1"/>
  <c r="V427" i="4"/>
  <c r="S427" i="4"/>
  <c r="O427" i="4" a="1"/>
  <c r="O427" i="4" s="1"/>
  <c r="V426" i="4"/>
  <c r="S426" i="4"/>
  <c r="O426" i="4" a="1"/>
  <c r="O426" i="4" s="1"/>
  <c r="V425" i="4"/>
  <c r="S425" i="4"/>
  <c r="O425" i="4" a="1"/>
  <c r="O425" i="4" s="1"/>
  <c r="V424" i="4"/>
  <c r="S424" i="4"/>
  <c r="O424" i="4" a="1"/>
  <c r="O424" i="4" s="1"/>
  <c r="V423" i="4"/>
  <c r="S423" i="4"/>
  <c r="O423" i="4" a="1"/>
  <c r="O423" i="4" s="1"/>
  <c r="V422" i="4"/>
  <c r="S422" i="4"/>
  <c r="O422" i="4" a="1"/>
  <c r="O422" i="4" s="1"/>
  <c r="V421" i="4"/>
  <c r="S421" i="4"/>
  <c r="O421" i="4" a="1"/>
  <c r="O421" i="4" s="1"/>
  <c r="V420" i="4"/>
  <c r="S420" i="4"/>
  <c r="O420" i="4" a="1"/>
  <c r="O420" i="4" s="1"/>
  <c r="V419" i="4"/>
  <c r="S419" i="4"/>
  <c r="O419" i="4" a="1"/>
  <c r="O419" i="4" s="1"/>
  <c r="V418" i="4"/>
  <c r="S418" i="4"/>
  <c r="O418" i="4"/>
  <c r="O418" i="4" a="1"/>
  <c r="V417" i="4"/>
  <c r="S417" i="4"/>
  <c r="O417" i="4" a="1"/>
  <c r="O417" i="4" s="1"/>
  <c r="V416" i="4"/>
  <c r="S416" i="4"/>
  <c r="O416" i="4" a="1"/>
  <c r="O416" i="4" s="1"/>
  <c r="V415" i="4"/>
  <c r="S415" i="4"/>
  <c r="O415" i="4" a="1"/>
  <c r="O415" i="4" s="1"/>
  <c r="V414" i="4"/>
  <c r="S414" i="4"/>
  <c r="O414" i="4" a="1"/>
  <c r="O414" i="4" s="1"/>
  <c r="V413" i="4"/>
  <c r="S413" i="4"/>
  <c r="O413" i="4"/>
  <c r="O413" i="4" a="1"/>
  <c r="V412" i="4"/>
  <c r="S412" i="4"/>
  <c r="O412" i="4" a="1"/>
  <c r="O412" i="4" s="1"/>
  <c r="V411" i="4"/>
  <c r="S411" i="4"/>
  <c r="O411" i="4" a="1"/>
  <c r="O411" i="4" s="1"/>
  <c r="V410" i="4"/>
  <c r="S410" i="4"/>
  <c r="O410" i="4" a="1"/>
  <c r="O410" i="4" s="1"/>
  <c r="V409" i="4"/>
  <c r="S409" i="4"/>
  <c r="O409" i="4"/>
  <c r="O409" i="4" a="1"/>
  <c r="V408" i="4"/>
  <c r="S408" i="4"/>
  <c r="O408" i="4" a="1"/>
  <c r="O408" i="4" s="1"/>
  <c r="V407" i="4"/>
  <c r="S407" i="4"/>
  <c r="O407" i="4" a="1"/>
  <c r="O407" i="4" s="1"/>
  <c r="V406" i="4"/>
  <c r="S406" i="4"/>
  <c r="O406" i="4" a="1"/>
  <c r="O406" i="4" s="1"/>
  <c r="V405" i="4"/>
  <c r="S405" i="4"/>
  <c r="O405" i="4" a="1"/>
  <c r="O405" i="4" s="1"/>
  <c r="V404" i="4"/>
  <c r="S404" i="4"/>
  <c r="O404" i="4"/>
  <c r="O404" i="4" a="1"/>
  <c r="V403" i="4"/>
  <c r="S403" i="4"/>
  <c r="O403" i="4" a="1"/>
  <c r="O403" i="4" s="1"/>
  <c r="V402" i="4"/>
  <c r="S402" i="4"/>
  <c r="O402" i="4" a="1"/>
  <c r="O402" i="4" s="1"/>
  <c r="V401" i="4"/>
  <c r="S401" i="4"/>
  <c r="O401" i="4" a="1"/>
  <c r="O401" i="4" s="1"/>
  <c r="V400" i="4"/>
  <c r="S400" i="4"/>
  <c r="O400" i="4"/>
  <c r="O400" i="4" a="1"/>
  <c r="V399" i="4"/>
  <c r="S399" i="4"/>
  <c r="O399" i="4" a="1"/>
  <c r="O399" i="4" s="1"/>
  <c r="V398" i="4"/>
  <c r="S398" i="4"/>
  <c r="O398" i="4"/>
  <c r="O398" i="4" a="1"/>
  <c r="V397" i="4"/>
  <c r="S397" i="4"/>
  <c r="O397" i="4" a="1"/>
  <c r="O397" i="4" s="1"/>
  <c r="V396" i="4"/>
  <c r="S396" i="4"/>
  <c r="O396" i="4" a="1"/>
  <c r="O396" i="4" s="1"/>
  <c r="V395" i="4"/>
  <c r="S395" i="4"/>
  <c r="O395" i="4"/>
  <c r="O395" i="4" a="1"/>
  <c r="V394" i="4"/>
  <c r="S394" i="4"/>
  <c r="O394" i="4" a="1"/>
  <c r="O394" i="4" s="1"/>
  <c r="V393" i="4"/>
  <c r="S393" i="4"/>
  <c r="O393" i="4" a="1"/>
  <c r="O393" i="4" s="1"/>
  <c r="V392" i="4"/>
  <c r="S392" i="4"/>
  <c r="O392" i="4" a="1"/>
  <c r="O392" i="4" s="1"/>
  <c r="V391" i="4"/>
  <c r="S391" i="4"/>
  <c r="O391" i="4"/>
  <c r="O391" i="4" a="1"/>
  <c r="V390" i="4"/>
  <c r="S390" i="4"/>
  <c r="O390" i="4" a="1"/>
  <c r="O390" i="4" s="1"/>
  <c r="V389" i="4"/>
  <c r="S389" i="4"/>
  <c r="O389" i="4" a="1"/>
  <c r="O389" i="4" s="1"/>
  <c r="V388" i="4"/>
  <c r="S388" i="4"/>
  <c r="O388" i="4" a="1"/>
  <c r="O388" i="4" s="1"/>
  <c r="V387" i="4"/>
  <c r="S387" i="4"/>
  <c r="O387" i="4" a="1"/>
  <c r="O387" i="4" s="1"/>
  <c r="V386" i="4"/>
  <c r="S386" i="4"/>
  <c r="O386" i="4"/>
  <c r="O386" i="4" a="1"/>
  <c r="V385" i="4"/>
  <c r="S385" i="4"/>
  <c r="O385" i="4"/>
  <c r="O385" i="4" a="1"/>
  <c r="V384" i="4"/>
  <c r="S384" i="4"/>
  <c r="O384" i="4" a="1"/>
  <c r="O384" i="4" s="1"/>
  <c r="V383" i="4"/>
  <c r="S383" i="4"/>
  <c r="O383" i="4" a="1"/>
  <c r="O383" i="4" s="1"/>
  <c r="V382" i="4"/>
  <c r="S382" i="4"/>
  <c r="O382" i="4"/>
  <c r="O382" i="4" a="1"/>
  <c r="V381" i="4"/>
  <c r="S381" i="4"/>
  <c r="O381" i="4" a="1"/>
  <c r="O381" i="4" s="1"/>
  <c r="V380" i="4"/>
  <c r="S380" i="4"/>
  <c r="O380" i="4" a="1"/>
  <c r="O380" i="4" s="1"/>
  <c r="V379" i="4"/>
  <c r="S379" i="4"/>
  <c r="O379" i="4" a="1"/>
  <c r="O379" i="4" s="1"/>
  <c r="V378" i="4"/>
  <c r="S378" i="4"/>
  <c r="O378" i="4" a="1"/>
  <c r="O378" i="4" s="1"/>
  <c r="V377" i="4"/>
  <c r="S377" i="4"/>
  <c r="O377" i="4"/>
  <c r="O377" i="4" a="1"/>
  <c r="V376" i="4"/>
  <c r="S376" i="4"/>
  <c r="O376" i="4" a="1"/>
  <c r="O376" i="4" s="1"/>
  <c r="V375" i="4"/>
  <c r="S375" i="4"/>
  <c r="O375" i="4" a="1"/>
  <c r="O375" i="4" s="1"/>
  <c r="V374" i="4"/>
  <c r="S374" i="4"/>
  <c r="O374" i="4" a="1"/>
  <c r="O374" i="4" s="1"/>
  <c r="V373" i="4"/>
  <c r="S373" i="4"/>
  <c r="O373" i="4"/>
  <c r="O373" i="4" a="1"/>
  <c r="V372" i="4"/>
  <c r="S372" i="4"/>
  <c r="O372" i="4" a="1"/>
  <c r="O372" i="4" s="1"/>
  <c r="V371" i="4"/>
  <c r="S371" i="4"/>
  <c r="O371" i="4" a="1"/>
  <c r="O371" i="4" s="1"/>
  <c r="V370" i="4"/>
  <c r="S370" i="4"/>
  <c r="O370" i="4" a="1"/>
  <c r="O370" i="4" s="1"/>
  <c r="V369" i="4"/>
  <c r="S369" i="4"/>
  <c r="O369" i="4" a="1"/>
  <c r="O369" i="4" s="1"/>
  <c r="V368" i="4"/>
  <c r="S368" i="4"/>
  <c r="O368" i="4"/>
  <c r="O368" i="4" a="1"/>
  <c r="V367" i="4"/>
  <c r="S367" i="4"/>
  <c r="O367" i="4" a="1"/>
  <c r="O367" i="4" s="1"/>
  <c r="V366" i="4"/>
  <c r="S366" i="4"/>
  <c r="O366" i="4" a="1"/>
  <c r="O366" i="4" s="1"/>
  <c r="V365" i="4"/>
  <c r="S365" i="4"/>
  <c r="O365" i="4" a="1"/>
  <c r="O365" i="4" s="1"/>
  <c r="V364" i="4"/>
  <c r="S364" i="4"/>
  <c r="O364" i="4"/>
  <c r="O364" i="4" a="1"/>
  <c r="V363" i="4"/>
  <c r="S363" i="4"/>
  <c r="O363" i="4" a="1"/>
  <c r="O363" i="4" s="1"/>
  <c r="V362" i="4"/>
  <c r="S362" i="4"/>
  <c r="O362" i="4"/>
  <c r="O362" i="4" a="1"/>
  <c r="V361" i="4"/>
  <c r="S361" i="4"/>
  <c r="O361" i="4" a="1"/>
  <c r="O361" i="4" s="1"/>
  <c r="V360" i="4"/>
  <c r="S360" i="4"/>
  <c r="O360" i="4" a="1"/>
  <c r="O360" i="4" s="1"/>
  <c r="V359" i="4"/>
  <c r="S359" i="4"/>
  <c r="O359" i="4"/>
  <c r="O359" i="4" a="1"/>
  <c r="V358" i="4"/>
  <c r="S358" i="4"/>
  <c r="O358" i="4" a="1"/>
  <c r="O358" i="4" s="1"/>
  <c r="V357" i="4"/>
  <c r="S357" i="4"/>
  <c r="O357" i="4" a="1"/>
  <c r="O357" i="4" s="1"/>
  <c r="V356" i="4"/>
  <c r="S356" i="4"/>
  <c r="O356" i="4" a="1"/>
  <c r="O356" i="4" s="1"/>
  <c r="V355" i="4"/>
  <c r="S355" i="4"/>
  <c r="O355" i="4"/>
  <c r="O355" i="4" a="1"/>
  <c r="V354" i="4"/>
  <c r="S354" i="4"/>
  <c r="O354" i="4" a="1"/>
  <c r="O354" i="4" s="1"/>
  <c r="V353" i="4"/>
  <c r="S353" i="4"/>
  <c r="O353" i="4" a="1"/>
  <c r="O353" i="4" s="1"/>
  <c r="V352" i="4"/>
  <c r="S352" i="4"/>
  <c r="O352" i="4" a="1"/>
  <c r="O352" i="4" s="1"/>
  <c r="V351" i="4"/>
  <c r="S351" i="4"/>
  <c r="O351" i="4" a="1"/>
  <c r="O351" i="4" s="1"/>
  <c r="V350" i="4"/>
  <c r="S350" i="4"/>
  <c r="O350" i="4"/>
  <c r="O350" i="4" a="1"/>
  <c r="V349" i="4"/>
  <c r="S349" i="4"/>
  <c r="O349" i="4"/>
  <c r="O349" i="4" a="1"/>
  <c r="V348" i="4"/>
  <c r="S348" i="4"/>
  <c r="O348" i="4" a="1"/>
  <c r="O348" i="4" s="1"/>
  <c r="V347" i="4"/>
  <c r="S347" i="4"/>
  <c r="O347" i="4" a="1"/>
  <c r="O347" i="4" s="1"/>
  <c r="V346" i="4"/>
  <c r="S346" i="4"/>
  <c r="O346" i="4"/>
  <c r="O346" i="4" a="1"/>
  <c r="V345" i="4"/>
  <c r="S345" i="4"/>
  <c r="O345" i="4" a="1"/>
  <c r="O345" i="4" s="1"/>
  <c r="V344" i="4"/>
  <c r="S344" i="4"/>
  <c r="O344" i="4" a="1"/>
  <c r="O344" i="4" s="1"/>
  <c r="V343" i="4"/>
  <c r="S343" i="4"/>
  <c r="O343" i="4" a="1"/>
  <c r="O343" i="4" s="1"/>
  <c r="V342" i="4"/>
  <c r="S342" i="4"/>
  <c r="O342" i="4" a="1"/>
  <c r="O342" i="4" s="1"/>
  <c r="V341" i="4"/>
  <c r="S341" i="4"/>
  <c r="O341" i="4"/>
  <c r="O341" i="4" a="1"/>
  <c r="V340" i="4"/>
  <c r="S340" i="4"/>
  <c r="O340" i="4" a="1"/>
  <c r="O340" i="4" s="1"/>
  <c r="V339" i="4"/>
  <c r="S339" i="4"/>
  <c r="O339" i="4" a="1"/>
  <c r="O339" i="4" s="1"/>
  <c r="V338" i="4"/>
  <c r="S338" i="4"/>
  <c r="O338" i="4" a="1"/>
  <c r="O338" i="4" s="1"/>
  <c r="V337" i="4"/>
  <c r="S337" i="4"/>
  <c r="O337" i="4"/>
  <c r="O337" i="4" a="1"/>
  <c r="V336" i="4"/>
  <c r="S336" i="4"/>
  <c r="O336" i="4" a="1"/>
  <c r="O336" i="4" s="1"/>
  <c r="V335" i="4"/>
  <c r="S335" i="4"/>
  <c r="O335" i="4" a="1"/>
  <c r="O335" i="4" s="1"/>
  <c r="V334" i="4"/>
  <c r="S334" i="4"/>
  <c r="O334" i="4" a="1"/>
  <c r="O334" i="4" s="1"/>
  <c r="V333" i="4"/>
  <c r="S333" i="4"/>
  <c r="O333" i="4" a="1"/>
  <c r="O333" i="4" s="1"/>
  <c r="V332" i="4"/>
  <c r="S332" i="4"/>
  <c r="O332" i="4"/>
  <c r="O332" i="4" a="1"/>
  <c r="V331" i="4"/>
  <c r="S331" i="4"/>
  <c r="O331" i="4" a="1"/>
  <c r="O331" i="4" s="1"/>
  <c r="V330" i="4"/>
  <c r="S330" i="4"/>
  <c r="O330" i="4" a="1"/>
  <c r="O330" i="4" s="1"/>
  <c r="V329" i="4"/>
  <c r="S329" i="4"/>
  <c r="O329" i="4" a="1"/>
  <c r="O329" i="4" s="1"/>
  <c r="V328" i="4"/>
  <c r="S328" i="4"/>
  <c r="O328" i="4"/>
  <c r="O328" i="4" a="1"/>
  <c r="V327" i="4"/>
  <c r="S327" i="4"/>
  <c r="O327" i="4" a="1"/>
  <c r="O327" i="4" s="1"/>
  <c r="V326" i="4"/>
  <c r="S326" i="4"/>
  <c r="O326" i="4"/>
  <c r="O326" i="4" a="1"/>
  <c r="V325" i="4"/>
  <c r="S325" i="4"/>
  <c r="O325" i="4" a="1"/>
  <c r="O325" i="4" s="1"/>
  <c r="V324" i="4"/>
  <c r="S324" i="4"/>
  <c r="O324" i="4" a="1"/>
  <c r="O324" i="4" s="1"/>
  <c r="V323" i="4"/>
  <c r="S323" i="4"/>
  <c r="O323" i="4"/>
  <c r="O323" i="4" a="1"/>
  <c r="V322" i="4"/>
  <c r="S322" i="4"/>
  <c r="O322" i="4"/>
  <c r="O322" i="4" a="1"/>
  <c r="V321" i="4"/>
  <c r="S321" i="4"/>
  <c r="O321" i="4" a="1"/>
  <c r="O321" i="4" s="1"/>
  <c r="V320" i="4"/>
  <c r="S320" i="4"/>
  <c r="O320" i="4" a="1"/>
  <c r="O320" i="4" s="1"/>
  <c r="V319" i="4"/>
  <c r="S319" i="4"/>
  <c r="O319" i="4"/>
  <c r="O319" i="4" a="1"/>
  <c r="V318" i="4"/>
  <c r="S318" i="4"/>
  <c r="O318" i="4" a="1"/>
  <c r="O318" i="4" s="1"/>
  <c r="V317" i="4"/>
  <c r="S317" i="4"/>
  <c r="O317" i="4" a="1"/>
  <c r="O317" i="4" s="1"/>
  <c r="V316" i="4"/>
  <c r="S316" i="4"/>
  <c r="O316" i="4" a="1"/>
  <c r="O316" i="4" s="1"/>
  <c r="V315" i="4"/>
  <c r="S315" i="4"/>
  <c r="O315" i="4" a="1"/>
  <c r="O315" i="4" s="1"/>
  <c r="V314" i="4"/>
  <c r="S314" i="4"/>
  <c r="O314" i="4"/>
  <c r="O314" i="4" a="1"/>
  <c r="V313" i="4"/>
  <c r="S313" i="4"/>
  <c r="O313" i="4"/>
  <c r="O313" i="4" a="1"/>
  <c r="V312" i="4"/>
  <c r="S312" i="4"/>
  <c r="O312" i="4" a="1"/>
  <c r="O312" i="4" s="1"/>
  <c r="V311" i="4"/>
  <c r="S311" i="4"/>
  <c r="O311" i="4" a="1"/>
  <c r="O311" i="4" s="1"/>
  <c r="V310" i="4"/>
  <c r="S310" i="4"/>
  <c r="O310" i="4"/>
  <c r="O310" i="4" a="1"/>
  <c r="V309" i="4"/>
  <c r="S309" i="4"/>
  <c r="O309" i="4" a="1"/>
  <c r="O309" i="4" s="1"/>
  <c r="V308" i="4"/>
  <c r="S308" i="4"/>
  <c r="O308" i="4" a="1"/>
  <c r="O308" i="4" s="1"/>
  <c r="V307" i="4"/>
  <c r="S307" i="4"/>
  <c r="O307" i="4" a="1"/>
  <c r="O307" i="4" s="1"/>
  <c r="V306" i="4"/>
  <c r="S306" i="4"/>
  <c r="O306" i="4" a="1"/>
  <c r="O306" i="4" s="1"/>
  <c r="V305" i="4"/>
  <c r="S305" i="4"/>
  <c r="O305" i="4"/>
  <c r="O305" i="4" a="1"/>
  <c r="V304" i="4"/>
  <c r="S304" i="4"/>
  <c r="O304" i="4" a="1"/>
  <c r="O304" i="4" s="1"/>
  <c r="V303" i="4"/>
  <c r="S303" i="4"/>
  <c r="O303" i="4" a="1"/>
  <c r="O303" i="4" s="1"/>
  <c r="V302" i="4"/>
  <c r="S302" i="4"/>
  <c r="O302" i="4" a="1"/>
  <c r="O302" i="4" s="1"/>
  <c r="V301" i="4"/>
  <c r="S301" i="4"/>
  <c r="O301" i="4"/>
  <c r="O301" i="4" a="1"/>
  <c r="V300" i="4"/>
  <c r="S300" i="4"/>
  <c r="O300" i="4" a="1"/>
  <c r="O300" i="4" s="1"/>
  <c r="V299" i="4"/>
  <c r="S299" i="4"/>
  <c r="O299" i="4"/>
  <c r="O299" i="4" a="1"/>
  <c r="V298" i="4"/>
  <c r="S298" i="4"/>
  <c r="O298" i="4" a="1"/>
  <c r="O298" i="4" s="1"/>
  <c r="V297" i="4"/>
  <c r="S297" i="4"/>
  <c r="O297" i="4" a="1"/>
  <c r="O297" i="4" s="1"/>
  <c r="V296" i="4"/>
  <c r="S296" i="4"/>
  <c r="O296" i="4"/>
  <c r="O296" i="4" a="1"/>
  <c r="V295" i="4"/>
  <c r="S295" i="4"/>
  <c r="O295" i="4" a="1"/>
  <c r="O295" i="4" s="1"/>
  <c r="V294" i="4"/>
  <c r="S294" i="4"/>
  <c r="O294" i="4" a="1"/>
  <c r="O294" i="4" s="1"/>
  <c r="V293" i="4"/>
  <c r="S293" i="4"/>
  <c r="O293" i="4" a="1"/>
  <c r="O293" i="4" s="1"/>
  <c r="V292" i="4"/>
  <c r="S292" i="4"/>
  <c r="O292" i="4"/>
  <c r="O292" i="4" a="1"/>
  <c r="V291" i="4"/>
  <c r="S291" i="4"/>
  <c r="O291" i="4" a="1"/>
  <c r="O291" i="4" s="1"/>
  <c r="V290" i="4"/>
  <c r="S290" i="4"/>
  <c r="O290" i="4"/>
  <c r="O290" i="4" a="1"/>
  <c r="V289" i="4"/>
  <c r="S289" i="4"/>
  <c r="O289" i="4" a="1"/>
  <c r="O289" i="4" s="1"/>
  <c r="V288" i="4"/>
  <c r="S288" i="4"/>
  <c r="O288" i="4" a="1"/>
  <c r="O288" i="4" s="1"/>
  <c r="V287" i="4"/>
  <c r="S287" i="4"/>
  <c r="O287" i="4"/>
  <c r="O287" i="4" a="1"/>
  <c r="V286" i="4"/>
  <c r="S286" i="4"/>
  <c r="O286" i="4"/>
  <c r="O286" i="4" a="1"/>
  <c r="V285" i="4"/>
  <c r="S285" i="4"/>
  <c r="O285" i="4" a="1"/>
  <c r="O285" i="4" s="1"/>
  <c r="V284" i="4"/>
  <c r="S284" i="4"/>
  <c r="O284" i="4" a="1"/>
  <c r="O284" i="4" s="1"/>
  <c r="V283" i="4"/>
  <c r="S283" i="4"/>
  <c r="O283" i="4"/>
  <c r="O283" i="4" a="1"/>
  <c r="V282" i="4"/>
  <c r="S282" i="4"/>
  <c r="O282" i="4" a="1"/>
  <c r="O282" i="4" s="1"/>
  <c r="V281" i="4"/>
  <c r="S281" i="4"/>
  <c r="O281" i="4" a="1"/>
  <c r="O281" i="4" s="1"/>
  <c r="V280" i="4"/>
  <c r="S280" i="4"/>
  <c r="O280" i="4" a="1"/>
  <c r="O280" i="4" s="1"/>
  <c r="V279" i="4"/>
  <c r="S279" i="4"/>
  <c r="O279" i="4" a="1"/>
  <c r="O279" i="4" s="1"/>
  <c r="V278" i="4"/>
  <c r="S278" i="4"/>
  <c r="O278" i="4"/>
  <c r="O278" i="4" a="1"/>
  <c r="V277" i="4"/>
  <c r="S277" i="4"/>
  <c r="O277" i="4"/>
  <c r="O277" i="4" a="1"/>
  <c r="V276" i="4"/>
  <c r="S276" i="4"/>
  <c r="O276" i="4" a="1"/>
  <c r="O276" i="4" s="1"/>
  <c r="V275" i="4"/>
  <c r="S275" i="4"/>
  <c r="O275" i="4" a="1"/>
  <c r="O275" i="4" s="1"/>
  <c r="V274" i="4"/>
  <c r="S274" i="4"/>
  <c r="O274" i="4"/>
  <c r="O274" i="4" a="1"/>
  <c r="V273" i="4"/>
  <c r="S273" i="4"/>
  <c r="O273" i="4" a="1"/>
  <c r="O273" i="4" s="1"/>
  <c r="V272" i="4"/>
  <c r="S272" i="4"/>
  <c r="O272" i="4" a="1"/>
  <c r="O272" i="4" s="1"/>
  <c r="V271" i="4"/>
  <c r="S271" i="4"/>
  <c r="O271" i="4" a="1"/>
  <c r="O271" i="4" s="1"/>
  <c r="V270" i="4"/>
  <c r="S270" i="4"/>
  <c r="O270" i="4" a="1"/>
  <c r="O270" i="4" s="1"/>
  <c r="V269" i="4"/>
  <c r="S269" i="4"/>
  <c r="O269" i="4"/>
  <c r="O269" i="4" a="1"/>
  <c r="V268" i="4"/>
  <c r="S268" i="4"/>
  <c r="O268" i="4" a="1"/>
  <c r="O268" i="4" s="1"/>
  <c r="V267" i="4"/>
  <c r="S267" i="4"/>
  <c r="O267" i="4" a="1"/>
  <c r="O267" i="4" s="1"/>
  <c r="V266" i="4"/>
  <c r="S266" i="4"/>
  <c r="O266" i="4" a="1"/>
  <c r="O266" i="4" s="1"/>
  <c r="V265" i="4"/>
  <c r="S265" i="4"/>
  <c r="O265" i="4"/>
  <c r="O265" i="4" a="1"/>
  <c r="V264" i="4"/>
  <c r="S264" i="4"/>
  <c r="O264" i="4" a="1"/>
  <c r="O264" i="4" s="1"/>
  <c r="V263" i="4"/>
  <c r="S263" i="4"/>
  <c r="O263" i="4"/>
  <c r="O263" i="4" a="1"/>
  <c r="V262" i="4"/>
  <c r="S262" i="4"/>
  <c r="O262" i="4" a="1"/>
  <c r="O262" i="4" s="1"/>
  <c r="V261" i="4"/>
  <c r="S261" i="4"/>
  <c r="O261" i="4" a="1"/>
  <c r="O261" i="4" s="1"/>
  <c r="V260" i="4"/>
  <c r="S260" i="4"/>
  <c r="O260" i="4"/>
  <c r="O260" i="4" a="1"/>
  <c r="V259" i="4"/>
  <c r="S259" i="4"/>
  <c r="O259" i="4" a="1"/>
  <c r="O259" i="4" s="1"/>
  <c r="V258" i="4"/>
  <c r="S258" i="4"/>
  <c r="O258" i="4" a="1"/>
  <c r="O258" i="4" s="1"/>
  <c r="V257" i="4"/>
  <c r="S257" i="4"/>
  <c r="O257" i="4" a="1"/>
  <c r="O257" i="4" s="1"/>
  <c r="V256" i="4"/>
  <c r="S256" i="4"/>
  <c r="O256" i="4"/>
  <c r="O256" i="4" a="1"/>
  <c r="V255" i="4"/>
  <c r="S255" i="4"/>
  <c r="O255" i="4" a="1"/>
  <c r="O255" i="4" s="1"/>
  <c r="V254" i="4"/>
  <c r="S254" i="4"/>
  <c r="O254" i="4"/>
  <c r="O254" i="4" a="1"/>
  <c r="V253" i="4"/>
  <c r="S253" i="4"/>
  <c r="O253" i="4" a="1"/>
  <c r="O253" i="4" s="1"/>
  <c r="V252" i="4"/>
  <c r="S252" i="4"/>
  <c r="O252" i="4" a="1"/>
  <c r="O252" i="4" s="1"/>
  <c r="V251" i="4"/>
  <c r="S251" i="4"/>
  <c r="O251" i="4"/>
  <c r="O251" i="4" a="1"/>
  <c r="V250" i="4"/>
  <c r="S250" i="4"/>
  <c r="O250" i="4"/>
  <c r="O250" i="4" a="1"/>
  <c r="V249" i="4"/>
  <c r="S249" i="4"/>
  <c r="O249" i="4" a="1"/>
  <c r="O249" i="4" s="1"/>
  <c r="V248" i="4"/>
  <c r="S248" i="4"/>
  <c r="O248" i="4" a="1"/>
  <c r="O248" i="4" s="1"/>
  <c r="V247" i="4"/>
  <c r="S247" i="4"/>
  <c r="O247" i="4"/>
  <c r="O247" i="4" a="1"/>
  <c r="V246" i="4"/>
  <c r="S246" i="4"/>
  <c r="O246" i="4" a="1"/>
  <c r="O246" i="4" s="1"/>
  <c r="V245" i="4"/>
  <c r="S245" i="4"/>
  <c r="O245" i="4" a="1"/>
  <c r="O245" i="4" s="1"/>
  <c r="V244" i="4"/>
  <c r="S244" i="4"/>
  <c r="O244" i="4" a="1"/>
  <c r="O244" i="4" s="1"/>
  <c r="V243" i="4"/>
  <c r="S243" i="4"/>
  <c r="O243" i="4" a="1"/>
  <c r="O243" i="4" s="1"/>
  <c r="V242" i="4"/>
  <c r="S242" i="4"/>
  <c r="O242" i="4"/>
  <c r="O242" i="4" a="1"/>
  <c r="V241" i="4"/>
  <c r="S241" i="4"/>
  <c r="O241" i="4"/>
  <c r="O241" i="4" a="1"/>
  <c r="V240" i="4"/>
  <c r="S240" i="4"/>
  <c r="O240" i="4" a="1"/>
  <c r="O240" i="4" s="1"/>
  <c r="V239" i="4"/>
  <c r="S239" i="4"/>
  <c r="O239" i="4" a="1"/>
  <c r="O239" i="4" s="1"/>
  <c r="V238" i="4"/>
  <c r="S238" i="4"/>
  <c r="O238" i="4"/>
  <c r="O238" i="4" a="1"/>
  <c r="V237" i="4"/>
  <c r="S237" i="4"/>
  <c r="O237" i="4" a="1"/>
  <c r="O237" i="4" s="1"/>
  <c r="V236" i="4"/>
  <c r="S236" i="4"/>
  <c r="O236" i="4" a="1"/>
  <c r="O236" i="4" s="1"/>
  <c r="V235" i="4"/>
  <c r="S235" i="4"/>
  <c r="O235" i="4" a="1"/>
  <c r="O235" i="4" s="1"/>
  <c r="V234" i="4"/>
  <c r="S234" i="4"/>
  <c r="O234" i="4" a="1"/>
  <c r="O234" i="4" s="1"/>
  <c r="V233" i="4"/>
  <c r="S233" i="4"/>
  <c r="O233" i="4"/>
  <c r="O233" i="4" a="1"/>
  <c r="V232" i="4"/>
  <c r="S232" i="4"/>
  <c r="O232" i="4" a="1"/>
  <c r="O232" i="4" s="1"/>
  <c r="V231" i="4"/>
  <c r="S231" i="4"/>
  <c r="O231" i="4" a="1"/>
  <c r="O231" i="4" s="1"/>
  <c r="V230" i="4"/>
  <c r="S230" i="4"/>
  <c r="O230" i="4" a="1"/>
  <c r="O230" i="4" s="1"/>
  <c r="V229" i="4"/>
  <c r="S229" i="4"/>
  <c r="O229" i="4"/>
  <c r="O229" i="4" a="1"/>
  <c r="V228" i="4"/>
  <c r="S228" i="4"/>
  <c r="O228" i="4" a="1"/>
  <c r="O228" i="4" s="1"/>
  <c r="V227" i="4"/>
  <c r="S227" i="4"/>
  <c r="O227" i="4"/>
  <c r="O227" i="4" a="1"/>
  <c r="V226" i="4"/>
  <c r="S226" i="4"/>
  <c r="O226" i="4" a="1"/>
  <c r="O226" i="4" s="1"/>
  <c r="V225" i="4"/>
  <c r="S225" i="4"/>
  <c r="O225" i="4" a="1"/>
  <c r="O225" i="4" s="1"/>
  <c r="V224" i="4"/>
  <c r="S224" i="4"/>
  <c r="O224" i="4"/>
  <c r="O224" i="4" a="1"/>
  <c r="V223" i="4"/>
  <c r="S223" i="4"/>
  <c r="O223" i="4" a="1"/>
  <c r="O223" i="4" s="1"/>
  <c r="V222" i="4"/>
  <c r="S222" i="4"/>
  <c r="O222" i="4" a="1"/>
  <c r="O222" i="4" s="1"/>
  <c r="V221" i="4"/>
  <c r="S221" i="4"/>
  <c r="O221" i="4" a="1"/>
  <c r="O221" i="4" s="1"/>
  <c r="V220" i="4"/>
  <c r="S220" i="4"/>
  <c r="O220" i="4"/>
  <c r="O220" i="4" a="1"/>
  <c r="V219" i="4"/>
  <c r="S219" i="4"/>
  <c r="O219" i="4" a="1"/>
  <c r="O219" i="4" s="1"/>
  <c r="V218" i="4"/>
  <c r="S218" i="4"/>
  <c r="O218" i="4"/>
  <c r="O218" i="4" a="1"/>
  <c r="V217" i="4"/>
  <c r="S217" i="4"/>
  <c r="O217" i="4" a="1"/>
  <c r="O217" i="4" s="1"/>
  <c r="V216" i="4"/>
  <c r="S216" i="4"/>
  <c r="O216" i="4" a="1"/>
  <c r="O216" i="4" s="1"/>
  <c r="V215" i="4"/>
  <c r="S215" i="4"/>
  <c r="O215" i="4"/>
  <c r="O215" i="4" a="1"/>
  <c r="V214" i="4"/>
  <c r="S214" i="4"/>
  <c r="O214" i="4"/>
  <c r="O214" i="4" a="1"/>
  <c r="V213" i="4"/>
  <c r="S213" i="4"/>
  <c r="O213" i="4" a="1"/>
  <c r="O213" i="4" s="1"/>
  <c r="V212" i="4"/>
  <c r="S212" i="4"/>
  <c r="O212" i="4" a="1"/>
  <c r="O212" i="4" s="1"/>
  <c r="V211" i="4"/>
  <c r="S211" i="4"/>
  <c r="O211" i="4"/>
  <c r="O211" i="4" a="1"/>
  <c r="V210" i="4"/>
  <c r="S210" i="4"/>
  <c r="O210" i="4" a="1"/>
  <c r="O210" i="4" s="1"/>
  <c r="V209" i="4"/>
  <c r="S209" i="4"/>
  <c r="O209" i="4" a="1"/>
  <c r="O209" i="4" s="1"/>
  <c r="V208" i="4"/>
  <c r="S208" i="4"/>
  <c r="O208" i="4" a="1"/>
  <c r="O208" i="4" s="1"/>
  <c r="V207" i="4"/>
  <c r="S207" i="4"/>
  <c r="O207" i="4" a="1"/>
  <c r="O207" i="4" s="1"/>
  <c r="V206" i="4"/>
  <c r="S206" i="4"/>
  <c r="O206" i="4"/>
  <c r="O206" i="4" a="1"/>
  <c r="V205" i="4"/>
  <c r="S205" i="4"/>
  <c r="O205" i="4"/>
  <c r="O205" i="4" a="1"/>
  <c r="V204" i="4"/>
  <c r="S204" i="4"/>
  <c r="O204" i="4" a="1"/>
  <c r="O204" i="4" s="1"/>
  <c r="V203" i="4"/>
  <c r="S203" i="4"/>
  <c r="O203" i="4" a="1"/>
  <c r="O203" i="4" s="1"/>
  <c r="V202" i="4"/>
  <c r="S202" i="4"/>
  <c r="O202" i="4"/>
  <c r="O202" i="4" a="1"/>
  <c r="V201" i="4"/>
  <c r="S201" i="4"/>
  <c r="O201" i="4" a="1"/>
  <c r="O201" i="4" s="1"/>
  <c r="V200" i="4"/>
  <c r="S200" i="4"/>
  <c r="O200" i="4" a="1"/>
  <c r="O200" i="4" s="1"/>
  <c r="V199" i="4"/>
  <c r="S199" i="4"/>
  <c r="O199" i="4" a="1"/>
  <c r="O199" i="4" s="1"/>
  <c r="V198" i="4"/>
  <c r="S198" i="4"/>
  <c r="O198" i="4" a="1"/>
  <c r="O198" i="4" s="1"/>
  <c r="V197" i="4"/>
  <c r="S197" i="4"/>
  <c r="O197" i="4"/>
  <c r="O197" i="4" a="1"/>
  <c r="V196" i="4"/>
  <c r="S196" i="4"/>
  <c r="O196" i="4" a="1"/>
  <c r="O196" i="4" s="1"/>
  <c r="V195" i="4"/>
  <c r="S195" i="4"/>
  <c r="O195" i="4" a="1"/>
  <c r="O195" i="4" s="1"/>
  <c r="V194" i="4"/>
  <c r="S194" i="4"/>
  <c r="O194" i="4" a="1"/>
  <c r="O194" i="4" s="1"/>
  <c r="V193" i="4"/>
  <c r="S193" i="4"/>
  <c r="O193" i="4"/>
  <c r="O193" i="4" a="1"/>
  <c r="V192" i="4"/>
  <c r="S192" i="4"/>
  <c r="O192" i="4" a="1"/>
  <c r="O192" i="4" s="1"/>
  <c r="V191" i="4"/>
  <c r="S191" i="4"/>
  <c r="O191" i="4"/>
  <c r="O191" i="4" a="1"/>
  <c r="V190" i="4"/>
  <c r="S190" i="4"/>
  <c r="O190" i="4" a="1"/>
  <c r="O190" i="4" s="1"/>
  <c r="V189" i="4"/>
  <c r="S189" i="4"/>
  <c r="O189" i="4" a="1"/>
  <c r="O189" i="4" s="1"/>
  <c r="V188" i="4"/>
  <c r="S188" i="4"/>
  <c r="O188" i="4"/>
  <c r="O188" i="4" a="1"/>
  <c r="V187" i="4"/>
  <c r="S187" i="4"/>
  <c r="O187" i="4" a="1"/>
  <c r="O187" i="4" s="1"/>
  <c r="V186" i="4"/>
  <c r="S186" i="4"/>
  <c r="O186" i="4" a="1"/>
  <c r="O186" i="4" s="1"/>
  <c r="V185" i="4"/>
  <c r="S185" i="4"/>
  <c r="O185" i="4" a="1"/>
  <c r="O185" i="4" s="1"/>
  <c r="V184" i="4"/>
  <c r="S184" i="4"/>
  <c r="O184" i="4"/>
  <c r="O184" i="4" a="1"/>
  <c r="V183" i="4"/>
  <c r="S183" i="4"/>
  <c r="O183" i="4" a="1"/>
  <c r="O183" i="4" s="1"/>
  <c r="V182" i="4"/>
  <c r="S182" i="4"/>
  <c r="O182" i="4"/>
  <c r="O182" i="4" a="1"/>
  <c r="V181" i="4"/>
  <c r="S181" i="4"/>
  <c r="O181" i="4" a="1"/>
  <c r="O181" i="4" s="1"/>
  <c r="V180" i="4"/>
  <c r="S180" i="4"/>
  <c r="O180" i="4" a="1"/>
  <c r="O180" i="4" s="1"/>
  <c r="V179" i="4"/>
  <c r="S179" i="4"/>
  <c r="O179" i="4"/>
  <c r="O179" i="4" a="1"/>
  <c r="V178" i="4"/>
  <c r="S178" i="4"/>
  <c r="O178" i="4"/>
  <c r="O178" i="4" a="1"/>
  <c r="V177" i="4"/>
  <c r="S177" i="4"/>
  <c r="O177" i="4" a="1"/>
  <c r="O177" i="4" s="1"/>
  <c r="V176" i="4"/>
  <c r="S176" i="4"/>
  <c r="O176" i="4" a="1"/>
  <c r="O176" i="4" s="1"/>
  <c r="V175" i="4"/>
  <c r="S175" i="4"/>
  <c r="O175" i="4"/>
  <c r="O175" i="4" a="1"/>
  <c r="V174" i="4"/>
  <c r="S174" i="4"/>
  <c r="O174" i="4" a="1"/>
  <c r="O174" i="4" s="1"/>
  <c r="V173" i="4"/>
  <c r="S173" i="4"/>
  <c r="O173" i="4" a="1"/>
  <c r="O173" i="4" s="1"/>
  <c r="V172" i="4"/>
  <c r="S172" i="4"/>
  <c r="O172" i="4" a="1"/>
  <c r="O172" i="4" s="1"/>
  <c r="V171" i="4"/>
  <c r="S171" i="4"/>
  <c r="O171" i="4" a="1"/>
  <c r="O171" i="4" s="1"/>
  <c r="V170" i="4"/>
  <c r="S170" i="4"/>
  <c r="O170" i="4"/>
  <c r="O170" i="4" a="1"/>
  <c r="V169" i="4"/>
  <c r="S169" i="4"/>
  <c r="O169" i="4"/>
  <c r="O169" i="4" a="1"/>
  <c r="V168" i="4"/>
  <c r="S168" i="4"/>
  <c r="O168" i="4" a="1"/>
  <c r="O168" i="4" s="1"/>
  <c r="V167" i="4"/>
  <c r="S167" i="4"/>
  <c r="O167" i="4" a="1"/>
  <c r="O167" i="4" s="1"/>
  <c r="V166" i="4"/>
  <c r="S166" i="4"/>
  <c r="O166" i="4"/>
  <c r="O166" i="4" a="1"/>
  <c r="V165" i="4"/>
  <c r="S165" i="4"/>
  <c r="O165" i="4" a="1"/>
  <c r="O165" i="4" s="1"/>
  <c r="V164" i="4"/>
  <c r="S164" i="4"/>
  <c r="O164" i="4" a="1"/>
  <c r="O164" i="4" s="1"/>
  <c r="V163" i="4"/>
  <c r="S163" i="4"/>
  <c r="O163" i="4" a="1"/>
  <c r="O163" i="4" s="1"/>
  <c r="V162" i="4"/>
  <c r="S162" i="4"/>
  <c r="O162" i="4"/>
  <c r="O162" i="4" a="1"/>
  <c r="V161" i="4"/>
  <c r="S161" i="4"/>
  <c r="O161" i="4" a="1"/>
  <c r="O161" i="4" s="1"/>
  <c r="V160" i="4"/>
  <c r="S160" i="4"/>
  <c r="O160" i="4" a="1"/>
  <c r="O160" i="4" s="1"/>
  <c r="V159" i="4"/>
  <c r="S159" i="4"/>
  <c r="O159" i="4"/>
  <c r="O159" i="4" a="1"/>
  <c r="V158" i="4"/>
  <c r="S158" i="4"/>
  <c r="O158" i="4" a="1"/>
  <c r="O158" i="4" s="1"/>
  <c r="V157" i="4"/>
  <c r="S157" i="4"/>
  <c r="O157" i="4" a="1"/>
  <c r="O157" i="4" s="1"/>
  <c r="V156" i="4"/>
  <c r="S156" i="4"/>
  <c r="O156" i="4"/>
  <c r="O156" i="4" a="1"/>
  <c r="V155" i="4"/>
  <c r="S155" i="4"/>
  <c r="O155" i="4" a="1"/>
  <c r="O155" i="4" s="1"/>
  <c r="V154" i="4"/>
  <c r="S154" i="4"/>
  <c r="O154" i="4" a="1"/>
  <c r="O154" i="4" s="1"/>
  <c r="V153" i="4"/>
  <c r="S153" i="4"/>
  <c r="O153" i="4"/>
  <c r="O153" i="4" a="1"/>
  <c r="V152" i="4"/>
  <c r="S152" i="4"/>
  <c r="O152" i="4" a="1"/>
  <c r="O152" i="4" s="1"/>
  <c r="V151" i="4"/>
  <c r="S151" i="4"/>
  <c r="O151" i="4" a="1"/>
  <c r="O151" i="4" s="1"/>
  <c r="V150" i="4"/>
  <c r="S150" i="4"/>
  <c r="O150" i="4"/>
  <c r="O150" i="4" a="1"/>
  <c r="V149" i="4"/>
  <c r="S149" i="4"/>
  <c r="O149" i="4" a="1"/>
  <c r="O149" i="4" s="1"/>
  <c r="V148" i="4"/>
  <c r="S148" i="4"/>
  <c r="O148" i="4" a="1"/>
  <c r="O148" i="4" s="1"/>
  <c r="V147" i="4"/>
  <c r="S147" i="4"/>
  <c r="O147" i="4"/>
  <c r="O147" i="4" a="1"/>
  <c r="V146" i="4"/>
  <c r="S146" i="4"/>
  <c r="O146" i="4" a="1"/>
  <c r="O146" i="4" s="1"/>
  <c r="V145" i="4"/>
  <c r="S145" i="4"/>
  <c r="O145" i="4" a="1"/>
  <c r="O145" i="4" s="1"/>
  <c r="V144" i="4"/>
  <c r="S144" i="4"/>
  <c r="O144" i="4"/>
  <c r="O144" i="4" a="1"/>
  <c r="V143" i="4"/>
  <c r="S143" i="4"/>
  <c r="O143" i="4" a="1"/>
  <c r="O143" i="4" s="1"/>
  <c r="V142" i="4"/>
  <c r="S142" i="4"/>
  <c r="O142" i="4" a="1"/>
  <c r="O142" i="4" s="1"/>
  <c r="V141" i="4"/>
  <c r="S141" i="4"/>
  <c r="O141" i="4"/>
  <c r="O141" i="4" a="1"/>
  <c r="V140" i="4"/>
  <c r="S140" i="4"/>
  <c r="O140" i="4" a="1"/>
  <c r="O140" i="4" s="1"/>
  <c r="V139" i="4"/>
  <c r="S139" i="4"/>
  <c r="O139" i="4" a="1"/>
  <c r="O139" i="4" s="1"/>
  <c r="V138" i="4"/>
  <c r="S138" i="4"/>
  <c r="O138" i="4"/>
  <c r="O138" i="4" a="1"/>
  <c r="V137" i="4"/>
  <c r="S137" i="4"/>
  <c r="O137" i="4" a="1"/>
  <c r="O137" i="4" s="1"/>
  <c r="V136" i="4"/>
  <c r="S136" i="4"/>
  <c r="O136" i="4" a="1"/>
  <c r="O136" i="4" s="1"/>
  <c r="V135" i="4"/>
  <c r="S135" i="4"/>
  <c r="O135" i="4"/>
  <c r="O135" i="4" a="1"/>
  <c r="V134" i="4"/>
  <c r="S134" i="4"/>
  <c r="O134" i="4" a="1"/>
  <c r="O134" i="4" s="1"/>
  <c r="V133" i="4"/>
  <c r="S133" i="4"/>
  <c r="O133" i="4" a="1"/>
  <c r="O133" i="4" s="1"/>
  <c r="V132" i="4"/>
  <c r="S132" i="4"/>
  <c r="O132" i="4"/>
  <c r="O132" i="4" a="1"/>
  <c r="V131" i="4"/>
  <c r="S131" i="4"/>
  <c r="O131" i="4" a="1"/>
  <c r="O131" i="4" s="1"/>
  <c r="V130" i="4"/>
  <c r="S130" i="4"/>
  <c r="O130" i="4" a="1"/>
  <c r="O130" i="4" s="1"/>
  <c r="V129" i="4"/>
  <c r="S129" i="4"/>
  <c r="O129" i="4"/>
  <c r="O129" i="4" a="1"/>
  <c r="V128" i="4"/>
  <c r="S128" i="4"/>
  <c r="O128" i="4" a="1"/>
  <c r="O128" i="4" s="1"/>
  <c r="V127" i="4"/>
  <c r="S127" i="4"/>
  <c r="O127" i="4" a="1"/>
  <c r="O127" i="4" s="1"/>
  <c r="V126" i="4"/>
  <c r="S126" i="4"/>
  <c r="O126" i="4"/>
  <c r="O126" i="4" a="1"/>
  <c r="V125" i="4"/>
  <c r="S125" i="4"/>
  <c r="O125" i="4" a="1"/>
  <c r="O125" i="4" s="1"/>
  <c r="V124" i="4"/>
  <c r="S124" i="4"/>
  <c r="O124" i="4" a="1"/>
  <c r="O124" i="4" s="1"/>
  <c r="V123" i="4"/>
  <c r="S123" i="4"/>
  <c r="O123" i="4"/>
  <c r="O123" i="4" a="1"/>
  <c r="V122" i="4"/>
  <c r="S122" i="4"/>
  <c r="O122" i="4" a="1"/>
  <c r="O122" i="4" s="1"/>
  <c r="V121" i="4"/>
  <c r="S121" i="4"/>
  <c r="O121" i="4" a="1"/>
  <c r="O121" i="4" s="1"/>
  <c r="V120" i="4"/>
  <c r="S120" i="4"/>
  <c r="O120" i="4"/>
  <c r="O120" i="4" a="1"/>
  <c r="V119" i="4"/>
  <c r="S119" i="4"/>
  <c r="O119" i="4" a="1"/>
  <c r="O119" i="4" s="1"/>
  <c r="V118" i="4"/>
  <c r="S118" i="4"/>
  <c r="O118" i="4" a="1"/>
  <c r="O118" i="4" s="1"/>
  <c r="V117" i="4"/>
  <c r="S117" i="4"/>
  <c r="O117" i="4"/>
  <c r="O117" i="4" a="1"/>
  <c r="V116" i="4"/>
  <c r="S116" i="4"/>
  <c r="O116" i="4" a="1"/>
  <c r="O116" i="4" s="1"/>
  <c r="V115" i="4"/>
  <c r="S115" i="4"/>
  <c r="O115" i="4" a="1"/>
  <c r="O115" i="4" s="1"/>
  <c r="V114" i="4"/>
  <c r="S114" i="4"/>
  <c r="O114" i="4"/>
  <c r="O114" i="4" a="1"/>
  <c r="V113" i="4"/>
  <c r="S113" i="4"/>
  <c r="O113" i="4" a="1"/>
  <c r="O113" i="4" s="1"/>
  <c r="V112" i="4"/>
  <c r="S112" i="4"/>
  <c r="O112" i="4" a="1"/>
  <c r="O112" i="4" s="1"/>
  <c r="V111" i="4"/>
  <c r="S111" i="4"/>
  <c r="O111" i="4"/>
  <c r="O111" i="4" a="1"/>
  <c r="V110" i="4"/>
  <c r="S110" i="4"/>
  <c r="O110" i="4" a="1"/>
  <c r="O110" i="4" s="1"/>
  <c r="V109" i="4"/>
  <c r="S109" i="4"/>
  <c r="O109" i="4" a="1"/>
  <c r="O109" i="4" s="1"/>
  <c r="V108" i="4"/>
  <c r="S108" i="4"/>
  <c r="O108" i="4"/>
  <c r="O108" i="4" a="1"/>
  <c r="V107" i="4"/>
  <c r="S107" i="4"/>
  <c r="O107" i="4" a="1"/>
  <c r="O107" i="4" s="1"/>
  <c r="V106" i="4"/>
  <c r="S106" i="4"/>
  <c r="O106" i="4" a="1"/>
  <c r="O106" i="4" s="1"/>
  <c r="V105" i="4"/>
  <c r="S105" i="4"/>
  <c r="O105" i="4"/>
  <c r="O105" i="4" a="1"/>
  <c r="V104" i="4"/>
  <c r="S104" i="4"/>
  <c r="O104" i="4" a="1"/>
  <c r="O104" i="4" s="1"/>
  <c r="V103" i="4"/>
  <c r="S103" i="4"/>
  <c r="O103" i="4" a="1"/>
  <c r="O103" i="4" s="1"/>
  <c r="V102" i="4"/>
  <c r="S102" i="4"/>
  <c r="O102" i="4"/>
  <c r="O102" i="4" a="1"/>
  <c r="V101" i="4"/>
  <c r="S101" i="4"/>
  <c r="O101" i="4" a="1"/>
  <c r="O101" i="4" s="1"/>
  <c r="V100" i="4"/>
  <c r="S100" i="4"/>
  <c r="O100" i="4" a="1"/>
  <c r="O100" i="4" s="1"/>
  <c r="V99" i="4"/>
  <c r="S99" i="4"/>
  <c r="O99" i="4"/>
  <c r="O99" i="4" a="1"/>
  <c r="V98" i="4"/>
  <c r="S98" i="4"/>
  <c r="O98" i="4" a="1"/>
  <c r="O98" i="4" s="1"/>
  <c r="V97" i="4"/>
  <c r="S97" i="4"/>
  <c r="O97" i="4" a="1"/>
  <c r="O97" i="4" s="1"/>
  <c r="V96" i="4"/>
  <c r="S96" i="4"/>
  <c r="O96" i="4"/>
  <c r="O96" i="4" a="1"/>
  <c r="V95" i="4"/>
  <c r="S95" i="4"/>
  <c r="O95" i="4" a="1"/>
  <c r="O95" i="4" s="1"/>
  <c r="V94" i="4"/>
  <c r="S94" i="4"/>
  <c r="O94" i="4" a="1"/>
  <c r="O94" i="4" s="1"/>
  <c r="V93" i="4"/>
  <c r="S93" i="4"/>
  <c r="O93" i="4"/>
  <c r="O93" i="4" a="1"/>
  <c r="V92" i="4"/>
  <c r="S92" i="4"/>
  <c r="O92" i="4" a="1"/>
  <c r="O92" i="4" s="1"/>
  <c r="V91" i="4"/>
  <c r="S91" i="4"/>
  <c r="O91" i="4" a="1"/>
  <c r="O91" i="4" s="1"/>
  <c r="V90" i="4"/>
  <c r="S90" i="4"/>
  <c r="O90" i="4"/>
  <c r="O90" i="4" a="1"/>
  <c r="V89" i="4"/>
  <c r="S89" i="4"/>
  <c r="O89" i="4" a="1"/>
  <c r="O89" i="4" s="1"/>
  <c r="V88" i="4"/>
  <c r="S88" i="4"/>
  <c r="O88" i="4" a="1"/>
  <c r="O88" i="4" s="1"/>
  <c r="V87" i="4"/>
  <c r="S87" i="4"/>
  <c r="O87" i="4"/>
  <c r="O87" i="4" a="1"/>
  <c r="V86" i="4"/>
  <c r="S86" i="4"/>
  <c r="O86" i="4" a="1"/>
  <c r="O86" i="4" s="1"/>
  <c r="V85" i="4"/>
  <c r="S85" i="4"/>
  <c r="O85" i="4" a="1"/>
  <c r="O85" i="4" s="1"/>
  <c r="V84" i="4"/>
  <c r="S84" i="4"/>
  <c r="O84" i="4"/>
  <c r="O84" i="4" a="1"/>
  <c r="V83" i="4"/>
  <c r="S83" i="4"/>
  <c r="O83" i="4" a="1"/>
  <c r="O83" i="4" s="1"/>
  <c r="V82" i="4"/>
  <c r="S82" i="4"/>
  <c r="O82" i="4" a="1"/>
  <c r="O82" i="4" s="1"/>
  <c r="V81" i="4"/>
  <c r="S81" i="4"/>
  <c r="O81" i="4"/>
  <c r="O81" i="4" a="1"/>
  <c r="V80" i="4"/>
  <c r="S80" i="4"/>
  <c r="O80" i="4" a="1"/>
  <c r="O80" i="4" s="1"/>
  <c r="V79" i="4"/>
  <c r="S79" i="4"/>
  <c r="O79" i="4" a="1"/>
  <c r="O79" i="4" s="1"/>
  <c r="V78" i="4"/>
  <c r="S78" i="4"/>
  <c r="O78" i="4"/>
  <c r="O78" i="4" a="1"/>
  <c r="V77" i="4"/>
  <c r="S77" i="4"/>
  <c r="O77" i="4" a="1"/>
  <c r="O77" i="4" s="1"/>
  <c r="V76" i="4"/>
  <c r="S76" i="4"/>
  <c r="O76" i="4" a="1"/>
  <c r="O76" i="4" s="1"/>
  <c r="V75" i="4"/>
  <c r="S75" i="4"/>
  <c r="O75" i="4"/>
  <c r="O75" i="4" a="1"/>
  <c r="V74" i="4"/>
  <c r="S74" i="4"/>
  <c r="O74" i="4" a="1"/>
  <c r="O74" i="4" s="1"/>
  <c r="V73" i="4"/>
  <c r="S73" i="4"/>
  <c r="O73" i="4" a="1"/>
  <c r="O73" i="4" s="1"/>
  <c r="V72" i="4"/>
  <c r="S72" i="4"/>
  <c r="O72" i="4"/>
  <c r="O72" i="4" a="1"/>
  <c r="V71" i="4"/>
  <c r="S71" i="4"/>
  <c r="O71" i="4" a="1"/>
  <c r="O71" i="4" s="1"/>
  <c r="V70" i="4"/>
  <c r="S70" i="4"/>
  <c r="O70" i="4" a="1"/>
  <c r="O70" i="4" s="1"/>
  <c r="V69" i="4"/>
  <c r="S69" i="4"/>
  <c r="O69" i="4"/>
  <c r="O69" i="4" a="1"/>
  <c r="V68" i="4"/>
  <c r="S68" i="4"/>
  <c r="O68" i="4" a="1"/>
  <c r="O68" i="4" s="1"/>
  <c r="V67" i="4"/>
  <c r="S67" i="4"/>
  <c r="O67" i="4" a="1"/>
  <c r="O67" i="4" s="1"/>
  <c r="V66" i="4"/>
  <c r="S66" i="4"/>
  <c r="O66" i="4"/>
  <c r="O66" i="4" a="1"/>
  <c r="V65" i="4"/>
  <c r="S65" i="4"/>
  <c r="O65" i="4" a="1"/>
  <c r="O65" i="4" s="1"/>
  <c r="V64" i="4"/>
  <c r="S64" i="4"/>
  <c r="O64" i="4" a="1"/>
  <c r="O64" i="4" s="1"/>
  <c r="V63" i="4"/>
  <c r="S63" i="4"/>
  <c r="O63" i="4"/>
  <c r="O63" i="4" a="1"/>
  <c r="V62" i="4"/>
  <c r="S62" i="4"/>
  <c r="O62" i="4" a="1"/>
  <c r="O62" i="4" s="1"/>
  <c r="V61" i="4"/>
  <c r="S61" i="4"/>
  <c r="O61" i="4" a="1"/>
  <c r="O61" i="4" s="1"/>
  <c r="V60" i="4"/>
  <c r="S60" i="4"/>
  <c r="O60" i="4"/>
  <c r="O60" i="4" a="1"/>
  <c r="V59" i="4"/>
  <c r="S59" i="4"/>
  <c r="O59" i="4" a="1"/>
  <c r="O59" i="4" s="1"/>
  <c r="V58" i="4"/>
  <c r="S58" i="4"/>
  <c r="O58" i="4" a="1"/>
  <c r="O58" i="4" s="1"/>
  <c r="V57" i="4"/>
  <c r="S57" i="4"/>
  <c r="O57" i="4"/>
  <c r="O57" i="4" a="1"/>
  <c r="V56" i="4"/>
  <c r="S56" i="4"/>
  <c r="O56" i="4" a="1"/>
  <c r="O56" i="4" s="1"/>
  <c r="V55" i="4"/>
  <c r="S55" i="4"/>
  <c r="O55" i="4" a="1"/>
  <c r="O55" i="4" s="1"/>
  <c r="V54" i="4"/>
  <c r="S54" i="4"/>
  <c r="O54" i="4"/>
  <c r="O54" i="4" a="1"/>
  <c r="V53" i="4"/>
  <c r="S53" i="4"/>
  <c r="O53" i="4" a="1"/>
  <c r="O53" i="4" s="1"/>
  <c r="V52" i="4"/>
  <c r="S52" i="4"/>
  <c r="O52" i="4" a="1"/>
  <c r="O52" i="4" s="1"/>
  <c r="V51" i="4"/>
  <c r="S51" i="4"/>
  <c r="O51" i="4"/>
  <c r="O51" i="4" a="1"/>
  <c r="V50" i="4"/>
  <c r="S50" i="4"/>
  <c r="O50" i="4" a="1"/>
  <c r="O50" i="4" s="1"/>
  <c r="V49" i="4"/>
  <c r="S49" i="4"/>
  <c r="O49" i="4" a="1"/>
  <c r="O49" i="4" s="1"/>
  <c r="V48" i="4"/>
  <c r="S48" i="4"/>
  <c r="O48" i="4"/>
  <c r="O48" i="4" a="1"/>
  <c r="V47" i="4"/>
  <c r="S47" i="4"/>
  <c r="O47" i="4" a="1"/>
  <c r="O47" i="4" s="1"/>
  <c r="V46" i="4"/>
  <c r="S46" i="4"/>
  <c r="O46" i="4" a="1"/>
  <c r="O46" i="4" s="1"/>
  <c r="V45" i="4"/>
  <c r="S45" i="4"/>
  <c r="O45" i="4"/>
  <c r="O45" i="4" a="1"/>
  <c r="V44" i="4"/>
  <c r="S44" i="4"/>
  <c r="O44" i="4" a="1"/>
  <c r="O44" i="4" s="1"/>
  <c r="V43" i="4"/>
  <c r="S43" i="4"/>
  <c r="O43" i="4" a="1"/>
  <c r="O43" i="4" s="1"/>
  <c r="V42" i="4"/>
  <c r="S42" i="4"/>
  <c r="O42" i="4"/>
  <c r="O42" i="4" a="1"/>
  <c r="V41" i="4"/>
  <c r="S41" i="4"/>
  <c r="O41" i="4" a="1"/>
  <c r="O41" i="4" s="1"/>
  <c r="V40" i="4"/>
  <c r="S40" i="4"/>
  <c r="O40" i="4" a="1"/>
  <c r="O40" i="4" s="1"/>
  <c r="V39" i="4"/>
  <c r="S39" i="4"/>
  <c r="O39" i="4"/>
  <c r="O39" i="4" a="1"/>
  <c r="V38" i="4"/>
  <c r="S38" i="4"/>
  <c r="O38" i="4" a="1"/>
  <c r="O38" i="4" s="1"/>
  <c r="V37" i="4"/>
  <c r="S37" i="4"/>
  <c r="O37" i="4" a="1"/>
  <c r="O37" i="4" s="1"/>
  <c r="V36" i="4"/>
  <c r="S36" i="4"/>
  <c r="O36" i="4"/>
  <c r="O36" i="4" a="1"/>
  <c r="V35" i="4"/>
  <c r="S35" i="4"/>
  <c r="O35" i="4" a="1"/>
  <c r="O35" i="4" s="1"/>
  <c r="V34" i="4"/>
  <c r="S34" i="4"/>
  <c r="O34" i="4" a="1"/>
  <c r="O34" i="4" s="1"/>
  <c r="V33" i="4"/>
  <c r="S33" i="4"/>
  <c r="O33" i="4"/>
  <c r="O33" i="4" a="1"/>
  <c r="V32" i="4"/>
  <c r="S32" i="4"/>
  <c r="O32" i="4" a="1"/>
  <c r="O32" i="4" s="1"/>
  <c r="V31" i="4"/>
  <c r="S31" i="4"/>
  <c r="O31" i="4" a="1"/>
  <c r="O31" i="4" s="1"/>
  <c r="V30" i="4"/>
  <c r="S30" i="4"/>
  <c r="O30" i="4"/>
  <c r="O30" i="4" a="1"/>
  <c r="V29" i="4"/>
  <c r="S29" i="4"/>
  <c r="O29" i="4" a="1"/>
  <c r="O29" i="4" s="1"/>
  <c r="V28" i="4"/>
  <c r="S28" i="4"/>
  <c r="O28" i="4" a="1"/>
  <c r="O28" i="4" s="1"/>
  <c r="V27" i="4"/>
  <c r="S27" i="4"/>
  <c r="O27" i="4"/>
  <c r="O27" i="4" a="1"/>
  <c r="V26" i="4"/>
  <c r="S26" i="4"/>
  <c r="O26" i="4" a="1"/>
  <c r="O26" i="4" s="1"/>
  <c r="V25" i="4"/>
  <c r="S25" i="4"/>
  <c r="O25" i="4" a="1"/>
  <c r="O25" i="4" s="1"/>
  <c r="V24" i="4"/>
  <c r="S24" i="4"/>
  <c r="O24" i="4"/>
  <c r="O24" i="4" a="1"/>
  <c r="V23" i="4"/>
  <c r="S23" i="4"/>
  <c r="O23" i="4" a="1"/>
  <c r="O23" i="4" s="1"/>
  <c r="V22" i="4"/>
  <c r="S22" i="4"/>
  <c r="O22" i="4" a="1"/>
  <c r="O22" i="4" s="1"/>
  <c r="V21" i="4"/>
  <c r="S21" i="4"/>
  <c r="O21" i="4"/>
  <c r="O21" i="4" a="1"/>
  <c r="V20" i="4"/>
  <c r="S20" i="4"/>
  <c r="O20" i="4" a="1"/>
  <c r="O20" i="4" s="1"/>
  <c r="V19" i="4"/>
  <c r="S19" i="4"/>
  <c r="O19" i="4" a="1"/>
  <c r="O19" i="4" s="1"/>
  <c r="V18" i="4"/>
  <c r="S18" i="4"/>
  <c r="O18" i="4"/>
  <c r="O18" i="4" a="1"/>
  <c r="V17" i="4"/>
  <c r="S17" i="4"/>
  <c r="O17" i="4" a="1"/>
  <c r="O17" i="4" s="1"/>
  <c r="V16" i="4"/>
  <c r="S16" i="4"/>
  <c r="O16" i="4" a="1"/>
  <c r="O16" i="4" s="1"/>
  <c r="V15" i="4"/>
  <c r="S15" i="4"/>
  <c r="O15" i="4"/>
  <c r="O15" i="4" a="1"/>
  <c r="V14" i="4"/>
  <c r="S14" i="4"/>
  <c r="O14" i="4" a="1"/>
  <c r="O14" i="4" s="1"/>
  <c r="V13" i="4"/>
  <c r="S13" i="4"/>
  <c r="O13" i="4" a="1"/>
  <c r="O13" i="4" s="1"/>
  <c r="V12" i="4"/>
  <c r="S12" i="4"/>
  <c r="O12" i="4"/>
  <c r="O12" i="4" a="1"/>
  <c r="V11" i="4"/>
  <c r="S11" i="4"/>
  <c r="O11" i="4" a="1"/>
  <c r="O11" i="4" s="1"/>
  <c r="V10" i="4"/>
  <c r="S10" i="4"/>
  <c r="O10" i="4" a="1"/>
  <c r="O10" i="4" s="1"/>
  <c r="V9" i="4"/>
  <c r="S9" i="4"/>
  <c r="O9" i="4"/>
  <c r="O9" i="4" a="1"/>
  <c r="V8" i="4"/>
  <c r="S8" i="4"/>
  <c r="O8" i="4" a="1"/>
  <c r="O8" i="4" s="1"/>
  <c r="V7" i="4"/>
  <c r="S7" i="4"/>
  <c r="O7" i="4" a="1"/>
  <c r="O7" i="4" s="1"/>
  <c r="V6" i="4"/>
  <c r="S6" i="4"/>
  <c r="O6" i="4"/>
  <c r="O6" i="4" a="1"/>
  <c r="V5" i="4"/>
  <c r="S5" i="4"/>
  <c r="O5" i="4" a="1"/>
  <c r="O5" i="4" s="1"/>
  <c r="AA4" i="4"/>
  <c r="V4" i="4"/>
  <c r="S4" i="4"/>
  <c r="O4" i="4" a="1"/>
  <c r="O4" i="4" s="1"/>
  <c r="W3" i="4"/>
  <c r="V3" i="4"/>
  <c r="S3" i="4"/>
  <c r="O3" i="4" a="1"/>
  <c r="O3" i="4" s="1"/>
  <c r="V2" i="4"/>
  <c r="W4" i="4" s="1"/>
  <c r="X4" i="4" s="1"/>
  <c r="AA3" i="4" s="1"/>
  <c r="S2" i="4"/>
  <c r="O2" i="4"/>
  <c r="O2" i="4" a="1"/>
  <c r="S832" i="3"/>
  <c r="S831" i="3"/>
  <c r="S830" i="3"/>
  <c r="S829" i="3"/>
  <c r="S828" i="3"/>
  <c r="S827" i="3"/>
  <c r="S826" i="3"/>
  <c r="S825" i="3"/>
  <c r="S824" i="3"/>
  <c r="S823" i="3"/>
  <c r="S822" i="3"/>
  <c r="S821" i="3"/>
  <c r="S820" i="3"/>
  <c r="S819" i="3"/>
  <c r="S818" i="3"/>
  <c r="S817" i="3"/>
  <c r="S816" i="3"/>
  <c r="S815" i="3"/>
  <c r="S814" i="3"/>
  <c r="S813" i="3"/>
  <c r="S812" i="3"/>
  <c r="S811" i="3"/>
  <c r="S810" i="3"/>
  <c r="S809" i="3"/>
  <c r="S808" i="3"/>
  <c r="S807" i="3"/>
  <c r="S806" i="3"/>
  <c r="S805" i="3"/>
  <c r="S804" i="3"/>
  <c r="S803" i="3"/>
  <c r="S802" i="3"/>
  <c r="S801" i="3"/>
  <c r="S800" i="3"/>
  <c r="S799" i="3"/>
  <c r="S798" i="3"/>
  <c r="S797" i="3"/>
  <c r="S796" i="3"/>
  <c r="S795" i="3"/>
  <c r="S794" i="3"/>
  <c r="S793" i="3"/>
  <c r="S792" i="3"/>
  <c r="S791" i="3"/>
  <c r="S790" i="3"/>
  <c r="S789" i="3"/>
  <c r="S788" i="3"/>
  <c r="S787" i="3"/>
  <c r="S786" i="3"/>
  <c r="S785" i="3"/>
  <c r="S784" i="3"/>
  <c r="S783" i="3"/>
  <c r="S782" i="3"/>
  <c r="S781" i="3"/>
  <c r="S780" i="3"/>
  <c r="S779" i="3"/>
  <c r="S778" i="3"/>
  <c r="S777" i="3"/>
  <c r="S776" i="3"/>
  <c r="S775" i="3"/>
  <c r="S774" i="3"/>
  <c r="S773" i="3"/>
  <c r="S772" i="3"/>
  <c r="S771" i="3"/>
  <c r="S770" i="3"/>
  <c r="S769" i="3"/>
  <c r="S768" i="3"/>
  <c r="S767" i="3"/>
  <c r="S766" i="3"/>
  <c r="S765" i="3"/>
  <c r="S764" i="3"/>
  <c r="S763" i="3"/>
  <c r="S762" i="3"/>
  <c r="S761" i="3"/>
  <c r="S760" i="3"/>
  <c r="S759" i="3"/>
  <c r="S758" i="3"/>
  <c r="S757" i="3"/>
  <c r="S756" i="3"/>
  <c r="S755" i="3"/>
  <c r="S754" i="3"/>
  <c r="S753" i="3"/>
  <c r="S752" i="3"/>
  <c r="S751" i="3"/>
  <c r="S750" i="3"/>
  <c r="S749" i="3"/>
  <c r="S748" i="3"/>
  <c r="S747" i="3"/>
  <c r="S746" i="3"/>
  <c r="S745" i="3"/>
  <c r="S744" i="3"/>
  <c r="S743" i="3"/>
  <c r="S742" i="3"/>
  <c r="S741" i="3"/>
  <c r="S740" i="3"/>
  <c r="S739" i="3"/>
  <c r="S738" i="3"/>
  <c r="S737" i="3"/>
  <c r="S736" i="3"/>
  <c r="S735" i="3"/>
  <c r="S734" i="3"/>
  <c r="S733" i="3"/>
  <c r="S732" i="3"/>
  <c r="S731" i="3"/>
  <c r="S730" i="3"/>
  <c r="S729" i="3"/>
  <c r="S728" i="3"/>
  <c r="S727" i="3"/>
  <c r="S726" i="3"/>
  <c r="S725" i="3"/>
  <c r="S724" i="3"/>
  <c r="S723" i="3"/>
  <c r="S722" i="3"/>
  <c r="S721" i="3"/>
  <c r="S720" i="3"/>
  <c r="S719" i="3"/>
  <c r="S718" i="3"/>
  <c r="S717" i="3"/>
  <c r="S716" i="3"/>
  <c r="S715" i="3"/>
  <c r="S714" i="3"/>
  <c r="S713" i="3"/>
  <c r="S712" i="3"/>
  <c r="S711" i="3"/>
  <c r="S710" i="3"/>
  <c r="S709" i="3"/>
  <c r="S708" i="3"/>
  <c r="S707" i="3"/>
  <c r="V706" i="3"/>
  <c r="S706" i="3"/>
  <c r="O706" i="3" a="1"/>
  <c r="O706" i="3" s="1"/>
  <c r="V705" i="3"/>
  <c r="S705" i="3"/>
  <c r="O705" i="3" a="1"/>
  <c r="O705" i="3" s="1"/>
  <c r="V704" i="3"/>
  <c r="S704" i="3"/>
  <c r="O704" i="3" a="1"/>
  <c r="O704" i="3" s="1"/>
  <c r="V703" i="3"/>
  <c r="S703" i="3"/>
  <c r="O703" i="3" a="1"/>
  <c r="O703" i="3" s="1"/>
  <c r="V702" i="3"/>
  <c r="S702" i="3"/>
  <c r="O702" i="3" a="1"/>
  <c r="O702" i="3" s="1"/>
  <c r="V701" i="3"/>
  <c r="S701" i="3"/>
  <c r="O701" i="3" a="1"/>
  <c r="O701" i="3" s="1"/>
  <c r="V700" i="3"/>
  <c r="S700" i="3"/>
  <c r="O700" i="3" a="1"/>
  <c r="O700" i="3" s="1"/>
  <c r="V699" i="3"/>
  <c r="S699" i="3"/>
  <c r="O699" i="3" a="1"/>
  <c r="O699" i="3" s="1"/>
  <c r="V698" i="3"/>
  <c r="S698" i="3"/>
  <c r="O698" i="3" a="1"/>
  <c r="O698" i="3" s="1"/>
  <c r="V697" i="3"/>
  <c r="S697" i="3"/>
  <c r="O697" i="3" a="1"/>
  <c r="O697" i="3" s="1"/>
  <c r="V696" i="3"/>
  <c r="S696" i="3"/>
  <c r="O696" i="3" a="1"/>
  <c r="O696" i="3" s="1"/>
  <c r="V695" i="3"/>
  <c r="S695" i="3"/>
  <c r="O695" i="3" a="1"/>
  <c r="O695" i="3" s="1"/>
  <c r="V694" i="3"/>
  <c r="S694" i="3"/>
  <c r="O694" i="3" a="1"/>
  <c r="O694" i="3" s="1"/>
  <c r="V693" i="3"/>
  <c r="S693" i="3"/>
  <c r="O693" i="3" a="1"/>
  <c r="O693" i="3" s="1"/>
  <c r="V692" i="3"/>
  <c r="S692" i="3"/>
  <c r="O692" i="3" a="1"/>
  <c r="O692" i="3" s="1"/>
  <c r="V691" i="3"/>
  <c r="S691" i="3"/>
  <c r="O691" i="3" a="1"/>
  <c r="O691" i="3" s="1"/>
  <c r="V690" i="3"/>
  <c r="S690" i="3"/>
  <c r="O690" i="3" a="1"/>
  <c r="O690" i="3" s="1"/>
  <c r="V689" i="3"/>
  <c r="S689" i="3"/>
  <c r="O689" i="3" a="1"/>
  <c r="O689" i="3" s="1"/>
  <c r="V688" i="3"/>
  <c r="S688" i="3"/>
  <c r="O688" i="3" a="1"/>
  <c r="O688" i="3" s="1"/>
  <c r="V687" i="3"/>
  <c r="S687" i="3"/>
  <c r="O687" i="3" a="1"/>
  <c r="O687" i="3" s="1"/>
  <c r="V686" i="3"/>
  <c r="S686" i="3"/>
  <c r="O686" i="3" a="1"/>
  <c r="O686" i="3" s="1"/>
  <c r="V685" i="3"/>
  <c r="S685" i="3"/>
  <c r="O685" i="3" a="1"/>
  <c r="O685" i="3" s="1"/>
  <c r="V684" i="3"/>
  <c r="S684" i="3"/>
  <c r="O684" i="3" a="1"/>
  <c r="O684" i="3" s="1"/>
  <c r="V683" i="3"/>
  <c r="S683" i="3"/>
  <c r="O683" i="3" a="1"/>
  <c r="O683" i="3" s="1"/>
  <c r="V682" i="3"/>
  <c r="S682" i="3"/>
  <c r="O682" i="3" a="1"/>
  <c r="O682" i="3" s="1"/>
  <c r="V681" i="3"/>
  <c r="S681" i="3"/>
  <c r="O681" i="3" a="1"/>
  <c r="O681" i="3" s="1"/>
  <c r="V680" i="3"/>
  <c r="S680" i="3"/>
  <c r="O680" i="3" a="1"/>
  <c r="O680" i="3" s="1"/>
  <c r="V679" i="3"/>
  <c r="S679" i="3"/>
  <c r="O679" i="3" a="1"/>
  <c r="O679" i="3" s="1"/>
  <c r="V678" i="3"/>
  <c r="S678" i="3"/>
  <c r="O678" i="3" a="1"/>
  <c r="O678" i="3" s="1"/>
  <c r="V677" i="3"/>
  <c r="S677" i="3"/>
  <c r="O677" i="3" a="1"/>
  <c r="O677" i="3" s="1"/>
  <c r="V676" i="3"/>
  <c r="S676" i="3"/>
  <c r="O676" i="3" a="1"/>
  <c r="O676" i="3" s="1"/>
  <c r="V675" i="3"/>
  <c r="S675" i="3"/>
  <c r="O675" i="3" a="1"/>
  <c r="O675" i="3" s="1"/>
  <c r="V674" i="3"/>
  <c r="S674" i="3"/>
  <c r="O674" i="3" a="1"/>
  <c r="O674" i="3" s="1"/>
  <c r="V673" i="3"/>
  <c r="S673" i="3"/>
  <c r="O673" i="3" a="1"/>
  <c r="O673" i="3" s="1"/>
  <c r="V672" i="3"/>
  <c r="S672" i="3"/>
  <c r="O672" i="3" a="1"/>
  <c r="O672" i="3" s="1"/>
  <c r="V671" i="3"/>
  <c r="S671" i="3"/>
  <c r="O671" i="3" a="1"/>
  <c r="O671" i="3" s="1"/>
  <c r="V670" i="3"/>
  <c r="S670" i="3"/>
  <c r="O670" i="3" a="1"/>
  <c r="O670" i="3" s="1"/>
  <c r="V669" i="3"/>
  <c r="S669" i="3"/>
  <c r="O669" i="3" a="1"/>
  <c r="O669" i="3" s="1"/>
  <c r="V668" i="3"/>
  <c r="S668" i="3"/>
  <c r="O668" i="3" a="1"/>
  <c r="O668" i="3" s="1"/>
  <c r="V667" i="3"/>
  <c r="S667" i="3"/>
  <c r="O667" i="3" a="1"/>
  <c r="O667" i="3" s="1"/>
  <c r="V666" i="3"/>
  <c r="S666" i="3"/>
  <c r="O666" i="3" a="1"/>
  <c r="O666" i="3" s="1"/>
  <c r="V665" i="3"/>
  <c r="S665" i="3"/>
  <c r="O665" i="3" a="1"/>
  <c r="O665" i="3" s="1"/>
  <c r="V664" i="3"/>
  <c r="S664" i="3"/>
  <c r="O664" i="3" a="1"/>
  <c r="O664" i="3" s="1"/>
  <c r="V663" i="3"/>
  <c r="S663" i="3"/>
  <c r="O663" i="3" a="1"/>
  <c r="O663" i="3" s="1"/>
  <c r="V662" i="3"/>
  <c r="S662" i="3"/>
  <c r="O662" i="3" a="1"/>
  <c r="O662" i="3" s="1"/>
  <c r="V661" i="3"/>
  <c r="S661" i="3"/>
  <c r="O661" i="3" a="1"/>
  <c r="O661" i="3" s="1"/>
  <c r="V660" i="3"/>
  <c r="S660" i="3"/>
  <c r="O660" i="3" a="1"/>
  <c r="O660" i="3" s="1"/>
  <c r="V659" i="3"/>
  <c r="S659" i="3"/>
  <c r="O659" i="3" a="1"/>
  <c r="O659" i="3" s="1"/>
  <c r="V658" i="3"/>
  <c r="S658" i="3"/>
  <c r="O658" i="3" a="1"/>
  <c r="O658" i="3" s="1"/>
  <c r="V657" i="3"/>
  <c r="S657" i="3"/>
  <c r="O657" i="3" a="1"/>
  <c r="O657" i="3" s="1"/>
  <c r="V656" i="3"/>
  <c r="S656" i="3"/>
  <c r="O656" i="3" a="1"/>
  <c r="O656" i="3" s="1"/>
  <c r="V655" i="3"/>
  <c r="S655" i="3"/>
  <c r="O655" i="3" a="1"/>
  <c r="O655" i="3" s="1"/>
  <c r="V654" i="3"/>
  <c r="S654" i="3"/>
  <c r="O654" i="3" a="1"/>
  <c r="O654" i="3" s="1"/>
  <c r="V653" i="3"/>
  <c r="S653" i="3"/>
  <c r="O653" i="3" a="1"/>
  <c r="O653" i="3" s="1"/>
  <c r="V652" i="3"/>
  <c r="S652" i="3"/>
  <c r="O652" i="3" a="1"/>
  <c r="O652" i="3" s="1"/>
  <c r="V651" i="3"/>
  <c r="S651" i="3"/>
  <c r="O651" i="3" a="1"/>
  <c r="O651" i="3" s="1"/>
  <c r="V650" i="3"/>
  <c r="S650" i="3"/>
  <c r="O650" i="3" a="1"/>
  <c r="O650" i="3" s="1"/>
  <c r="V649" i="3"/>
  <c r="S649" i="3"/>
  <c r="O649" i="3" a="1"/>
  <c r="O649" i="3" s="1"/>
  <c r="V648" i="3"/>
  <c r="S648" i="3"/>
  <c r="O648" i="3" a="1"/>
  <c r="O648" i="3" s="1"/>
  <c r="V647" i="3"/>
  <c r="S647" i="3"/>
  <c r="O647" i="3" a="1"/>
  <c r="O647" i="3" s="1"/>
  <c r="V646" i="3"/>
  <c r="S646" i="3"/>
  <c r="O646" i="3" a="1"/>
  <c r="O646" i="3" s="1"/>
  <c r="V645" i="3"/>
  <c r="S645" i="3"/>
  <c r="O645" i="3" a="1"/>
  <c r="O645" i="3" s="1"/>
  <c r="V644" i="3"/>
  <c r="S644" i="3"/>
  <c r="O644" i="3" a="1"/>
  <c r="O644" i="3" s="1"/>
  <c r="V643" i="3"/>
  <c r="S643" i="3"/>
  <c r="O643" i="3" a="1"/>
  <c r="O643" i="3" s="1"/>
  <c r="V642" i="3"/>
  <c r="S642" i="3"/>
  <c r="O642" i="3" a="1"/>
  <c r="O642" i="3" s="1"/>
  <c r="V641" i="3"/>
  <c r="S641" i="3"/>
  <c r="O641" i="3" a="1"/>
  <c r="O641" i="3" s="1"/>
  <c r="V640" i="3"/>
  <c r="S640" i="3"/>
  <c r="O640" i="3" a="1"/>
  <c r="O640" i="3" s="1"/>
  <c r="V639" i="3"/>
  <c r="S639" i="3"/>
  <c r="O639" i="3" a="1"/>
  <c r="O639" i="3" s="1"/>
  <c r="V638" i="3"/>
  <c r="S638" i="3"/>
  <c r="O638" i="3" a="1"/>
  <c r="O638" i="3" s="1"/>
  <c r="V637" i="3"/>
  <c r="S637" i="3"/>
  <c r="O637" i="3" a="1"/>
  <c r="O637" i="3" s="1"/>
  <c r="V636" i="3"/>
  <c r="S636" i="3"/>
  <c r="O636" i="3" a="1"/>
  <c r="O636" i="3" s="1"/>
  <c r="V635" i="3"/>
  <c r="S635" i="3"/>
  <c r="O635" i="3" a="1"/>
  <c r="O635" i="3" s="1"/>
  <c r="V634" i="3"/>
  <c r="S634" i="3"/>
  <c r="O634" i="3" a="1"/>
  <c r="O634" i="3" s="1"/>
  <c r="V633" i="3"/>
  <c r="S633" i="3"/>
  <c r="O633" i="3" a="1"/>
  <c r="O633" i="3" s="1"/>
  <c r="V632" i="3"/>
  <c r="S632" i="3"/>
  <c r="O632" i="3" a="1"/>
  <c r="O632" i="3" s="1"/>
  <c r="V631" i="3"/>
  <c r="S631" i="3"/>
  <c r="O631" i="3" a="1"/>
  <c r="O631" i="3" s="1"/>
  <c r="V630" i="3"/>
  <c r="S630" i="3"/>
  <c r="O630" i="3" a="1"/>
  <c r="O630" i="3" s="1"/>
  <c r="V629" i="3"/>
  <c r="S629" i="3"/>
  <c r="O629" i="3" a="1"/>
  <c r="O629" i="3" s="1"/>
  <c r="V628" i="3"/>
  <c r="S628" i="3"/>
  <c r="O628" i="3" a="1"/>
  <c r="O628" i="3" s="1"/>
  <c r="V627" i="3"/>
  <c r="S627" i="3"/>
  <c r="O627" i="3" a="1"/>
  <c r="O627" i="3" s="1"/>
  <c r="V626" i="3"/>
  <c r="S626" i="3"/>
  <c r="O626" i="3" a="1"/>
  <c r="O626" i="3" s="1"/>
  <c r="V625" i="3"/>
  <c r="S625" i="3"/>
  <c r="O625" i="3" a="1"/>
  <c r="O625" i="3" s="1"/>
  <c r="V624" i="3"/>
  <c r="S624" i="3"/>
  <c r="O624" i="3" a="1"/>
  <c r="O624" i="3" s="1"/>
  <c r="V623" i="3"/>
  <c r="S623" i="3"/>
  <c r="O623" i="3" a="1"/>
  <c r="O623" i="3" s="1"/>
  <c r="V622" i="3"/>
  <c r="S622" i="3"/>
  <c r="O622" i="3" a="1"/>
  <c r="O622" i="3" s="1"/>
  <c r="V621" i="3"/>
  <c r="S621" i="3"/>
  <c r="O621" i="3" a="1"/>
  <c r="O621" i="3" s="1"/>
  <c r="V620" i="3"/>
  <c r="S620" i="3"/>
  <c r="O620" i="3" a="1"/>
  <c r="O620" i="3" s="1"/>
  <c r="V619" i="3"/>
  <c r="S619" i="3"/>
  <c r="O619" i="3" a="1"/>
  <c r="O619" i="3" s="1"/>
  <c r="V618" i="3"/>
  <c r="S618" i="3"/>
  <c r="O618" i="3" a="1"/>
  <c r="O618" i="3" s="1"/>
  <c r="V617" i="3"/>
  <c r="S617" i="3"/>
  <c r="O617" i="3" a="1"/>
  <c r="O617" i="3" s="1"/>
  <c r="V616" i="3"/>
  <c r="S616" i="3"/>
  <c r="O616" i="3" a="1"/>
  <c r="O616" i="3" s="1"/>
  <c r="V615" i="3"/>
  <c r="S615" i="3"/>
  <c r="O615" i="3" a="1"/>
  <c r="O615" i="3" s="1"/>
  <c r="V614" i="3"/>
  <c r="S614" i="3"/>
  <c r="O614" i="3" a="1"/>
  <c r="O614" i="3" s="1"/>
  <c r="V613" i="3"/>
  <c r="S613" i="3"/>
  <c r="O613" i="3" a="1"/>
  <c r="O613" i="3" s="1"/>
  <c r="V612" i="3"/>
  <c r="S612" i="3"/>
  <c r="O612" i="3" a="1"/>
  <c r="O612" i="3" s="1"/>
  <c r="V611" i="3"/>
  <c r="S611" i="3"/>
  <c r="O611" i="3" a="1"/>
  <c r="O611" i="3" s="1"/>
  <c r="V610" i="3"/>
  <c r="S610" i="3"/>
  <c r="O610" i="3" a="1"/>
  <c r="O610" i="3" s="1"/>
  <c r="V609" i="3"/>
  <c r="S609" i="3"/>
  <c r="O609" i="3" a="1"/>
  <c r="O609" i="3" s="1"/>
  <c r="V608" i="3"/>
  <c r="S608" i="3"/>
  <c r="O608" i="3" a="1"/>
  <c r="O608" i="3" s="1"/>
  <c r="V607" i="3"/>
  <c r="S607" i="3"/>
  <c r="O607" i="3" a="1"/>
  <c r="O607" i="3" s="1"/>
  <c r="V606" i="3"/>
  <c r="S606" i="3"/>
  <c r="O606" i="3" a="1"/>
  <c r="O606" i="3" s="1"/>
  <c r="V605" i="3"/>
  <c r="S605" i="3"/>
  <c r="O605" i="3" a="1"/>
  <c r="O605" i="3" s="1"/>
  <c r="V604" i="3"/>
  <c r="S604" i="3"/>
  <c r="O604" i="3" a="1"/>
  <c r="O604" i="3" s="1"/>
  <c r="V603" i="3"/>
  <c r="S603" i="3"/>
  <c r="O603" i="3" a="1"/>
  <c r="O603" i="3" s="1"/>
  <c r="V602" i="3"/>
  <c r="S602" i="3"/>
  <c r="O602" i="3" a="1"/>
  <c r="O602" i="3" s="1"/>
  <c r="V601" i="3"/>
  <c r="S601" i="3"/>
  <c r="O601" i="3" a="1"/>
  <c r="O601" i="3" s="1"/>
  <c r="V600" i="3"/>
  <c r="S600" i="3"/>
  <c r="O600" i="3" a="1"/>
  <c r="O600" i="3" s="1"/>
  <c r="V599" i="3"/>
  <c r="S599" i="3"/>
  <c r="O599" i="3" a="1"/>
  <c r="O599" i="3" s="1"/>
  <c r="V598" i="3"/>
  <c r="S598" i="3"/>
  <c r="O598" i="3" a="1"/>
  <c r="O598" i="3" s="1"/>
  <c r="V597" i="3"/>
  <c r="S597" i="3"/>
  <c r="O597" i="3" a="1"/>
  <c r="O597" i="3" s="1"/>
  <c r="V596" i="3"/>
  <c r="S596" i="3"/>
  <c r="O596" i="3" a="1"/>
  <c r="O596" i="3" s="1"/>
  <c r="V595" i="3"/>
  <c r="S595" i="3"/>
  <c r="O595" i="3" a="1"/>
  <c r="O595" i="3" s="1"/>
  <c r="V594" i="3"/>
  <c r="S594" i="3"/>
  <c r="O594" i="3" a="1"/>
  <c r="O594" i="3" s="1"/>
  <c r="V593" i="3"/>
  <c r="S593" i="3"/>
  <c r="O593" i="3" a="1"/>
  <c r="O593" i="3" s="1"/>
  <c r="V592" i="3"/>
  <c r="S592" i="3"/>
  <c r="O592" i="3" a="1"/>
  <c r="O592" i="3" s="1"/>
  <c r="V591" i="3"/>
  <c r="S591" i="3"/>
  <c r="O591" i="3" a="1"/>
  <c r="O591" i="3" s="1"/>
  <c r="V590" i="3"/>
  <c r="S590" i="3"/>
  <c r="O590" i="3" a="1"/>
  <c r="O590" i="3" s="1"/>
  <c r="V589" i="3"/>
  <c r="S589" i="3"/>
  <c r="O589" i="3" a="1"/>
  <c r="O589" i="3" s="1"/>
  <c r="V588" i="3"/>
  <c r="S588" i="3"/>
  <c r="O588" i="3" a="1"/>
  <c r="O588" i="3" s="1"/>
  <c r="V587" i="3"/>
  <c r="S587" i="3"/>
  <c r="O587" i="3" a="1"/>
  <c r="O587" i="3" s="1"/>
  <c r="V586" i="3"/>
  <c r="S586" i="3"/>
  <c r="O586" i="3" a="1"/>
  <c r="O586" i="3" s="1"/>
  <c r="V585" i="3"/>
  <c r="S585" i="3"/>
  <c r="O585" i="3" a="1"/>
  <c r="O585" i="3" s="1"/>
  <c r="V584" i="3"/>
  <c r="S584" i="3"/>
  <c r="O584" i="3" a="1"/>
  <c r="O584" i="3" s="1"/>
  <c r="V583" i="3"/>
  <c r="S583" i="3"/>
  <c r="O583" i="3" a="1"/>
  <c r="O583" i="3" s="1"/>
  <c r="V582" i="3"/>
  <c r="S582" i="3"/>
  <c r="O582" i="3" a="1"/>
  <c r="O582" i="3" s="1"/>
  <c r="V581" i="3"/>
  <c r="S581" i="3"/>
  <c r="O581" i="3" a="1"/>
  <c r="O581" i="3" s="1"/>
  <c r="V580" i="3"/>
  <c r="S580" i="3"/>
  <c r="O580" i="3" a="1"/>
  <c r="O580" i="3" s="1"/>
  <c r="V579" i="3"/>
  <c r="S579" i="3"/>
  <c r="O579" i="3" a="1"/>
  <c r="O579" i="3" s="1"/>
  <c r="V578" i="3"/>
  <c r="S578" i="3"/>
  <c r="O578" i="3" a="1"/>
  <c r="O578" i="3" s="1"/>
  <c r="V577" i="3"/>
  <c r="S577" i="3"/>
  <c r="O577" i="3" a="1"/>
  <c r="O577" i="3" s="1"/>
  <c r="V576" i="3"/>
  <c r="S576" i="3"/>
  <c r="O576" i="3" a="1"/>
  <c r="O576" i="3" s="1"/>
  <c r="V575" i="3"/>
  <c r="S575" i="3"/>
  <c r="O575" i="3" a="1"/>
  <c r="O575" i="3" s="1"/>
  <c r="V574" i="3"/>
  <c r="S574" i="3"/>
  <c r="O574" i="3" a="1"/>
  <c r="O574" i="3" s="1"/>
  <c r="V573" i="3"/>
  <c r="S573" i="3"/>
  <c r="O573" i="3" a="1"/>
  <c r="O573" i="3" s="1"/>
  <c r="V572" i="3"/>
  <c r="S572" i="3"/>
  <c r="O572" i="3" a="1"/>
  <c r="O572" i="3" s="1"/>
  <c r="V571" i="3"/>
  <c r="S571" i="3"/>
  <c r="O571" i="3" a="1"/>
  <c r="O571" i="3" s="1"/>
  <c r="V570" i="3"/>
  <c r="S570" i="3"/>
  <c r="O570" i="3" a="1"/>
  <c r="O570" i="3" s="1"/>
  <c r="V569" i="3"/>
  <c r="S569" i="3"/>
  <c r="O569" i="3" a="1"/>
  <c r="O569" i="3" s="1"/>
  <c r="V568" i="3"/>
  <c r="S568" i="3"/>
  <c r="O568" i="3" a="1"/>
  <c r="O568" i="3" s="1"/>
  <c r="V567" i="3"/>
  <c r="S567" i="3"/>
  <c r="O567" i="3" a="1"/>
  <c r="O567" i="3" s="1"/>
  <c r="V566" i="3"/>
  <c r="S566" i="3"/>
  <c r="O566" i="3" a="1"/>
  <c r="O566" i="3" s="1"/>
  <c r="V565" i="3"/>
  <c r="S565" i="3"/>
  <c r="O565" i="3" a="1"/>
  <c r="O565" i="3" s="1"/>
  <c r="V564" i="3"/>
  <c r="S564" i="3"/>
  <c r="O564" i="3" a="1"/>
  <c r="O564" i="3" s="1"/>
  <c r="V563" i="3"/>
  <c r="S563" i="3"/>
  <c r="O563" i="3" a="1"/>
  <c r="O563" i="3" s="1"/>
  <c r="V562" i="3"/>
  <c r="S562" i="3"/>
  <c r="O562" i="3" a="1"/>
  <c r="O562" i="3" s="1"/>
  <c r="V561" i="3"/>
  <c r="S561" i="3"/>
  <c r="O561" i="3" a="1"/>
  <c r="O561" i="3" s="1"/>
  <c r="V560" i="3"/>
  <c r="S560" i="3"/>
  <c r="O560" i="3" a="1"/>
  <c r="O560" i="3" s="1"/>
  <c r="V559" i="3"/>
  <c r="S559" i="3"/>
  <c r="O559" i="3" a="1"/>
  <c r="O559" i="3" s="1"/>
  <c r="V558" i="3"/>
  <c r="S558" i="3"/>
  <c r="O558" i="3" a="1"/>
  <c r="O558" i="3" s="1"/>
  <c r="V557" i="3"/>
  <c r="S557" i="3"/>
  <c r="O557" i="3" a="1"/>
  <c r="O557" i="3" s="1"/>
  <c r="V556" i="3"/>
  <c r="S556" i="3"/>
  <c r="O556" i="3" a="1"/>
  <c r="O556" i="3" s="1"/>
  <c r="V555" i="3"/>
  <c r="S555" i="3"/>
  <c r="O555" i="3" a="1"/>
  <c r="O555" i="3" s="1"/>
  <c r="V554" i="3"/>
  <c r="S554" i="3"/>
  <c r="O554" i="3" a="1"/>
  <c r="O554" i="3" s="1"/>
  <c r="V553" i="3"/>
  <c r="S553" i="3"/>
  <c r="O553" i="3" a="1"/>
  <c r="O553" i="3" s="1"/>
  <c r="V552" i="3"/>
  <c r="S552" i="3"/>
  <c r="O552" i="3" a="1"/>
  <c r="O552" i="3" s="1"/>
  <c r="V551" i="3"/>
  <c r="S551" i="3"/>
  <c r="O551" i="3" a="1"/>
  <c r="O551" i="3" s="1"/>
  <c r="V550" i="3"/>
  <c r="S550" i="3"/>
  <c r="O550" i="3" a="1"/>
  <c r="O550" i="3" s="1"/>
  <c r="V549" i="3"/>
  <c r="S549" i="3"/>
  <c r="O549" i="3" a="1"/>
  <c r="O549" i="3" s="1"/>
  <c r="V548" i="3"/>
  <c r="S548" i="3"/>
  <c r="O548" i="3" a="1"/>
  <c r="O548" i="3" s="1"/>
  <c r="V547" i="3"/>
  <c r="S547" i="3"/>
  <c r="O547" i="3" a="1"/>
  <c r="O547" i="3" s="1"/>
  <c r="V546" i="3"/>
  <c r="S546" i="3"/>
  <c r="O546" i="3" a="1"/>
  <c r="O546" i="3" s="1"/>
  <c r="V545" i="3"/>
  <c r="S545" i="3"/>
  <c r="O545" i="3" a="1"/>
  <c r="O545" i="3" s="1"/>
  <c r="V544" i="3"/>
  <c r="S544" i="3"/>
  <c r="O544" i="3" a="1"/>
  <c r="O544" i="3" s="1"/>
  <c r="V543" i="3"/>
  <c r="S543" i="3"/>
  <c r="O543" i="3" a="1"/>
  <c r="O543" i="3" s="1"/>
  <c r="V542" i="3"/>
  <c r="S542" i="3"/>
  <c r="O542" i="3" a="1"/>
  <c r="O542" i="3" s="1"/>
  <c r="V541" i="3"/>
  <c r="S541" i="3"/>
  <c r="O541" i="3" a="1"/>
  <c r="O541" i="3" s="1"/>
  <c r="V540" i="3"/>
  <c r="S540" i="3"/>
  <c r="O540" i="3" a="1"/>
  <c r="O540" i="3" s="1"/>
  <c r="V539" i="3"/>
  <c r="S539" i="3"/>
  <c r="O539" i="3" a="1"/>
  <c r="O539" i="3" s="1"/>
  <c r="V538" i="3"/>
  <c r="S538" i="3"/>
  <c r="O538" i="3" a="1"/>
  <c r="O538" i="3" s="1"/>
  <c r="V537" i="3"/>
  <c r="S537" i="3"/>
  <c r="O537" i="3" a="1"/>
  <c r="O537" i="3" s="1"/>
  <c r="V536" i="3"/>
  <c r="S536" i="3"/>
  <c r="O536" i="3" a="1"/>
  <c r="O536" i="3" s="1"/>
  <c r="V535" i="3"/>
  <c r="S535" i="3"/>
  <c r="O535" i="3" a="1"/>
  <c r="O535" i="3" s="1"/>
  <c r="V534" i="3"/>
  <c r="S534" i="3"/>
  <c r="O534" i="3" a="1"/>
  <c r="O534" i="3" s="1"/>
  <c r="V533" i="3"/>
  <c r="S533" i="3"/>
  <c r="O533" i="3" a="1"/>
  <c r="O533" i="3" s="1"/>
  <c r="V532" i="3"/>
  <c r="S532" i="3"/>
  <c r="O532" i="3" a="1"/>
  <c r="O532" i="3" s="1"/>
  <c r="V531" i="3"/>
  <c r="S531" i="3"/>
  <c r="O531" i="3" a="1"/>
  <c r="O531" i="3" s="1"/>
  <c r="V530" i="3"/>
  <c r="S530" i="3"/>
  <c r="O530" i="3" a="1"/>
  <c r="O530" i="3" s="1"/>
  <c r="V529" i="3"/>
  <c r="S529" i="3"/>
  <c r="O529" i="3" a="1"/>
  <c r="O529" i="3" s="1"/>
  <c r="V528" i="3"/>
  <c r="S528" i="3"/>
  <c r="O528" i="3" a="1"/>
  <c r="O528" i="3" s="1"/>
  <c r="V527" i="3"/>
  <c r="S527" i="3"/>
  <c r="O527" i="3" a="1"/>
  <c r="O527" i="3" s="1"/>
  <c r="V526" i="3"/>
  <c r="S526" i="3"/>
  <c r="O526" i="3" a="1"/>
  <c r="O526" i="3" s="1"/>
  <c r="V525" i="3"/>
  <c r="S525" i="3"/>
  <c r="O525" i="3" a="1"/>
  <c r="O525" i="3" s="1"/>
  <c r="V524" i="3"/>
  <c r="S524" i="3"/>
  <c r="O524" i="3" a="1"/>
  <c r="O524" i="3" s="1"/>
  <c r="V523" i="3"/>
  <c r="S523" i="3"/>
  <c r="O523" i="3" a="1"/>
  <c r="O523" i="3" s="1"/>
  <c r="V522" i="3"/>
  <c r="S522" i="3"/>
  <c r="O522" i="3" a="1"/>
  <c r="O522" i="3" s="1"/>
  <c r="V521" i="3"/>
  <c r="S521" i="3"/>
  <c r="O521" i="3" a="1"/>
  <c r="O521" i="3" s="1"/>
  <c r="V520" i="3"/>
  <c r="S520" i="3"/>
  <c r="O520" i="3" a="1"/>
  <c r="O520" i="3" s="1"/>
  <c r="V519" i="3"/>
  <c r="S519" i="3"/>
  <c r="O519" i="3" a="1"/>
  <c r="O519" i="3" s="1"/>
  <c r="V518" i="3"/>
  <c r="S518" i="3"/>
  <c r="O518" i="3" a="1"/>
  <c r="O518" i="3" s="1"/>
  <c r="V517" i="3"/>
  <c r="S517" i="3"/>
  <c r="O517" i="3" a="1"/>
  <c r="O517" i="3" s="1"/>
  <c r="V516" i="3"/>
  <c r="S516" i="3"/>
  <c r="O516" i="3" a="1"/>
  <c r="O516" i="3" s="1"/>
  <c r="V515" i="3"/>
  <c r="S515" i="3"/>
  <c r="O515" i="3" a="1"/>
  <c r="O515" i="3" s="1"/>
  <c r="V514" i="3"/>
  <c r="S514" i="3"/>
  <c r="O514" i="3" a="1"/>
  <c r="O514" i="3" s="1"/>
  <c r="V513" i="3"/>
  <c r="S513" i="3"/>
  <c r="O513" i="3" a="1"/>
  <c r="O513" i="3" s="1"/>
  <c r="V512" i="3"/>
  <c r="S512" i="3"/>
  <c r="O512" i="3" a="1"/>
  <c r="O512" i="3" s="1"/>
  <c r="V511" i="3"/>
  <c r="S511" i="3"/>
  <c r="O511" i="3" a="1"/>
  <c r="O511" i="3" s="1"/>
  <c r="V510" i="3"/>
  <c r="S510" i="3"/>
  <c r="O510" i="3" a="1"/>
  <c r="O510" i="3" s="1"/>
  <c r="V509" i="3"/>
  <c r="S509" i="3"/>
  <c r="O509" i="3" a="1"/>
  <c r="O509" i="3" s="1"/>
  <c r="V508" i="3"/>
  <c r="S508" i="3"/>
  <c r="O508" i="3" a="1"/>
  <c r="O508" i="3" s="1"/>
  <c r="V507" i="3"/>
  <c r="S507" i="3"/>
  <c r="O507" i="3" a="1"/>
  <c r="O507" i="3" s="1"/>
  <c r="V506" i="3"/>
  <c r="S506" i="3"/>
  <c r="O506" i="3" a="1"/>
  <c r="O506" i="3" s="1"/>
  <c r="V505" i="3"/>
  <c r="S505" i="3"/>
  <c r="O505" i="3" a="1"/>
  <c r="O505" i="3" s="1"/>
  <c r="V504" i="3"/>
  <c r="S504" i="3"/>
  <c r="O504" i="3" a="1"/>
  <c r="O504" i="3" s="1"/>
  <c r="V503" i="3"/>
  <c r="S503" i="3"/>
  <c r="O503" i="3" a="1"/>
  <c r="O503" i="3" s="1"/>
  <c r="V502" i="3"/>
  <c r="S502" i="3"/>
  <c r="O502" i="3" a="1"/>
  <c r="O502" i="3" s="1"/>
  <c r="V501" i="3"/>
  <c r="S501" i="3"/>
  <c r="O501" i="3" a="1"/>
  <c r="O501" i="3" s="1"/>
  <c r="V500" i="3"/>
  <c r="S500" i="3"/>
  <c r="O500" i="3" a="1"/>
  <c r="O500" i="3" s="1"/>
  <c r="V499" i="3"/>
  <c r="S499" i="3"/>
  <c r="O499" i="3" a="1"/>
  <c r="O499" i="3" s="1"/>
  <c r="V498" i="3"/>
  <c r="S498" i="3"/>
  <c r="O498" i="3" a="1"/>
  <c r="O498" i="3" s="1"/>
  <c r="V497" i="3"/>
  <c r="S497" i="3"/>
  <c r="O497" i="3" a="1"/>
  <c r="O497" i="3" s="1"/>
  <c r="V496" i="3"/>
  <c r="S496" i="3"/>
  <c r="O496" i="3" a="1"/>
  <c r="O496" i="3" s="1"/>
  <c r="V495" i="3"/>
  <c r="S495" i="3"/>
  <c r="O495" i="3" a="1"/>
  <c r="O495" i="3" s="1"/>
  <c r="V494" i="3"/>
  <c r="S494" i="3"/>
  <c r="O494" i="3" a="1"/>
  <c r="O494" i="3" s="1"/>
  <c r="V493" i="3"/>
  <c r="S493" i="3"/>
  <c r="O493" i="3" a="1"/>
  <c r="O493" i="3" s="1"/>
  <c r="V492" i="3"/>
  <c r="S492" i="3"/>
  <c r="O492" i="3" a="1"/>
  <c r="O492" i="3" s="1"/>
  <c r="V491" i="3"/>
  <c r="S491" i="3"/>
  <c r="O491" i="3" a="1"/>
  <c r="O491" i="3" s="1"/>
  <c r="V490" i="3"/>
  <c r="S490" i="3"/>
  <c r="O490" i="3" a="1"/>
  <c r="O490" i="3" s="1"/>
  <c r="V489" i="3"/>
  <c r="S489" i="3"/>
  <c r="O489" i="3" a="1"/>
  <c r="O489" i="3" s="1"/>
  <c r="V488" i="3"/>
  <c r="S488" i="3"/>
  <c r="O488" i="3" a="1"/>
  <c r="O488" i="3" s="1"/>
  <c r="V487" i="3"/>
  <c r="S487" i="3"/>
  <c r="O487" i="3" a="1"/>
  <c r="O487" i="3" s="1"/>
  <c r="V486" i="3"/>
  <c r="S486" i="3"/>
  <c r="O486" i="3" a="1"/>
  <c r="O486" i="3" s="1"/>
  <c r="V485" i="3"/>
  <c r="S485" i="3"/>
  <c r="O485" i="3" a="1"/>
  <c r="O485" i="3" s="1"/>
  <c r="V484" i="3"/>
  <c r="S484" i="3"/>
  <c r="O484" i="3" a="1"/>
  <c r="O484" i="3" s="1"/>
  <c r="V483" i="3"/>
  <c r="S483" i="3"/>
  <c r="O483" i="3" a="1"/>
  <c r="O483" i="3" s="1"/>
  <c r="V482" i="3"/>
  <c r="S482" i="3"/>
  <c r="O482" i="3" a="1"/>
  <c r="O482" i="3" s="1"/>
  <c r="V481" i="3"/>
  <c r="S481" i="3"/>
  <c r="O481" i="3" a="1"/>
  <c r="O481" i="3" s="1"/>
  <c r="V480" i="3"/>
  <c r="S480" i="3"/>
  <c r="O480" i="3" a="1"/>
  <c r="O480" i="3" s="1"/>
  <c r="V479" i="3"/>
  <c r="S479" i="3"/>
  <c r="O479" i="3" a="1"/>
  <c r="O479" i="3" s="1"/>
  <c r="V478" i="3"/>
  <c r="S478" i="3"/>
  <c r="O478" i="3" a="1"/>
  <c r="O478" i="3" s="1"/>
  <c r="V477" i="3"/>
  <c r="S477" i="3"/>
  <c r="O477" i="3" a="1"/>
  <c r="O477" i="3" s="1"/>
  <c r="V476" i="3"/>
  <c r="S476" i="3"/>
  <c r="O476" i="3" a="1"/>
  <c r="O476" i="3" s="1"/>
  <c r="V475" i="3"/>
  <c r="S475" i="3"/>
  <c r="O475" i="3" a="1"/>
  <c r="O475" i="3" s="1"/>
  <c r="V474" i="3"/>
  <c r="S474" i="3"/>
  <c r="O474" i="3" a="1"/>
  <c r="O474" i="3" s="1"/>
  <c r="V473" i="3"/>
  <c r="S473" i="3"/>
  <c r="O473" i="3" a="1"/>
  <c r="O473" i="3" s="1"/>
  <c r="V472" i="3"/>
  <c r="S472" i="3"/>
  <c r="O472" i="3" a="1"/>
  <c r="O472" i="3" s="1"/>
  <c r="V471" i="3"/>
  <c r="S471" i="3"/>
  <c r="O471" i="3" a="1"/>
  <c r="O471" i="3" s="1"/>
  <c r="V470" i="3"/>
  <c r="S470" i="3"/>
  <c r="O470" i="3" a="1"/>
  <c r="O470" i="3" s="1"/>
  <c r="V469" i="3"/>
  <c r="S469" i="3"/>
  <c r="O469" i="3" a="1"/>
  <c r="O469" i="3" s="1"/>
  <c r="V468" i="3"/>
  <c r="S468" i="3"/>
  <c r="O468" i="3" a="1"/>
  <c r="O468" i="3" s="1"/>
  <c r="V467" i="3"/>
  <c r="S467" i="3"/>
  <c r="O467" i="3" a="1"/>
  <c r="O467" i="3" s="1"/>
  <c r="V466" i="3"/>
  <c r="S466" i="3"/>
  <c r="O466" i="3" a="1"/>
  <c r="O466" i="3" s="1"/>
  <c r="V465" i="3"/>
  <c r="S465" i="3"/>
  <c r="O465" i="3" a="1"/>
  <c r="O465" i="3" s="1"/>
  <c r="V464" i="3"/>
  <c r="S464" i="3"/>
  <c r="O464" i="3" a="1"/>
  <c r="O464" i="3" s="1"/>
  <c r="V463" i="3"/>
  <c r="S463" i="3"/>
  <c r="O463" i="3" a="1"/>
  <c r="O463" i="3" s="1"/>
  <c r="V462" i="3"/>
  <c r="S462" i="3"/>
  <c r="O462" i="3" a="1"/>
  <c r="O462" i="3" s="1"/>
  <c r="V461" i="3"/>
  <c r="S461" i="3"/>
  <c r="O461" i="3" a="1"/>
  <c r="O461" i="3" s="1"/>
  <c r="V460" i="3"/>
  <c r="S460" i="3"/>
  <c r="O460" i="3" a="1"/>
  <c r="O460" i="3" s="1"/>
  <c r="V459" i="3"/>
  <c r="S459" i="3"/>
  <c r="O459" i="3" a="1"/>
  <c r="O459" i="3" s="1"/>
  <c r="V458" i="3"/>
  <c r="S458" i="3"/>
  <c r="O458" i="3" a="1"/>
  <c r="O458" i="3" s="1"/>
  <c r="V457" i="3"/>
  <c r="S457" i="3"/>
  <c r="O457" i="3" a="1"/>
  <c r="O457" i="3" s="1"/>
  <c r="V456" i="3"/>
  <c r="S456" i="3"/>
  <c r="O456" i="3" a="1"/>
  <c r="O456" i="3" s="1"/>
  <c r="V455" i="3"/>
  <c r="S455" i="3"/>
  <c r="O455" i="3" a="1"/>
  <c r="O455" i="3" s="1"/>
  <c r="V454" i="3"/>
  <c r="S454" i="3"/>
  <c r="O454" i="3" a="1"/>
  <c r="O454" i="3" s="1"/>
  <c r="V453" i="3"/>
  <c r="S453" i="3"/>
  <c r="O453" i="3" a="1"/>
  <c r="O453" i="3" s="1"/>
  <c r="V452" i="3"/>
  <c r="S452" i="3"/>
  <c r="O452" i="3" a="1"/>
  <c r="O452" i="3" s="1"/>
  <c r="V451" i="3"/>
  <c r="S451" i="3"/>
  <c r="O451" i="3"/>
  <c r="O451" i="3" a="1"/>
  <c r="V450" i="3"/>
  <c r="S450" i="3"/>
  <c r="O450" i="3"/>
  <c r="O450" i="3" a="1"/>
  <c r="V449" i="3"/>
  <c r="S449" i="3"/>
  <c r="O449" i="3"/>
  <c r="O449" i="3" a="1"/>
  <c r="V448" i="3"/>
  <c r="S448" i="3"/>
  <c r="O448" i="3"/>
  <c r="O448" i="3" a="1"/>
  <c r="V447" i="3"/>
  <c r="S447" i="3"/>
  <c r="O447" i="3"/>
  <c r="O447" i="3" a="1"/>
  <c r="V446" i="3"/>
  <c r="S446" i="3"/>
  <c r="O446" i="3"/>
  <c r="O446" i="3" a="1"/>
  <c r="V445" i="3"/>
  <c r="S445" i="3"/>
  <c r="O445" i="3"/>
  <c r="O445" i="3" a="1"/>
  <c r="V444" i="3"/>
  <c r="S444" i="3"/>
  <c r="O444" i="3"/>
  <c r="O444" i="3" a="1"/>
  <c r="V443" i="3"/>
  <c r="S443" i="3"/>
  <c r="O443" i="3"/>
  <c r="O443" i="3" a="1"/>
  <c r="V442" i="3"/>
  <c r="S442" i="3"/>
  <c r="O442" i="3"/>
  <c r="O442" i="3" a="1"/>
  <c r="V441" i="3"/>
  <c r="S441" i="3"/>
  <c r="O441" i="3"/>
  <c r="O441" i="3" a="1"/>
  <c r="V440" i="3"/>
  <c r="S440" i="3"/>
  <c r="O440" i="3"/>
  <c r="O440" i="3" a="1"/>
  <c r="V439" i="3"/>
  <c r="S439" i="3"/>
  <c r="O439" i="3"/>
  <c r="O439" i="3" a="1"/>
  <c r="V438" i="3"/>
  <c r="S438" i="3"/>
  <c r="O438" i="3"/>
  <c r="O438" i="3" a="1"/>
  <c r="V437" i="3"/>
  <c r="S437" i="3"/>
  <c r="O437" i="3"/>
  <c r="O437" i="3" a="1"/>
  <c r="V436" i="3"/>
  <c r="S436" i="3"/>
  <c r="O436" i="3" a="1"/>
  <c r="O436" i="3" s="1"/>
  <c r="V435" i="3"/>
  <c r="S435" i="3"/>
  <c r="O435" i="3" a="1"/>
  <c r="O435" i="3" s="1"/>
  <c r="V434" i="3"/>
  <c r="S434" i="3"/>
  <c r="O434" i="3" a="1"/>
  <c r="O434" i="3" s="1"/>
  <c r="V433" i="3"/>
  <c r="S433" i="3"/>
  <c r="O433" i="3" a="1"/>
  <c r="O433" i="3" s="1"/>
  <c r="V432" i="3"/>
  <c r="S432" i="3"/>
  <c r="O432" i="3" a="1"/>
  <c r="O432" i="3" s="1"/>
  <c r="V431" i="3"/>
  <c r="S431" i="3"/>
  <c r="O431" i="3" a="1"/>
  <c r="O431" i="3" s="1"/>
  <c r="V430" i="3"/>
  <c r="S430" i="3"/>
  <c r="O430" i="3" a="1"/>
  <c r="O430" i="3" s="1"/>
  <c r="V429" i="3"/>
  <c r="S429" i="3"/>
  <c r="O429" i="3" a="1"/>
  <c r="O429" i="3" s="1"/>
  <c r="V428" i="3"/>
  <c r="S428" i="3"/>
  <c r="O428" i="3"/>
  <c r="O428" i="3" a="1"/>
  <c r="V427" i="3"/>
  <c r="S427" i="3"/>
  <c r="O427" i="3" a="1"/>
  <c r="O427" i="3" s="1"/>
  <c r="V426" i="3"/>
  <c r="S426" i="3"/>
  <c r="O426" i="3"/>
  <c r="O426" i="3" a="1"/>
  <c r="V425" i="3"/>
  <c r="S425" i="3"/>
  <c r="O425" i="3"/>
  <c r="O425" i="3" a="1"/>
  <c r="V424" i="3"/>
  <c r="S424" i="3"/>
  <c r="O424" i="3" a="1"/>
  <c r="O424" i="3" s="1"/>
  <c r="V423" i="3"/>
  <c r="S423" i="3"/>
  <c r="O423" i="3"/>
  <c r="O423" i="3" a="1"/>
  <c r="V422" i="3"/>
  <c r="S422" i="3"/>
  <c r="O422" i="3" a="1"/>
  <c r="O422" i="3" s="1"/>
  <c r="V421" i="3"/>
  <c r="S421" i="3"/>
  <c r="O421" i="3" a="1"/>
  <c r="O421" i="3" s="1"/>
  <c r="V420" i="3"/>
  <c r="S420" i="3"/>
  <c r="O420" i="3" a="1"/>
  <c r="O420" i="3" s="1"/>
  <c r="V419" i="3"/>
  <c r="S419" i="3"/>
  <c r="O419" i="3" a="1"/>
  <c r="O419" i="3" s="1"/>
  <c r="V418" i="3"/>
  <c r="S418" i="3"/>
  <c r="O418" i="3" a="1"/>
  <c r="O418" i="3" s="1"/>
  <c r="V417" i="3"/>
  <c r="S417" i="3"/>
  <c r="O417" i="3"/>
  <c r="O417" i="3" a="1"/>
  <c r="V416" i="3"/>
  <c r="S416" i="3"/>
  <c r="O416" i="3" a="1"/>
  <c r="O416" i="3" s="1"/>
  <c r="V415" i="3"/>
  <c r="S415" i="3"/>
  <c r="O415" i="3" a="1"/>
  <c r="O415" i="3" s="1"/>
  <c r="V414" i="3"/>
  <c r="S414" i="3"/>
  <c r="O414" i="3"/>
  <c r="O414" i="3" a="1"/>
  <c r="V413" i="3"/>
  <c r="S413" i="3"/>
  <c r="O413" i="3"/>
  <c r="O413" i="3" a="1"/>
  <c r="V412" i="3"/>
  <c r="S412" i="3"/>
  <c r="O412" i="3" a="1"/>
  <c r="O412" i="3" s="1"/>
  <c r="V411" i="3"/>
  <c r="S411" i="3"/>
  <c r="O411" i="3" a="1"/>
  <c r="O411" i="3" s="1"/>
  <c r="V410" i="3"/>
  <c r="S410" i="3"/>
  <c r="O410" i="3"/>
  <c r="O410" i="3" a="1"/>
  <c r="V409" i="3"/>
  <c r="S409" i="3"/>
  <c r="O409" i="3" a="1"/>
  <c r="O409" i="3" s="1"/>
  <c r="V408" i="3"/>
  <c r="S408" i="3"/>
  <c r="O408" i="3" a="1"/>
  <c r="O408" i="3" s="1"/>
  <c r="V407" i="3"/>
  <c r="S407" i="3"/>
  <c r="O407" i="3" a="1"/>
  <c r="O407" i="3" s="1"/>
  <c r="V406" i="3"/>
  <c r="S406" i="3"/>
  <c r="O406" i="3" a="1"/>
  <c r="O406" i="3" s="1"/>
  <c r="V405" i="3"/>
  <c r="S405" i="3"/>
  <c r="O405" i="3"/>
  <c r="O405" i="3" a="1"/>
  <c r="V404" i="3"/>
  <c r="S404" i="3"/>
  <c r="O404" i="3"/>
  <c r="O404" i="3" a="1"/>
  <c r="V403" i="3"/>
  <c r="S403" i="3"/>
  <c r="O403" i="3" a="1"/>
  <c r="O403" i="3" s="1"/>
  <c r="V402" i="3"/>
  <c r="S402" i="3"/>
  <c r="O402" i="3"/>
  <c r="O402" i="3" a="1"/>
  <c r="V401" i="3"/>
  <c r="S401" i="3"/>
  <c r="O401" i="3"/>
  <c r="O401" i="3" a="1"/>
  <c r="V400" i="3"/>
  <c r="S400" i="3"/>
  <c r="O400" i="3" a="1"/>
  <c r="O400" i="3" s="1"/>
  <c r="V399" i="3"/>
  <c r="S399" i="3"/>
  <c r="O399" i="3" a="1"/>
  <c r="O399" i="3" s="1"/>
  <c r="V398" i="3"/>
  <c r="S398" i="3"/>
  <c r="O398" i="3" a="1"/>
  <c r="O398" i="3" s="1"/>
  <c r="V397" i="3"/>
  <c r="S397" i="3"/>
  <c r="O397" i="3" a="1"/>
  <c r="O397" i="3" s="1"/>
  <c r="V396" i="3"/>
  <c r="S396" i="3"/>
  <c r="O396" i="3" a="1"/>
  <c r="O396" i="3" s="1"/>
  <c r="V395" i="3"/>
  <c r="S395" i="3"/>
  <c r="O395" i="3" a="1"/>
  <c r="O395" i="3" s="1"/>
  <c r="V394" i="3"/>
  <c r="S394" i="3"/>
  <c r="O394" i="3" a="1"/>
  <c r="O394" i="3" s="1"/>
  <c r="V393" i="3"/>
  <c r="S393" i="3"/>
  <c r="O393" i="3" a="1"/>
  <c r="O393" i="3" s="1"/>
  <c r="V392" i="3"/>
  <c r="S392" i="3"/>
  <c r="O392" i="3"/>
  <c r="O392" i="3" a="1"/>
  <c r="V391" i="3"/>
  <c r="S391" i="3"/>
  <c r="O391" i="3" a="1"/>
  <c r="O391" i="3" s="1"/>
  <c r="V390" i="3"/>
  <c r="S390" i="3"/>
  <c r="O390" i="3"/>
  <c r="O390" i="3" a="1"/>
  <c r="V389" i="3"/>
  <c r="S389" i="3"/>
  <c r="O389" i="3"/>
  <c r="O389" i="3" a="1"/>
  <c r="V388" i="3"/>
  <c r="S388" i="3"/>
  <c r="O388" i="3" a="1"/>
  <c r="O388" i="3" s="1"/>
  <c r="V387" i="3"/>
  <c r="S387" i="3"/>
  <c r="O387" i="3"/>
  <c r="O387" i="3" a="1"/>
  <c r="V386" i="3"/>
  <c r="S386" i="3"/>
  <c r="O386" i="3" a="1"/>
  <c r="O386" i="3" s="1"/>
  <c r="V385" i="3"/>
  <c r="S385" i="3"/>
  <c r="O385" i="3" a="1"/>
  <c r="O385" i="3" s="1"/>
  <c r="V384" i="3"/>
  <c r="S384" i="3"/>
  <c r="O384" i="3" a="1"/>
  <c r="O384" i="3" s="1"/>
  <c r="V383" i="3"/>
  <c r="S383" i="3"/>
  <c r="O383" i="3" a="1"/>
  <c r="O383" i="3" s="1"/>
  <c r="V382" i="3"/>
  <c r="S382" i="3"/>
  <c r="O382" i="3" a="1"/>
  <c r="O382" i="3" s="1"/>
  <c r="V381" i="3"/>
  <c r="S381" i="3"/>
  <c r="O381" i="3"/>
  <c r="O381" i="3" a="1"/>
  <c r="V380" i="3"/>
  <c r="S380" i="3"/>
  <c r="O380" i="3" a="1"/>
  <c r="O380" i="3" s="1"/>
  <c r="V379" i="3"/>
  <c r="S379" i="3"/>
  <c r="O379" i="3" a="1"/>
  <c r="O379" i="3" s="1"/>
  <c r="V378" i="3"/>
  <c r="S378" i="3"/>
  <c r="O378" i="3"/>
  <c r="O378" i="3" a="1"/>
  <c r="V377" i="3"/>
  <c r="S377" i="3"/>
  <c r="O377" i="3"/>
  <c r="O377" i="3" a="1"/>
  <c r="V376" i="3"/>
  <c r="S376" i="3"/>
  <c r="O376" i="3" a="1"/>
  <c r="O376" i="3" s="1"/>
  <c r="V375" i="3"/>
  <c r="S375" i="3"/>
  <c r="O375" i="3" a="1"/>
  <c r="O375" i="3" s="1"/>
  <c r="V374" i="3"/>
  <c r="S374" i="3"/>
  <c r="O374" i="3"/>
  <c r="O374" i="3" a="1"/>
  <c r="V373" i="3"/>
  <c r="S373" i="3"/>
  <c r="O373" i="3" a="1"/>
  <c r="O373" i="3" s="1"/>
  <c r="V372" i="3"/>
  <c r="S372" i="3"/>
  <c r="O372" i="3" a="1"/>
  <c r="O372" i="3" s="1"/>
  <c r="V371" i="3"/>
  <c r="S371" i="3"/>
  <c r="O371" i="3" a="1"/>
  <c r="O371" i="3" s="1"/>
  <c r="V370" i="3"/>
  <c r="S370" i="3"/>
  <c r="O370" i="3" a="1"/>
  <c r="O370" i="3" s="1"/>
  <c r="V369" i="3"/>
  <c r="S369" i="3"/>
  <c r="O369" i="3"/>
  <c r="O369" i="3" a="1"/>
  <c r="V368" i="3"/>
  <c r="S368" i="3"/>
  <c r="O368" i="3"/>
  <c r="O368" i="3" a="1"/>
  <c r="V367" i="3"/>
  <c r="S367" i="3"/>
  <c r="O367" i="3" a="1"/>
  <c r="O367" i="3" s="1"/>
  <c r="V366" i="3"/>
  <c r="S366" i="3"/>
  <c r="O366" i="3"/>
  <c r="O366" i="3" a="1"/>
  <c r="V365" i="3"/>
  <c r="S365" i="3"/>
  <c r="O365" i="3"/>
  <c r="O365" i="3" a="1"/>
  <c r="V364" i="3"/>
  <c r="S364" i="3"/>
  <c r="O364" i="3" a="1"/>
  <c r="O364" i="3" s="1"/>
  <c r="V363" i="3"/>
  <c r="S363" i="3"/>
  <c r="O363" i="3" a="1"/>
  <c r="O363" i="3" s="1"/>
  <c r="V362" i="3"/>
  <c r="S362" i="3"/>
  <c r="O362" i="3" a="1"/>
  <c r="O362" i="3" s="1"/>
  <c r="V361" i="3"/>
  <c r="S361" i="3"/>
  <c r="O361" i="3" a="1"/>
  <c r="O361" i="3" s="1"/>
  <c r="V360" i="3"/>
  <c r="S360" i="3"/>
  <c r="O360" i="3" a="1"/>
  <c r="O360" i="3" s="1"/>
  <c r="V359" i="3"/>
  <c r="S359" i="3"/>
  <c r="O359" i="3" a="1"/>
  <c r="O359" i="3" s="1"/>
  <c r="V358" i="3"/>
  <c r="S358" i="3"/>
  <c r="O358" i="3" a="1"/>
  <c r="O358" i="3" s="1"/>
  <c r="V357" i="3"/>
  <c r="S357" i="3"/>
  <c r="O357" i="3" a="1"/>
  <c r="O357" i="3" s="1"/>
  <c r="V356" i="3"/>
  <c r="S356" i="3"/>
  <c r="O356" i="3"/>
  <c r="O356" i="3" a="1"/>
  <c r="V355" i="3"/>
  <c r="S355" i="3"/>
  <c r="O355" i="3" a="1"/>
  <c r="O355" i="3" s="1"/>
  <c r="V354" i="3"/>
  <c r="S354" i="3"/>
  <c r="O354" i="3"/>
  <c r="O354" i="3" a="1"/>
  <c r="V353" i="3"/>
  <c r="S353" i="3"/>
  <c r="O353" i="3"/>
  <c r="O353" i="3" a="1"/>
  <c r="V352" i="3"/>
  <c r="S352" i="3"/>
  <c r="O352" i="3" a="1"/>
  <c r="O352" i="3" s="1"/>
  <c r="V351" i="3"/>
  <c r="S351" i="3"/>
  <c r="O351" i="3"/>
  <c r="O351" i="3" a="1"/>
  <c r="V350" i="3"/>
  <c r="S350" i="3"/>
  <c r="O350" i="3" a="1"/>
  <c r="O350" i="3" s="1"/>
  <c r="V349" i="3"/>
  <c r="S349" i="3"/>
  <c r="O349" i="3" a="1"/>
  <c r="O349" i="3" s="1"/>
  <c r="V348" i="3"/>
  <c r="S348" i="3"/>
  <c r="O348" i="3" a="1"/>
  <c r="O348" i="3" s="1"/>
  <c r="V347" i="3"/>
  <c r="S347" i="3"/>
  <c r="O347" i="3" a="1"/>
  <c r="O347" i="3" s="1"/>
  <c r="V346" i="3"/>
  <c r="S346" i="3"/>
  <c r="O346" i="3" a="1"/>
  <c r="O346" i="3" s="1"/>
  <c r="V345" i="3"/>
  <c r="S345" i="3"/>
  <c r="O345" i="3"/>
  <c r="O345" i="3" a="1"/>
  <c r="V344" i="3"/>
  <c r="S344" i="3"/>
  <c r="O344" i="3" a="1"/>
  <c r="O344" i="3" s="1"/>
  <c r="V343" i="3"/>
  <c r="S343" i="3"/>
  <c r="O343" i="3" a="1"/>
  <c r="O343" i="3" s="1"/>
  <c r="V342" i="3"/>
  <c r="S342" i="3"/>
  <c r="O342" i="3"/>
  <c r="O342" i="3" a="1"/>
  <c r="V341" i="3"/>
  <c r="S341" i="3"/>
  <c r="O341" i="3"/>
  <c r="O341" i="3" a="1"/>
  <c r="V340" i="3"/>
  <c r="S340" i="3"/>
  <c r="O340" i="3" a="1"/>
  <c r="O340" i="3" s="1"/>
  <c r="V339" i="3"/>
  <c r="S339" i="3"/>
  <c r="O339" i="3" a="1"/>
  <c r="O339" i="3" s="1"/>
  <c r="V338" i="3"/>
  <c r="S338" i="3"/>
  <c r="O338" i="3"/>
  <c r="O338" i="3" a="1"/>
  <c r="V337" i="3"/>
  <c r="S337" i="3"/>
  <c r="O337" i="3" a="1"/>
  <c r="O337" i="3" s="1"/>
  <c r="V336" i="3"/>
  <c r="S336" i="3"/>
  <c r="O336" i="3" a="1"/>
  <c r="O336" i="3" s="1"/>
  <c r="V335" i="3"/>
  <c r="S335" i="3"/>
  <c r="O335" i="3" a="1"/>
  <c r="O335" i="3" s="1"/>
  <c r="V334" i="3"/>
  <c r="S334" i="3"/>
  <c r="O334" i="3" a="1"/>
  <c r="O334" i="3" s="1"/>
  <c r="V333" i="3"/>
  <c r="S333" i="3"/>
  <c r="O333" i="3"/>
  <c r="O333" i="3" a="1"/>
  <c r="V332" i="3"/>
  <c r="S332" i="3"/>
  <c r="O332" i="3"/>
  <c r="O332" i="3" a="1"/>
  <c r="V331" i="3"/>
  <c r="S331" i="3"/>
  <c r="O331" i="3" a="1"/>
  <c r="O331" i="3" s="1"/>
  <c r="V330" i="3"/>
  <c r="S330" i="3"/>
  <c r="O330" i="3"/>
  <c r="O330" i="3" a="1"/>
  <c r="V329" i="3"/>
  <c r="S329" i="3"/>
  <c r="O329" i="3"/>
  <c r="O329" i="3" a="1"/>
  <c r="V328" i="3"/>
  <c r="S328" i="3"/>
  <c r="O328" i="3" a="1"/>
  <c r="O328" i="3" s="1"/>
  <c r="V327" i="3"/>
  <c r="S327" i="3"/>
  <c r="O327" i="3" a="1"/>
  <c r="O327" i="3" s="1"/>
  <c r="V326" i="3"/>
  <c r="S326" i="3"/>
  <c r="O326" i="3" a="1"/>
  <c r="O326" i="3" s="1"/>
  <c r="V325" i="3"/>
  <c r="S325" i="3"/>
  <c r="O325" i="3" a="1"/>
  <c r="O325" i="3" s="1"/>
  <c r="V324" i="3"/>
  <c r="S324" i="3"/>
  <c r="O324" i="3" a="1"/>
  <c r="O324" i="3" s="1"/>
  <c r="V323" i="3"/>
  <c r="S323" i="3"/>
  <c r="O323" i="3" a="1"/>
  <c r="O323" i="3" s="1"/>
  <c r="V322" i="3"/>
  <c r="S322" i="3"/>
  <c r="O322" i="3" a="1"/>
  <c r="O322" i="3" s="1"/>
  <c r="V321" i="3"/>
  <c r="S321" i="3"/>
  <c r="O321" i="3" a="1"/>
  <c r="O321" i="3" s="1"/>
  <c r="V320" i="3"/>
  <c r="S320" i="3"/>
  <c r="O320" i="3"/>
  <c r="O320" i="3" a="1"/>
  <c r="V319" i="3"/>
  <c r="S319" i="3"/>
  <c r="O319" i="3" a="1"/>
  <c r="O319" i="3" s="1"/>
  <c r="V318" i="3"/>
  <c r="S318" i="3"/>
  <c r="O318" i="3"/>
  <c r="O318" i="3" a="1"/>
  <c r="V317" i="3"/>
  <c r="S317" i="3"/>
  <c r="O317" i="3"/>
  <c r="O317" i="3" a="1"/>
  <c r="V316" i="3"/>
  <c r="S316" i="3"/>
  <c r="O316" i="3" a="1"/>
  <c r="O316" i="3" s="1"/>
  <c r="V315" i="3"/>
  <c r="S315" i="3"/>
  <c r="O315" i="3"/>
  <c r="O315" i="3" a="1"/>
  <c r="V314" i="3"/>
  <c r="S314" i="3"/>
  <c r="O314" i="3" a="1"/>
  <c r="O314" i="3" s="1"/>
  <c r="V313" i="3"/>
  <c r="S313" i="3"/>
  <c r="O313" i="3" a="1"/>
  <c r="O313" i="3" s="1"/>
  <c r="V312" i="3"/>
  <c r="S312" i="3"/>
  <c r="O312" i="3" a="1"/>
  <c r="O312" i="3" s="1"/>
  <c r="V311" i="3"/>
  <c r="S311" i="3"/>
  <c r="O311" i="3" a="1"/>
  <c r="O311" i="3" s="1"/>
  <c r="V310" i="3"/>
  <c r="S310" i="3"/>
  <c r="O310" i="3" a="1"/>
  <c r="O310" i="3" s="1"/>
  <c r="V309" i="3"/>
  <c r="S309" i="3"/>
  <c r="O309" i="3"/>
  <c r="O309" i="3" a="1"/>
  <c r="V308" i="3"/>
  <c r="S308" i="3"/>
  <c r="O308" i="3" a="1"/>
  <c r="O308" i="3" s="1"/>
  <c r="V307" i="3"/>
  <c r="S307" i="3"/>
  <c r="O307" i="3" a="1"/>
  <c r="O307" i="3" s="1"/>
  <c r="V306" i="3"/>
  <c r="S306" i="3"/>
  <c r="O306" i="3"/>
  <c r="O306" i="3" a="1"/>
  <c r="V305" i="3"/>
  <c r="S305" i="3"/>
  <c r="O305" i="3"/>
  <c r="O305" i="3" a="1"/>
  <c r="V304" i="3"/>
  <c r="S304" i="3"/>
  <c r="O304" i="3" a="1"/>
  <c r="O304" i="3" s="1"/>
  <c r="V303" i="3"/>
  <c r="S303" i="3"/>
  <c r="O303" i="3" a="1"/>
  <c r="O303" i="3" s="1"/>
  <c r="V302" i="3"/>
  <c r="S302" i="3"/>
  <c r="O302" i="3"/>
  <c r="O302" i="3" a="1"/>
  <c r="V301" i="3"/>
  <c r="S301" i="3"/>
  <c r="O301" i="3" a="1"/>
  <c r="O301" i="3" s="1"/>
  <c r="V300" i="3"/>
  <c r="S300" i="3"/>
  <c r="O300" i="3" a="1"/>
  <c r="O300" i="3" s="1"/>
  <c r="V299" i="3"/>
  <c r="S299" i="3"/>
  <c r="O299" i="3" a="1"/>
  <c r="O299" i="3" s="1"/>
  <c r="V298" i="3"/>
  <c r="S298" i="3"/>
  <c r="O298" i="3" a="1"/>
  <c r="O298" i="3" s="1"/>
  <c r="V297" i="3"/>
  <c r="S297" i="3"/>
  <c r="O297" i="3"/>
  <c r="O297" i="3" a="1"/>
  <c r="V296" i="3"/>
  <c r="S296" i="3"/>
  <c r="O296" i="3"/>
  <c r="O296" i="3" a="1"/>
  <c r="V295" i="3"/>
  <c r="S295" i="3"/>
  <c r="O295" i="3" a="1"/>
  <c r="O295" i="3" s="1"/>
  <c r="V294" i="3"/>
  <c r="S294" i="3"/>
  <c r="O294" i="3"/>
  <c r="O294" i="3" a="1"/>
  <c r="V293" i="3"/>
  <c r="S293" i="3"/>
  <c r="O293" i="3"/>
  <c r="O293" i="3" a="1"/>
  <c r="V292" i="3"/>
  <c r="S292" i="3"/>
  <c r="O292" i="3" a="1"/>
  <c r="O292" i="3" s="1"/>
  <c r="V291" i="3"/>
  <c r="S291" i="3"/>
  <c r="O291" i="3" a="1"/>
  <c r="O291" i="3" s="1"/>
  <c r="V290" i="3"/>
  <c r="S290" i="3"/>
  <c r="O290" i="3" a="1"/>
  <c r="O290" i="3" s="1"/>
  <c r="V289" i="3"/>
  <c r="S289" i="3"/>
  <c r="O289" i="3" a="1"/>
  <c r="O289" i="3" s="1"/>
  <c r="V288" i="3"/>
  <c r="S288" i="3"/>
  <c r="O288" i="3" a="1"/>
  <c r="O288" i="3" s="1"/>
  <c r="V287" i="3"/>
  <c r="S287" i="3"/>
  <c r="O287" i="3" a="1"/>
  <c r="O287" i="3" s="1"/>
  <c r="V286" i="3"/>
  <c r="S286" i="3"/>
  <c r="O286" i="3" a="1"/>
  <c r="O286" i="3" s="1"/>
  <c r="V285" i="3"/>
  <c r="S285" i="3"/>
  <c r="O285" i="3" a="1"/>
  <c r="O285" i="3" s="1"/>
  <c r="V284" i="3"/>
  <c r="S284" i="3"/>
  <c r="O284" i="3"/>
  <c r="O284" i="3" a="1"/>
  <c r="V283" i="3"/>
  <c r="S283" i="3"/>
  <c r="O283" i="3" a="1"/>
  <c r="O283" i="3" s="1"/>
  <c r="V282" i="3"/>
  <c r="S282" i="3"/>
  <c r="O282" i="3"/>
  <c r="O282" i="3" a="1"/>
  <c r="V281" i="3"/>
  <c r="S281" i="3"/>
  <c r="O281" i="3"/>
  <c r="O281" i="3" a="1"/>
  <c r="V280" i="3"/>
  <c r="S280" i="3"/>
  <c r="O280" i="3" a="1"/>
  <c r="O280" i="3" s="1"/>
  <c r="V279" i="3"/>
  <c r="S279" i="3"/>
  <c r="O279" i="3"/>
  <c r="O279" i="3" a="1"/>
  <c r="V278" i="3"/>
  <c r="S278" i="3"/>
  <c r="O278" i="3" a="1"/>
  <c r="O278" i="3" s="1"/>
  <c r="V277" i="3"/>
  <c r="S277" i="3"/>
  <c r="O277" i="3" a="1"/>
  <c r="O277" i="3" s="1"/>
  <c r="V276" i="3"/>
  <c r="S276" i="3"/>
  <c r="O276" i="3" a="1"/>
  <c r="O276" i="3" s="1"/>
  <c r="V275" i="3"/>
  <c r="S275" i="3"/>
  <c r="O275" i="3" a="1"/>
  <c r="O275" i="3" s="1"/>
  <c r="V274" i="3"/>
  <c r="S274" i="3"/>
  <c r="O274" i="3" a="1"/>
  <c r="O274" i="3" s="1"/>
  <c r="V273" i="3"/>
  <c r="S273" i="3"/>
  <c r="O273" i="3"/>
  <c r="O273" i="3" a="1"/>
  <c r="V272" i="3"/>
  <c r="S272" i="3"/>
  <c r="O272" i="3" a="1"/>
  <c r="O272" i="3" s="1"/>
  <c r="V271" i="3"/>
  <c r="S271" i="3"/>
  <c r="O271" i="3" a="1"/>
  <c r="O271" i="3" s="1"/>
  <c r="V270" i="3"/>
  <c r="S270" i="3"/>
  <c r="O270" i="3"/>
  <c r="O270" i="3" a="1"/>
  <c r="V269" i="3"/>
  <c r="S269" i="3"/>
  <c r="O269" i="3"/>
  <c r="O269" i="3" a="1"/>
  <c r="V268" i="3"/>
  <c r="S268" i="3"/>
  <c r="O268" i="3" a="1"/>
  <c r="O268" i="3" s="1"/>
  <c r="V267" i="3"/>
  <c r="S267" i="3"/>
  <c r="O267" i="3" a="1"/>
  <c r="O267" i="3" s="1"/>
  <c r="V266" i="3"/>
  <c r="S266" i="3"/>
  <c r="O266" i="3"/>
  <c r="O266" i="3" a="1"/>
  <c r="V265" i="3"/>
  <c r="S265" i="3"/>
  <c r="O265" i="3" a="1"/>
  <c r="O265" i="3" s="1"/>
  <c r="V264" i="3"/>
  <c r="S264" i="3"/>
  <c r="O264" i="3" a="1"/>
  <c r="O264" i="3" s="1"/>
  <c r="V263" i="3"/>
  <c r="S263" i="3"/>
  <c r="O263" i="3" a="1"/>
  <c r="O263" i="3" s="1"/>
  <c r="V262" i="3"/>
  <c r="S262" i="3"/>
  <c r="O262" i="3" a="1"/>
  <c r="O262" i="3" s="1"/>
  <c r="V261" i="3"/>
  <c r="S261" i="3"/>
  <c r="O261" i="3"/>
  <c r="O261" i="3" a="1"/>
  <c r="V260" i="3"/>
  <c r="S260" i="3"/>
  <c r="O260" i="3"/>
  <c r="O260" i="3" a="1"/>
  <c r="V259" i="3"/>
  <c r="S259" i="3"/>
  <c r="O259" i="3" a="1"/>
  <c r="O259" i="3" s="1"/>
  <c r="V258" i="3"/>
  <c r="S258" i="3"/>
  <c r="O258" i="3"/>
  <c r="O258" i="3" a="1"/>
  <c r="V257" i="3"/>
  <c r="S257" i="3"/>
  <c r="O257" i="3"/>
  <c r="O257" i="3" a="1"/>
  <c r="V256" i="3"/>
  <c r="S256" i="3"/>
  <c r="O256" i="3" a="1"/>
  <c r="O256" i="3" s="1"/>
  <c r="V255" i="3"/>
  <c r="S255" i="3"/>
  <c r="O255" i="3" a="1"/>
  <c r="O255" i="3" s="1"/>
  <c r="V254" i="3"/>
  <c r="S254" i="3"/>
  <c r="O254" i="3" a="1"/>
  <c r="O254" i="3" s="1"/>
  <c r="V253" i="3"/>
  <c r="S253" i="3"/>
  <c r="O253" i="3" a="1"/>
  <c r="O253" i="3" s="1"/>
  <c r="V252" i="3"/>
  <c r="S252" i="3"/>
  <c r="O252" i="3" a="1"/>
  <c r="O252" i="3" s="1"/>
  <c r="V251" i="3"/>
  <c r="S251" i="3"/>
  <c r="O251" i="3" a="1"/>
  <c r="O251" i="3" s="1"/>
  <c r="V250" i="3"/>
  <c r="S250" i="3"/>
  <c r="O250" i="3" a="1"/>
  <c r="O250" i="3" s="1"/>
  <c r="V249" i="3"/>
  <c r="S249" i="3"/>
  <c r="O249" i="3" a="1"/>
  <c r="O249" i="3" s="1"/>
  <c r="V248" i="3"/>
  <c r="S248" i="3"/>
  <c r="O248" i="3"/>
  <c r="O248" i="3" a="1"/>
  <c r="V247" i="3"/>
  <c r="S247" i="3"/>
  <c r="O247" i="3" a="1"/>
  <c r="O247" i="3" s="1"/>
  <c r="V246" i="3"/>
  <c r="S246" i="3"/>
  <c r="O246" i="3"/>
  <c r="O246" i="3" a="1"/>
  <c r="V245" i="3"/>
  <c r="S245" i="3"/>
  <c r="O245" i="3"/>
  <c r="O245" i="3" a="1"/>
  <c r="V244" i="3"/>
  <c r="S244" i="3"/>
  <c r="O244" i="3" a="1"/>
  <c r="O244" i="3" s="1"/>
  <c r="V243" i="3"/>
  <c r="S243" i="3"/>
  <c r="O243" i="3"/>
  <c r="O243" i="3" a="1"/>
  <c r="V242" i="3"/>
  <c r="S242" i="3"/>
  <c r="O242" i="3" a="1"/>
  <c r="O242" i="3" s="1"/>
  <c r="V241" i="3"/>
  <c r="S241" i="3"/>
  <c r="O241" i="3" a="1"/>
  <c r="O241" i="3" s="1"/>
  <c r="V240" i="3"/>
  <c r="S240" i="3"/>
  <c r="O240" i="3" a="1"/>
  <c r="O240" i="3" s="1"/>
  <c r="V239" i="3"/>
  <c r="S239" i="3"/>
  <c r="O239" i="3" a="1"/>
  <c r="O239" i="3" s="1"/>
  <c r="V238" i="3"/>
  <c r="S238" i="3"/>
  <c r="O238" i="3" a="1"/>
  <c r="O238" i="3" s="1"/>
  <c r="V237" i="3"/>
  <c r="S237" i="3"/>
  <c r="O237" i="3"/>
  <c r="O237" i="3" a="1"/>
  <c r="V236" i="3"/>
  <c r="S236" i="3"/>
  <c r="O236" i="3" a="1"/>
  <c r="O236" i="3" s="1"/>
  <c r="V235" i="3"/>
  <c r="S235" i="3"/>
  <c r="O235" i="3" a="1"/>
  <c r="O235" i="3" s="1"/>
  <c r="V234" i="3"/>
  <c r="S234" i="3"/>
  <c r="O234" i="3"/>
  <c r="O234" i="3" a="1"/>
  <c r="V233" i="3"/>
  <c r="S233" i="3"/>
  <c r="O233" i="3"/>
  <c r="O233" i="3" a="1"/>
  <c r="V232" i="3"/>
  <c r="S232" i="3"/>
  <c r="O232" i="3" a="1"/>
  <c r="O232" i="3" s="1"/>
  <c r="V231" i="3"/>
  <c r="S231" i="3"/>
  <c r="O231" i="3" a="1"/>
  <c r="O231" i="3" s="1"/>
  <c r="V230" i="3"/>
  <c r="S230" i="3"/>
  <c r="O230" i="3"/>
  <c r="O230" i="3" a="1"/>
  <c r="V229" i="3"/>
  <c r="S229" i="3"/>
  <c r="O229" i="3" a="1"/>
  <c r="O229" i="3" s="1"/>
  <c r="V228" i="3"/>
  <c r="S228" i="3"/>
  <c r="O228" i="3" a="1"/>
  <c r="O228" i="3" s="1"/>
  <c r="V227" i="3"/>
  <c r="S227" i="3"/>
  <c r="O227" i="3" a="1"/>
  <c r="O227" i="3" s="1"/>
  <c r="V226" i="3"/>
  <c r="S226" i="3"/>
  <c r="O226" i="3" a="1"/>
  <c r="O226" i="3" s="1"/>
  <c r="V225" i="3"/>
  <c r="S225" i="3"/>
  <c r="O225" i="3"/>
  <c r="O225" i="3" a="1"/>
  <c r="V224" i="3"/>
  <c r="S224" i="3"/>
  <c r="O224" i="3"/>
  <c r="O224" i="3" a="1"/>
  <c r="V223" i="3"/>
  <c r="S223" i="3"/>
  <c r="O223" i="3" a="1"/>
  <c r="O223" i="3" s="1"/>
  <c r="V222" i="3"/>
  <c r="S222" i="3"/>
  <c r="O222" i="3"/>
  <c r="O222" i="3" a="1"/>
  <c r="V221" i="3"/>
  <c r="S221" i="3"/>
  <c r="O221" i="3"/>
  <c r="O221" i="3" a="1"/>
  <c r="V220" i="3"/>
  <c r="S220" i="3"/>
  <c r="O220" i="3" a="1"/>
  <c r="O220" i="3" s="1"/>
  <c r="V219" i="3"/>
  <c r="S219" i="3"/>
  <c r="O219" i="3" a="1"/>
  <c r="O219" i="3" s="1"/>
  <c r="V218" i="3"/>
  <c r="S218" i="3"/>
  <c r="O218" i="3" a="1"/>
  <c r="O218" i="3" s="1"/>
  <c r="V217" i="3"/>
  <c r="S217" i="3"/>
  <c r="O217" i="3" a="1"/>
  <c r="O217" i="3" s="1"/>
  <c r="V216" i="3"/>
  <c r="S216" i="3"/>
  <c r="O216" i="3" a="1"/>
  <c r="O216" i="3" s="1"/>
  <c r="V215" i="3"/>
  <c r="S215" i="3"/>
  <c r="O215" i="3" a="1"/>
  <c r="O215" i="3" s="1"/>
  <c r="V214" i="3"/>
  <c r="S214" i="3"/>
  <c r="O214" i="3" a="1"/>
  <c r="O214" i="3" s="1"/>
  <c r="V213" i="3"/>
  <c r="S213" i="3"/>
  <c r="O213" i="3" a="1"/>
  <c r="O213" i="3" s="1"/>
  <c r="V212" i="3"/>
  <c r="S212" i="3"/>
  <c r="O212" i="3"/>
  <c r="O212" i="3" a="1"/>
  <c r="V211" i="3"/>
  <c r="S211" i="3"/>
  <c r="O211" i="3" a="1"/>
  <c r="O211" i="3" s="1"/>
  <c r="V210" i="3"/>
  <c r="S210" i="3"/>
  <c r="O210" i="3"/>
  <c r="O210" i="3" a="1"/>
  <c r="V209" i="3"/>
  <c r="S209" i="3"/>
  <c r="O209" i="3"/>
  <c r="O209" i="3" a="1"/>
  <c r="V208" i="3"/>
  <c r="S208" i="3"/>
  <c r="O208" i="3" a="1"/>
  <c r="O208" i="3" s="1"/>
  <c r="V207" i="3"/>
  <c r="S207" i="3"/>
  <c r="O207" i="3"/>
  <c r="O207" i="3" a="1"/>
  <c r="V206" i="3"/>
  <c r="S206" i="3"/>
  <c r="O206" i="3" a="1"/>
  <c r="O206" i="3" s="1"/>
  <c r="V205" i="3"/>
  <c r="S205" i="3"/>
  <c r="O205" i="3" a="1"/>
  <c r="O205" i="3" s="1"/>
  <c r="V204" i="3"/>
  <c r="S204" i="3"/>
  <c r="O204" i="3" a="1"/>
  <c r="O204" i="3" s="1"/>
  <c r="V203" i="3"/>
  <c r="S203" i="3"/>
  <c r="O203" i="3" a="1"/>
  <c r="O203" i="3" s="1"/>
  <c r="V202" i="3"/>
  <c r="S202" i="3"/>
  <c r="O202" i="3" a="1"/>
  <c r="O202" i="3" s="1"/>
  <c r="V201" i="3"/>
  <c r="S201" i="3"/>
  <c r="O201" i="3"/>
  <c r="O201" i="3" a="1"/>
  <c r="V200" i="3"/>
  <c r="S200" i="3"/>
  <c r="O200" i="3" a="1"/>
  <c r="O200" i="3" s="1"/>
  <c r="V199" i="3"/>
  <c r="S199" i="3"/>
  <c r="O199" i="3" a="1"/>
  <c r="O199" i="3" s="1"/>
  <c r="V198" i="3"/>
  <c r="S198" i="3"/>
  <c r="O198" i="3"/>
  <c r="O198" i="3" a="1"/>
  <c r="V197" i="3"/>
  <c r="S197" i="3"/>
  <c r="O197" i="3"/>
  <c r="O197" i="3" a="1"/>
  <c r="V196" i="3"/>
  <c r="S196" i="3"/>
  <c r="O196" i="3" a="1"/>
  <c r="O196" i="3" s="1"/>
  <c r="V195" i="3"/>
  <c r="S195" i="3"/>
  <c r="O195" i="3" a="1"/>
  <c r="O195" i="3" s="1"/>
  <c r="V194" i="3"/>
  <c r="S194" i="3"/>
  <c r="O194" i="3"/>
  <c r="O194" i="3" a="1"/>
  <c r="V193" i="3"/>
  <c r="S193" i="3"/>
  <c r="O193" i="3" a="1"/>
  <c r="O193" i="3" s="1"/>
  <c r="V192" i="3"/>
  <c r="S192" i="3"/>
  <c r="O192" i="3" a="1"/>
  <c r="O192" i="3" s="1"/>
  <c r="V191" i="3"/>
  <c r="S191" i="3"/>
  <c r="O191" i="3" a="1"/>
  <c r="O191" i="3" s="1"/>
  <c r="V190" i="3"/>
  <c r="S190" i="3"/>
  <c r="O190" i="3" a="1"/>
  <c r="O190" i="3" s="1"/>
  <c r="V189" i="3"/>
  <c r="S189" i="3"/>
  <c r="O189" i="3"/>
  <c r="O189" i="3" a="1"/>
  <c r="V188" i="3"/>
  <c r="S188" i="3"/>
  <c r="O188" i="3"/>
  <c r="O188" i="3" a="1"/>
  <c r="V187" i="3"/>
  <c r="S187" i="3"/>
  <c r="O187" i="3" a="1"/>
  <c r="O187" i="3" s="1"/>
  <c r="V186" i="3"/>
  <c r="S186" i="3"/>
  <c r="O186" i="3"/>
  <c r="O186" i="3" a="1"/>
  <c r="V185" i="3"/>
  <c r="S185" i="3"/>
  <c r="O185" i="3"/>
  <c r="O185" i="3" a="1"/>
  <c r="V184" i="3"/>
  <c r="S184" i="3"/>
  <c r="O184" i="3" a="1"/>
  <c r="O184" i="3" s="1"/>
  <c r="V183" i="3"/>
  <c r="S183" i="3"/>
  <c r="O183" i="3" a="1"/>
  <c r="O183" i="3" s="1"/>
  <c r="V182" i="3"/>
  <c r="S182" i="3"/>
  <c r="O182" i="3" a="1"/>
  <c r="O182" i="3" s="1"/>
  <c r="V181" i="3"/>
  <c r="S181" i="3"/>
  <c r="O181" i="3"/>
  <c r="O181" i="3" a="1"/>
  <c r="V180" i="3"/>
  <c r="S180" i="3"/>
  <c r="O180" i="3" a="1"/>
  <c r="O180" i="3" s="1"/>
  <c r="V179" i="3"/>
  <c r="S179" i="3"/>
  <c r="O179" i="3" a="1"/>
  <c r="O179" i="3" s="1"/>
  <c r="V178" i="3"/>
  <c r="S178" i="3"/>
  <c r="O178" i="3"/>
  <c r="O178" i="3" a="1"/>
  <c r="V177" i="3"/>
  <c r="S177" i="3"/>
  <c r="O177" i="3" a="1"/>
  <c r="O177" i="3" s="1"/>
  <c r="V176" i="3"/>
  <c r="S176" i="3"/>
  <c r="O176" i="3" a="1"/>
  <c r="O176" i="3" s="1"/>
  <c r="V175" i="3"/>
  <c r="S175" i="3"/>
  <c r="O175" i="3"/>
  <c r="O175" i="3" a="1"/>
  <c r="V174" i="3"/>
  <c r="S174" i="3"/>
  <c r="O174" i="3" a="1"/>
  <c r="O174" i="3" s="1"/>
  <c r="V173" i="3"/>
  <c r="S173" i="3"/>
  <c r="O173" i="3" a="1"/>
  <c r="O173" i="3" s="1"/>
  <c r="V172" i="3"/>
  <c r="S172" i="3"/>
  <c r="O172" i="3"/>
  <c r="O172" i="3" a="1"/>
  <c r="V171" i="3"/>
  <c r="S171" i="3"/>
  <c r="O171" i="3" a="1"/>
  <c r="O171" i="3" s="1"/>
  <c r="V170" i="3"/>
  <c r="S170" i="3"/>
  <c r="O170" i="3" a="1"/>
  <c r="O170" i="3" s="1"/>
  <c r="V169" i="3"/>
  <c r="S169" i="3"/>
  <c r="O169" i="3"/>
  <c r="O169" i="3" a="1"/>
  <c r="V168" i="3"/>
  <c r="S168" i="3"/>
  <c r="O168" i="3" a="1"/>
  <c r="O168" i="3" s="1"/>
  <c r="V167" i="3"/>
  <c r="S167" i="3"/>
  <c r="O167" i="3" a="1"/>
  <c r="O167" i="3" s="1"/>
  <c r="V166" i="3"/>
  <c r="S166" i="3"/>
  <c r="O166" i="3"/>
  <c r="O166" i="3" a="1"/>
  <c r="V165" i="3"/>
  <c r="S165" i="3"/>
  <c r="O165" i="3" a="1"/>
  <c r="O165" i="3" s="1"/>
  <c r="V164" i="3"/>
  <c r="S164" i="3"/>
  <c r="O164" i="3" a="1"/>
  <c r="O164" i="3" s="1"/>
  <c r="V163" i="3"/>
  <c r="S163" i="3"/>
  <c r="O163" i="3"/>
  <c r="O163" i="3" a="1"/>
  <c r="V162" i="3"/>
  <c r="S162" i="3"/>
  <c r="O162" i="3" a="1"/>
  <c r="O162" i="3" s="1"/>
  <c r="V161" i="3"/>
  <c r="S161" i="3"/>
  <c r="O161" i="3" a="1"/>
  <c r="O161" i="3" s="1"/>
  <c r="V160" i="3"/>
  <c r="S160" i="3"/>
  <c r="O160" i="3"/>
  <c r="O160" i="3" a="1"/>
  <c r="V159" i="3"/>
  <c r="S159" i="3"/>
  <c r="O159" i="3" a="1"/>
  <c r="O159" i="3" s="1"/>
  <c r="V158" i="3"/>
  <c r="S158" i="3"/>
  <c r="O158" i="3" a="1"/>
  <c r="O158" i="3" s="1"/>
  <c r="V157" i="3"/>
  <c r="S157" i="3"/>
  <c r="O157" i="3"/>
  <c r="O157" i="3" a="1"/>
  <c r="V156" i="3"/>
  <c r="S156" i="3"/>
  <c r="O156" i="3" a="1"/>
  <c r="O156" i="3" s="1"/>
  <c r="V155" i="3"/>
  <c r="S155" i="3"/>
  <c r="O155" i="3" a="1"/>
  <c r="O155" i="3" s="1"/>
  <c r="V154" i="3"/>
  <c r="S154" i="3"/>
  <c r="O154" i="3"/>
  <c r="O154" i="3" a="1"/>
  <c r="V153" i="3"/>
  <c r="S153" i="3"/>
  <c r="O153" i="3" a="1"/>
  <c r="O153" i="3" s="1"/>
  <c r="V152" i="3"/>
  <c r="S152" i="3"/>
  <c r="O152" i="3" a="1"/>
  <c r="O152" i="3" s="1"/>
  <c r="V151" i="3"/>
  <c r="S151" i="3"/>
  <c r="O151" i="3"/>
  <c r="O151" i="3" a="1"/>
  <c r="V150" i="3"/>
  <c r="S150" i="3"/>
  <c r="O150" i="3" a="1"/>
  <c r="O150" i="3" s="1"/>
  <c r="V149" i="3"/>
  <c r="S149" i="3"/>
  <c r="O149" i="3" a="1"/>
  <c r="O149" i="3" s="1"/>
  <c r="V148" i="3"/>
  <c r="S148" i="3"/>
  <c r="O148" i="3"/>
  <c r="O148" i="3" a="1"/>
  <c r="V147" i="3"/>
  <c r="S147" i="3"/>
  <c r="O147" i="3" a="1"/>
  <c r="O147" i="3" s="1"/>
  <c r="V146" i="3"/>
  <c r="S146" i="3"/>
  <c r="O146" i="3" a="1"/>
  <c r="O146" i="3" s="1"/>
  <c r="V145" i="3"/>
  <c r="S145" i="3"/>
  <c r="O145" i="3"/>
  <c r="O145" i="3" a="1"/>
  <c r="V144" i="3"/>
  <c r="S144" i="3"/>
  <c r="O144" i="3" a="1"/>
  <c r="O144" i="3" s="1"/>
  <c r="V143" i="3"/>
  <c r="S143" i="3"/>
  <c r="O143" i="3" a="1"/>
  <c r="O143" i="3" s="1"/>
  <c r="V142" i="3"/>
  <c r="S142" i="3"/>
  <c r="O142" i="3"/>
  <c r="O142" i="3" a="1"/>
  <c r="V141" i="3"/>
  <c r="S141" i="3"/>
  <c r="O141" i="3" a="1"/>
  <c r="O141" i="3" s="1"/>
  <c r="V140" i="3"/>
  <c r="S140" i="3"/>
  <c r="O140" i="3" a="1"/>
  <c r="O140" i="3" s="1"/>
  <c r="V139" i="3"/>
  <c r="S139" i="3"/>
  <c r="O139" i="3"/>
  <c r="O139" i="3" a="1"/>
  <c r="V138" i="3"/>
  <c r="S138" i="3"/>
  <c r="O138" i="3" a="1"/>
  <c r="O138" i="3" s="1"/>
  <c r="V137" i="3"/>
  <c r="S137" i="3"/>
  <c r="O137" i="3" a="1"/>
  <c r="O137" i="3" s="1"/>
  <c r="V136" i="3"/>
  <c r="S136" i="3"/>
  <c r="O136" i="3"/>
  <c r="O136" i="3" a="1"/>
  <c r="V135" i="3"/>
  <c r="S135" i="3"/>
  <c r="O135" i="3" a="1"/>
  <c r="O135" i="3" s="1"/>
  <c r="V134" i="3"/>
  <c r="S134" i="3"/>
  <c r="O134" i="3" a="1"/>
  <c r="O134" i="3" s="1"/>
  <c r="V133" i="3"/>
  <c r="S133" i="3"/>
  <c r="O133" i="3"/>
  <c r="O133" i="3" a="1"/>
  <c r="V132" i="3"/>
  <c r="S132" i="3"/>
  <c r="O132" i="3" a="1"/>
  <c r="O132" i="3" s="1"/>
  <c r="V131" i="3"/>
  <c r="S131" i="3"/>
  <c r="O131" i="3" a="1"/>
  <c r="O131" i="3" s="1"/>
  <c r="V130" i="3"/>
  <c r="S130" i="3"/>
  <c r="O130" i="3"/>
  <c r="O130" i="3" a="1"/>
  <c r="V129" i="3"/>
  <c r="S129" i="3"/>
  <c r="O129" i="3" a="1"/>
  <c r="O129" i="3" s="1"/>
  <c r="V128" i="3"/>
  <c r="S128" i="3"/>
  <c r="O128" i="3" a="1"/>
  <c r="O128" i="3" s="1"/>
  <c r="V127" i="3"/>
  <c r="S127" i="3"/>
  <c r="O127" i="3"/>
  <c r="O127" i="3" a="1"/>
  <c r="V126" i="3"/>
  <c r="S126" i="3"/>
  <c r="O126" i="3" a="1"/>
  <c r="O126" i="3" s="1"/>
  <c r="V125" i="3"/>
  <c r="S125" i="3"/>
  <c r="O125" i="3" a="1"/>
  <c r="O125" i="3" s="1"/>
  <c r="V124" i="3"/>
  <c r="S124" i="3"/>
  <c r="O124" i="3"/>
  <c r="O124" i="3" a="1"/>
  <c r="V123" i="3"/>
  <c r="S123" i="3"/>
  <c r="O123" i="3" a="1"/>
  <c r="O123" i="3" s="1"/>
  <c r="V122" i="3"/>
  <c r="S122" i="3"/>
  <c r="O122" i="3" a="1"/>
  <c r="O122" i="3" s="1"/>
  <c r="V121" i="3"/>
  <c r="S121" i="3"/>
  <c r="O121" i="3"/>
  <c r="O121" i="3" a="1"/>
  <c r="V120" i="3"/>
  <c r="S120" i="3"/>
  <c r="O120" i="3" a="1"/>
  <c r="O120" i="3" s="1"/>
  <c r="V119" i="3"/>
  <c r="S119" i="3"/>
  <c r="O119" i="3" a="1"/>
  <c r="O119" i="3" s="1"/>
  <c r="V118" i="3"/>
  <c r="S118" i="3"/>
  <c r="O118" i="3"/>
  <c r="O118" i="3" a="1"/>
  <c r="V117" i="3"/>
  <c r="S117" i="3"/>
  <c r="O117" i="3" a="1"/>
  <c r="O117" i="3" s="1"/>
  <c r="V116" i="3"/>
  <c r="S116" i="3"/>
  <c r="O116" i="3" a="1"/>
  <c r="O116" i="3" s="1"/>
  <c r="V115" i="3"/>
  <c r="S115" i="3"/>
  <c r="O115" i="3"/>
  <c r="O115" i="3" a="1"/>
  <c r="V114" i="3"/>
  <c r="S114" i="3"/>
  <c r="O114" i="3" a="1"/>
  <c r="O114" i="3" s="1"/>
  <c r="V113" i="3"/>
  <c r="S113" i="3"/>
  <c r="O113" i="3" a="1"/>
  <c r="O113" i="3" s="1"/>
  <c r="V112" i="3"/>
  <c r="S112" i="3"/>
  <c r="O112" i="3"/>
  <c r="O112" i="3" a="1"/>
  <c r="V111" i="3"/>
  <c r="S111" i="3"/>
  <c r="O111" i="3" a="1"/>
  <c r="O111" i="3" s="1"/>
  <c r="V110" i="3"/>
  <c r="S110" i="3"/>
  <c r="O110" i="3" a="1"/>
  <c r="O110" i="3" s="1"/>
  <c r="V109" i="3"/>
  <c r="S109" i="3"/>
  <c r="O109" i="3"/>
  <c r="O109" i="3" a="1"/>
  <c r="V108" i="3"/>
  <c r="S108" i="3"/>
  <c r="O108" i="3" a="1"/>
  <c r="O108" i="3" s="1"/>
  <c r="V107" i="3"/>
  <c r="S107" i="3"/>
  <c r="O107" i="3" a="1"/>
  <c r="O107" i="3" s="1"/>
  <c r="V106" i="3"/>
  <c r="S106" i="3"/>
  <c r="O106" i="3"/>
  <c r="O106" i="3" a="1"/>
  <c r="V105" i="3"/>
  <c r="S105" i="3"/>
  <c r="O105" i="3" a="1"/>
  <c r="O105" i="3" s="1"/>
  <c r="V104" i="3"/>
  <c r="S104" i="3"/>
  <c r="O104" i="3" a="1"/>
  <c r="O104" i="3" s="1"/>
  <c r="V103" i="3"/>
  <c r="S103" i="3"/>
  <c r="O103" i="3" a="1"/>
  <c r="O103" i="3" s="1"/>
  <c r="V102" i="3"/>
  <c r="S102" i="3"/>
  <c r="O102" i="3" a="1"/>
  <c r="O102" i="3" s="1"/>
  <c r="V101" i="3"/>
  <c r="S101" i="3"/>
  <c r="O101" i="3" a="1"/>
  <c r="O101" i="3" s="1"/>
  <c r="V100" i="3"/>
  <c r="S100" i="3"/>
  <c r="O100" i="3" a="1"/>
  <c r="O100" i="3" s="1"/>
  <c r="V99" i="3"/>
  <c r="S99" i="3"/>
  <c r="O99" i="3" a="1"/>
  <c r="O99" i="3" s="1"/>
  <c r="V98" i="3"/>
  <c r="S98" i="3"/>
  <c r="O98" i="3" a="1"/>
  <c r="O98" i="3" s="1"/>
  <c r="V97" i="3"/>
  <c r="S97" i="3"/>
  <c r="O97" i="3" a="1"/>
  <c r="O97" i="3" s="1"/>
  <c r="V96" i="3"/>
  <c r="S96" i="3"/>
  <c r="O96" i="3" a="1"/>
  <c r="O96" i="3" s="1"/>
  <c r="V95" i="3"/>
  <c r="S95" i="3"/>
  <c r="O95" i="3" a="1"/>
  <c r="O95" i="3" s="1"/>
  <c r="V94" i="3"/>
  <c r="S94" i="3"/>
  <c r="O94" i="3" a="1"/>
  <c r="O94" i="3" s="1"/>
  <c r="V93" i="3"/>
  <c r="S93" i="3"/>
  <c r="O93" i="3" a="1"/>
  <c r="O93" i="3" s="1"/>
  <c r="V92" i="3"/>
  <c r="S92" i="3"/>
  <c r="O92" i="3" a="1"/>
  <c r="O92" i="3" s="1"/>
  <c r="V91" i="3"/>
  <c r="S91" i="3"/>
  <c r="O91" i="3" a="1"/>
  <c r="O91" i="3" s="1"/>
  <c r="V90" i="3"/>
  <c r="S90" i="3"/>
  <c r="O90" i="3" a="1"/>
  <c r="O90" i="3" s="1"/>
  <c r="V89" i="3"/>
  <c r="S89" i="3"/>
  <c r="O89" i="3" a="1"/>
  <c r="O89" i="3" s="1"/>
  <c r="V88" i="3"/>
  <c r="S88" i="3"/>
  <c r="O88" i="3" a="1"/>
  <c r="O88" i="3" s="1"/>
  <c r="V87" i="3"/>
  <c r="S87" i="3"/>
  <c r="O87" i="3" a="1"/>
  <c r="O87" i="3" s="1"/>
  <c r="V86" i="3"/>
  <c r="S86" i="3"/>
  <c r="O86" i="3" a="1"/>
  <c r="O86" i="3" s="1"/>
  <c r="V85" i="3"/>
  <c r="S85" i="3"/>
  <c r="O85" i="3" a="1"/>
  <c r="O85" i="3" s="1"/>
  <c r="V84" i="3"/>
  <c r="S84" i="3"/>
  <c r="O84" i="3" a="1"/>
  <c r="O84" i="3" s="1"/>
  <c r="V83" i="3"/>
  <c r="S83" i="3"/>
  <c r="O83" i="3" a="1"/>
  <c r="O83" i="3" s="1"/>
  <c r="V82" i="3"/>
  <c r="S82" i="3"/>
  <c r="O82" i="3" a="1"/>
  <c r="O82" i="3" s="1"/>
  <c r="V81" i="3"/>
  <c r="S81" i="3"/>
  <c r="O81" i="3" a="1"/>
  <c r="O81" i="3" s="1"/>
  <c r="V80" i="3"/>
  <c r="S80" i="3"/>
  <c r="O80" i="3" a="1"/>
  <c r="O80" i="3" s="1"/>
  <c r="V79" i="3"/>
  <c r="S79" i="3"/>
  <c r="O79" i="3" a="1"/>
  <c r="O79" i="3" s="1"/>
  <c r="V78" i="3"/>
  <c r="S78" i="3"/>
  <c r="O78" i="3" a="1"/>
  <c r="O78" i="3" s="1"/>
  <c r="V77" i="3"/>
  <c r="S77" i="3"/>
  <c r="O77" i="3" a="1"/>
  <c r="O77" i="3" s="1"/>
  <c r="V76" i="3"/>
  <c r="S76" i="3"/>
  <c r="O76" i="3" a="1"/>
  <c r="O76" i="3" s="1"/>
  <c r="V75" i="3"/>
  <c r="S75" i="3"/>
  <c r="O75" i="3" a="1"/>
  <c r="O75" i="3" s="1"/>
  <c r="V74" i="3"/>
  <c r="S74" i="3"/>
  <c r="O74" i="3" a="1"/>
  <c r="O74" i="3" s="1"/>
  <c r="V73" i="3"/>
  <c r="S73" i="3"/>
  <c r="O73" i="3" a="1"/>
  <c r="O73" i="3" s="1"/>
  <c r="V72" i="3"/>
  <c r="S72" i="3"/>
  <c r="O72" i="3" a="1"/>
  <c r="O72" i="3" s="1"/>
  <c r="V71" i="3"/>
  <c r="S71" i="3"/>
  <c r="O71" i="3" a="1"/>
  <c r="O71" i="3" s="1"/>
  <c r="V70" i="3"/>
  <c r="S70" i="3"/>
  <c r="O70" i="3" a="1"/>
  <c r="O70" i="3" s="1"/>
  <c r="V69" i="3"/>
  <c r="S69" i="3"/>
  <c r="O69" i="3" a="1"/>
  <c r="O69" i="3" s="1"/>
  <c r="V68" i="3"/>
  <c r="S68" i="3"/>
  <c r="O68" i="3" a="1"/>
  <c r="O68" i="3" s="1"/>
  <c r="V67" i="3"/>
  <c r="S67" i="3"/>
  <c r="O67" i="3" a="1"/>
  <c r="O67" i="3" s="1"/>
  <c r="V66" i="3"/>
  <c r="S66" i="3"/>
  <c r="O66" i="3" a="1"/>
  <c r="O66" i="3" s="1"/>
  <c r="V65" i="3"/>
  <c r="S65" i="3"/>
  <c r="O65" i="3" a="1"/>
  <c r="O65" i="3" s="1"/>
  <c r="V64" i="3"/>
  <c r="S64" i="3"/>
  <c r="O64" i="3" a="1"/>
  <c r="O64" i="3" s="1"/>
  <c r="V63" i="3"/>
  <c r="S63" i="3"/>
  <c r="O63" i="3" a="1"/>
  <c r="O63" i="3" s="1"/>
  <c r="V62" i="3"/>
  <c r="S62" i="3"/>
  <c r="O62" i="3" a="1"/>
  <c r="O62" i="3" s="1"/>
  <c r="V61" i="3"/>
  <c r="S61" i="3"/>
  <c r="O61" i="3" a="1"/>
  <c r="O61" i="3" s="1"/>
  <c r="V60" i="3"/>
  <c r="S60" i="3"/>
  <c r="O60" i="3" a="1"/>
  <c r="O60" i="3" s="1"/>
  <c r="V59" i="3"/>
  <c r="S59" i="3"/>
  <c r="O59" i="3" a="1"/>
  <c r="O59" i="3" s="1"/>
  <c r="V58" i="3"/>
  <c r="S58" i="3"/>
  <c r="O58" i="3" a="1"/>
  <c r="O58" i="3" s="1"/>
  <c r="V57" i="3"/>
  <c r="S57" i="3"/>
  <c r="O57" i="3" a="1"/>
  <c r="O57" i="3" s="1"/>
  <c r="V56" i="3"/>
  <c r="S56" i="3"/>
  <c r="O56" i="3" a="1"/>
  <c r="O56" i="3" s="1"/>
  <c r="V55" i="3"/>
  <c r="S55" i="3"/>
  <c r="O55" i="3" a="1"/>
  <c r="O55" i="3" s="1"/>
  <c r="V54" i="3"/>
  <c r="S54" i="3"/>
  <c r="O54" i="3" a="1"/>
  <c r="O54" i="3" s="1"/>
  <c r="V53" i="3"/>
  <c r="S53" i="3"/>
  <c r="O53" i="3" a="1"/>
  <c r="O53" i="3" s="1"/>
  <c r="V52" i="3"/>
  <c r="S52" i="3"/>
  <c r="O52" i="3" a="1"/>
  <c r="O52" i="3" s="1"/>
  <c r="V51" i="3"/>
  <c r="S51" i="3"/>
  <c r="O51" i="3" a="1"/>
  <c r="O51" i="3" s="1"/>
  <c r="V50" i="3"/>
  <c r="S50" i="3"/>
  <c r="O50" i="3" a="1"/>
  <c r="O50" i="3" s="1"/>
  <c r="V49" i="3"/>
  <c r="S49" i="3"/>
  <c r="O49" i="3" a="1"/>
  <c r="O49" i="3" s="1"/>
  <c r="V48" i="3"/>
  <c r="S48" i="3"/>
  <c r="O48" i="3" a="1"/>
  <c r="O48" i="3" s="1"/>
  <c r="V47" i="3"/>
  <c r="S47" i="3"/>
  <c r="O47" i="3" a="1"/>
  <c r="O47" i="3" s="1"/>
  <c r="V46" i="3"/>
  <c r="S46" i="3"/>
  <c r="O46" i="3" a="1"/>
  <c r="O46" i="3" s="1"/>
  <c r="V45" i="3"/>
  <c r="S45" i="3"/>
  <c r="O45" i="3" a="1"/>
  <c r="O45" i="3" s="1"/>
  <c r="V44" i="3"/>
  <c r="S44" i="3"/>
  <c r="O44" i="3" a="1"/>
  <c r="O44" i="3" s="1"/>
  <c r="V43" i="3"/>
  <c r="S43" i="3"/>
  <c r="O43" i="3" a="1"/>
  <c r="O43" i="3" s="1"/>
  <c r="V42" i="3"/>
  <c r="S42" i="3"/>
  <c r="O42" i="3" a="1"/>
  <c r="O42" i="3" s="1"/>
  <c r="V41" i="3"/>
  <c r="S41" i="3"/>
  <c r="O41" i="3" a="1"/>
  <c r="O41" i="3" s="1"/>
  <c r="V40" i="3"/>
  <c r="S40" i="3"/>
  <c r="O40" i="3" a="1"/>
  <c r="O40" i="3" s="1"/>
  <c r="V39" i="3"/>
  <c r="S39" i="3"/>
  <c r="O39" i="3" a="1"/>
  <c r="O39" i="3" s="1"/>
  <c r="V38" i="3"/>
  <c r="S38" i="3"/>
  <c r="O38" i="3" a="1"/>
  <c r="O38" i="3" s="1"/>
  <c r="V37" i="3"/>
  <c r="S37" i="3"/>
  <c r="O37" i="3" a="1"/>
  <c r="O37" i="3" s="1"/>
  <c r="V36" i="3"/>
  <c r="S36" i="3"/>
  <c r="O36" i="3" a="1"/>
  <c r="O36" i="3" s="1"/>
  <c r="V35" i="3"/>
  <c r="S35" i="3"/>
  <c r="O35" i="3" a="1"/>
  <c r="O35" i="3" s="1"/>
  <c r="V34" i="3"/>
  <c r="S34" i="3"/>
  <c r="O34" i="3" a="1"/>
  <c r="O34" i="3" s="1"/>
  <c r="V33" i="3"/>
  <c r="S33" i="3"/>
  <c r="O33" i="3" a="1"/>
  <c r="O33" i="3" s="1"/>
  <c r="V32" i="3"/>
  <c r="S32" i="3"/>
  <c r="O32" i="3" a="1"/>
  <c r="O32" i="3" s="1"/>
  <c r="V31" i="3"/>
  <c r="S31" i="3"/>
  <c r="O31" i="3" a="1"/>
  <c r="O31" i="3" s="1"/>
  <c r="V30" i="3"/>
  <c r="S30" i="3"/>
  <c r="O30" i="3" a="1"/>
  <c r="O30" i="3" s="1"/>
  <c r="V29" i="3"/>
  <c r="S29" i="3"/>
  <c r="O29" i="3" a="1"/>
  <c r="O29" i="3" s="1"/>
  <c r="V28" i="3"/>
  <c r="S28" i="3"/>
  <c r="O28" i="3" a="1"/>
  <c r="O28" i="3" s="1"/>
  <c r="V27" i="3"/>
  <c r="S27" i="3"/>
  <c r="O27" i="3" a="1"/>
  <c r="O27" i="3" s="1"/>
  <c r="V26" i="3"/>
  <c r="S26" i="3"/>
  <c r="O26" i="3" a="1"/>
  <c r="O26" i="3" s="1"/>
  <c r="V25" i="3"/>
  <c r="S25" i="3"/>
  <c r="O25" i="3" a="1"/>
  <c r="O25" i="3" s="1"/>
  <c r="V24" i="3"/>
  <c r="S24" i="3"/>
  <c r="O24" i="3" a="1"/>
  <c r="O24" i="3" s="1"/>
  <c r="V23" i="3"/>
  <c r="S23" i="3"/>
  <c r="O23" i="3" a="1"/>
  <c r="O23" i="3" s="1"/>
  <c r="V22" i="3"/>
  <c r="S22" i="3"/>
  <c r="O22" i="3" a="1"/>
  <c r="O22" i="3" s="1"/>
  <c r="V21" i="3"/>
  <c r="S21" i="3"/>
  <c r="O21" i="3" a="1"/>
  <c r="O21" i="3" s="1"/>
  <c r="V20" i="3"/>
  <c r="S20" i="3"/>
  <c r="O20" i="3" a="1"/>
  <c r="O20" i="3" s="1"/>
  <c r="V19" i="3"/>
  <c r="S19" i="3"/>
  <c r="O19" i="3" a="1"/>
  <c r="O19" i="3" s="1"/>
  <c r="V18" i="3"/>
  <c r="S18" i="3"/>
  <c r="O18" i="3" a="1"/>
  <c r="O18" i="3" s="1"/>
  <c r="V17" i="3"/>
  <c r="S17" i="3"/>
  <c r="O17" i="3" a="1"/>
  <c r="O17" i="3" s="1"/>
  <c r="V16" i="3"/>
  <c r="S16" i="3"/>
  <c r="O16" i="3" a="1"/>
  <c r="O16" i="3" s="1"/>
  <c r="V15" i="3"/>
  <c r="S15" i="3"/>
  <c r="O15" i="3" a="1"/>
  <c r="O15" i="3" s="1"/>
  <c r="V14" i="3"/>
  <c r="S14" i="3"/>
  <c r="O14" i="3" a="1"/>
  <c r="O14" i="3" s="1"/>
  <c r="V13" i="3"/>
  <c r="S13" i="3"/>
  <c r="O13" i="3" a="1"/>
  <c r="O13" i="3" s="1"/>
  <c r="V12" i="3"/>
  <c r="S12" i="3"/>
  <c r="O12" i="3" a="1"/>
  <c r="O12" i="3" s="1"/>
  <c r="V11" i="3"/>
  <c r="S11" i="3"/>
  <c r="O11" i="3" a="1"/>
  <c r="O11" i="3" s="1"/>
  <c r="V10" i="3"/>
  <c r="S10" i="3"/>
  <c r="O10" i="3" a="1"/>
  <c r="O10" i="3" s="1"/>
  <c r="V9" i="3"/>
  <c r="S9" i="3"/>
  <c r="O9" i="3" a="1"/>
  <c r="O9" i="3" s="1"/>
  <c r="V8" i="3"/>
  <c r="S8" i="3"/>
  <c r="O8" i="3" a="1"/>
  <c r="O8" i="3" s="1"/>
  <c r="V7" i="3"/>
  <c r="S7" i="3"/>
  <c r="O7" i="3" a="1"/>
  <c r="O7" i="3" s="1"/>
  <c r="V6" i="3"/>
  <c r="S6" i="3"/>
  <c r="O6" i="3"/>
  <c r="O6" i="3" a="1"/>
  <c r="W5" i="3"/>
  <c r="V5" i="3"/>
  <c r="W6" i="3" s="1"/>
  <c r="X6" i="3" s="1"/>
  <c r="AA3" i="3" s="1"/>
  <c r="S5" i="3"/>
  <c r="O5" i="3" a="1"/>
  <c r="O5" i="3" s="1"/>
  <c r="V4" i="3"/>
  <c r="S4" i="3"/>
  <c r="O4" i="3" a="1"/>
  <c r="O4" i="3" s="1"/>
  <c r="V3" i="3"/>
  <c r="S3" i="3"/>
  <c r="O3" i="3"/>
  <c r="O3" i="3" a="1"/>
  <c r="V2" i="3"/>
  <c r="S2" i="3"/>
  <c r="AA4" i="3" s="1"/>
  <c r="O2" i="3" a="1"/>
  <c r="O2" i="3" s="1"/>
  <c r="S832" i="2"/>
  <c r="S831" i="2"/>
  <c r="S830" i="2"/>
  <c r="S829" i="2"/>
  <c r="S828" i="2"/>
  <c r="S827" i="2"/>
  <c r="S826" i="2"/>
  <c r="S825" i="2"/>
  <c r="S824" i="2"/>
  <c r="S823" i="2"/>
  <c r="S822" i="2"/>
  <c r="S821" i="2"/>
  <c r="S820" i="2"/>
  <c r="S819" i="2"/>
  <c r="S818" i="2"/>
  <c r="S817" i="2"/>
  <c r="S816" i="2"/>
  <c r="S815" i="2"/>
  <c r="S814" i="2"/>
  <c r="S813" i="2"/>
  <c r="S812" i="2"/>
  <c r="S811" i="2"/>
  <c r="S810" i="2"/>
  <c r="S809" i="2"/>
  <c r="S808" i="2"/>
  <c r="S807" i="2"/>
  <c r="S806" i="2"/>
  <c r="S805" i="2"/>
  <c r="S804" i="2"/>
  <c r="S803" i="2"/>
  <c r="S802" i="2"/>
  <c r="S801" i="2"/>
  <c r="S800" i="2"/>
  <c r="S799" i="2"/>
  <c r="S798" i="2"/>
  <c r="S797" i="2"/>
  <c r="S796" i="2"/>
  <c r="S795" i="2"/>
  <c r="S794" i="2"/>
  <c r="S793" i="2"/>
  <c r="S792" i="2"/>
  <c r="S791" i="2"/>
  <c r="S790" i="2"/>
  <c r="S789" i="2"/>
  <c r="S788" i="2"/>
  <c r="S787" i="2"/>
  <c r="S786" i="2"/>
  <c r="S785" i="2"/>
  <c r="S784" i="2"/>
  <c r="S783" i="2"/>
  <c r="S782" i="2"/>
  <c r="S781" i="2"/>
  <c r="S780" i="2"/>
  <c r="S779" i="2"/>
  <c r="S778" i="2"/>
  <c r="S777" i="2"/>
  <c r="S776" i="2"/>
  <c r="S775" i="2"/>
  <c r="S774" i="2"/>
  <c r="S773" i="2"/>
  <c r="S772" i="2"/>
  <c r="S771" i="2"/>
  <c r="S770" i="2"/>
  <c r="S769" i="2"/>
  <c r="S768" i="2"/>
  <c r="S767" i="2"/>
  <c r="S766" i="2"/>
  <c r="S765" i="2"/>
  <c r="V764" i="2"/>
  <c r="S764" i="2"/>
  <c r="O764" i="2"/>
  <c r="O764" i="2" a="1"/>
  <c r="V763" i="2"/>
  <c r="S763" i="2"/>
  <c r="O763" i="2"/>
  <c r="O763" i="2" a="1"/>
  <c r="V762" i="2"/>
  <c r="S762" i="2"/>
  <c r="O762" i="2"/>
  <c r="O762" i="2" a="1"/>
  <c r="V761" i="2"/>
  <c r="S761" i="2"/>
  <c r="O761" i="2"/>
  <c r="O761" i="2" a="1"/>
  <c r="V760" i="2"/>
  <c r="S760" i="2"/>
  <c r="O760" i="2"/>
  <c r="O760" i="2" a="1"/>
  <c r="V759" i="2"/>
  <c r="S759" i="2"/>
  <c r="O759" i="2" a="1"/>
  <c r="O759" i="2" s="1"/>
  <c r="V758" i="2"/>
  <c r="S758" i="2"/>
  <c r="O758" i="2"/>
  <c r="O758" i="2" a="1"/>
  <c r="V757" i="2"/>
  <c r="S757" i="2"/>
  <c r="O757" i="2"/>
  <c r="O757" i="2" a="1"/>
  <c r="V756" i="2"/>
  <c r="S756" i="2"/>
  <c r="O756" i="2" a="1"/>
  <c r="O756" i="2" s="1"/>
  <c r="V755" i="2"/>
  <c r="S755" i="2"/>
  <c r="O755" i="2"/>
  <c r="O755" i="2" a="1"/>
  <c r="V754" i="2"/>
  <c r="S754" i="2"/>
  <c r="O754" i="2"/>
  <c r="O754" i="2" a="1"/>
  <c r="V753" i="2"/>
  <c r="S753" i="2"/>
  <c r="O753" i="2" a="1"/>
  <c r="O753" i="2" s="1"/>
  <c r="V752" i="2"/>
  <c r="S752" i="2"/>
  <c r="O752" i="2"/>
  <c r="O752" i="2" a="1"/>
  <c r="V751" i="2"/>
  <c r="S751" i="2"/>
  <c r="O751" i="2"/>
  <c r="O751" i="2" a="1"/>
  <c r="V750" i="2"/>
  <c r="S750" i="2"/>
  <c r="O750" i="2" a="1"/>
  <c r="O750" i="2" s="1"/>
  <c r="V749" i="2"/>
  <c r="S749" i="2"/>
  <c r="O749" i="2"/>
  <c r="O749" i="2" a="1"/>
  <c r="V748" i="2"/>
  <c r="S748" i="2"/>
  <c r="O748" i="2"/>
  <c r="O748" i="2" a="1"/>
  <c r="V747" i="2"/>
  <c r="S747" i="2"/>
  <c r="O747" i="2" a="1"/>
  <c r="O747" i="2" s="1"/>
  <c r="V746" i="2"/>
  <c r="S746" i="2"/>
  <c r="O746" i="2"/>
  <c r="O746" i="2" a="1"/>
  <c r="V745" i="2"/>
  <c r="S745" i="2"/>
  <c r="O745" i="2"/>
  <c r="O745" i="2" a="1"/>
  <c r="V744" i="2"/>
  <c r="S744" i="2"/>
  <c r="O744" i="2" a="1"/>
  <c r="O744" i="2" s="1"/>
  <c r="V743" i="2"/>
  <c r="S743" i="2"/>
  <c r="O743" i="2"/>
  <c r="O743" i="2" a="1"/>
  <c r="V742" i="2"/>
  <c r="S742" i="2"/>
  <c r="O742" i="2"/>
  <c r="O742" i="2" a="1"/>
  <c r="V741" i="2"/>
  <c r="S741" i="2"/>
  <c r="O741" i="2" a="1"/>
  <c r="O741" i="2" s="1"/>
  <c r="V740" i="2"/>
  <c r="S740" i="2"/>
  <c r="O740" i="2"/>
  <c r="O740" i="2" a="1"/>
  <c r="V739" i="2"/>
  <c r="S739" i="2"/>
  <c r="O739" i="2"/>
  <c r="O739" i="2" a="1"/>
  <c r="V738" i="2"/>
  <c r="S738" i="2"/>
  <c r="O738" i="2" a="1"/>
  <c r="O738" i="2" s="1"/>
  <c r="V737" i="2"/>
  <c r="S737" i="2"/>
  <c r="O737" i="2"/>
  <c r="O737" i="2" a="1"/>
  <c r="V736" i="2"/>
  <c r="S736" i="2"/>
  <c r="O736" i="2"/>
  <c r="O736" i="2" a="1"/>
  <c r="V735" i="2"/>
  <c r="S735" i="2"/>
  <c r="O735" i="2" a="1"/>
  <c r="O735" i="2" s="1"/>
  <c r="V734" i="2"/>
  <c r="S734" i="2"/>
  <c r="O734" i="2"/>
  <c r="O734" i="2" a="1"/>
  <c r="V733" i="2"/>
  <c r="S733" i="2"/>
  <c r="O733" i="2"/>
  <c r="O733" i="2" a="1"/>
  <c r="V732" i="2"/>
  <c r="S732" i="2"/>
  <c r="O732" i="2" a="1"/>
  <c r="O732" i="2" s="1"/>
  <c r="V731" i="2"/>
  <c r="S731" i="2"/>
  <c r="O731" i="2"/>
  <c r="O731" i="2" a="1"/>
  <c r="V730" i="2"/>
  <c r="S730" i="2"/>
  <c r="O730" i="2"/>
  <c r="O730" i="2" a="1"/>
  <c r="V729" i="2"/>
  <c r="S729" i="2"/>
  <c r="O729" i="2" a="1"/>
  <c r="O729" i="2" s="1"/>
  <c r="V728" i="2"/>
  <c r="S728" i="2"/>
  <c r="O728" i="2"/>
  <c r="O728" i="2" a="1"/>
  <c r="V727" i="2"/>
  <c r="S727" i="2"/>
  <c r="O727" i="2" a="1"/>
  <c r="O727" i="2" s="1"/>
  <c r="V726" i="2"/>
  <c r="S726" i="2"/>
  <c r="O726" i="2" a="1"/>
  <c r="O726" i="2" s="1"/>
  <c r="V725" i="2"/>
  <c r="S725" i="2"/>
  <c r="O725" i="2"/>
  <c r="O725" i="2" a="1"/>
  <c r="V724" i="2"/>
  <c r="S724" i="2"/>
  <c r="O724" i="2" a="1"/>
  <c r="O724" i="2" s="1"/>
  <c r="V723" i="2"/>
  <c r="S723" i="2"/>
  <c r="O723" i="2" a="1"/>
  <c r="O723" i="2" s="1"/>
  <c r="V722" i="2"/>
  <c r="S722" i="2"/>
  <c r="O722" i="2"/>
  <c r="O722" i="2" a="1"/>
  <c r="V721" i="2"/>
  <c r="S721" i="2"/>
  <c r="O721" i="2" a="1"/>
  <c r="O721" i="2" s="1"/>
  <c r="V720" i="2"/>
  <c r="S720" i="2"/>
  <c r="O720" i="2" a="1"/>
  <c r="O720" i="2" s="1"/>
  <c r="V719" i="2"/>
  <c r="S719" i="2"/>
  <c r="O719" i="2"/>
  <c r="O719" i="2" a="1"/>
  <c r="V718" i="2"/>
  <c r="S718" i="2"/>
  <c r="O718" i="2" a="1"/>
  <c r="O718" i="2" s="1"/>
  <c r="V717" i="2"/>
  <c r="S717" i="2"/>
  <c r="O717" i="2" a="1"/>
  <c r="O717" i="2" s="1"/>
  <c r="V716" i="2"/>
  <c r="S716" i="2"/>
  <c r="O716" i="2" a="1"/>
  <c r="O716" i="2" s="1"/>
  <c r="V715" i="2"/>
  <c r="S715" i="2"/>
  <c r="O715" i="2" a="1"/>
  <c r="O715" i="2" s="1"/>
  <c r="V714" i="2"/>
  <c r="S714" i="2"/>
  <c r="O714" i="2" a="1"/>
  <c r="O714" i="2" s="1"/>
  <c r="V713" i="2"/>
  <c r="S713" i="2"/>
  <c r="O713" i="2" a="1"/>
  <c r="O713" i="2" s="1"/>
  <c r="V712" i="2"/>
  <c r="S712" i="2"/>
  <c r="O712" i="2" a="1"/>
  <c r="O712" i="2" s="1"/>
  <c r="V711" i="2"/>
  <c r="S711" i="2"/>
  <c r="O711" i="2" a="1"/>
  <c r="O711" i="2" s="1"/>
  <c r="V710" i="2"/>
  <c r="S710" i="2"/>
  <c r="O710" i="2" a="1"/>
  <c r="O710" i="2" s="1"/>
  <c r="V709" i="2"/>
  <c r="S709" i="2"/>
  <c r="O709" i="2" a="1"/>
  <c r="O709" i="2" s="1"/>
  <c r="V708" i="2"/>
  <c r="S708" i="2"/>
  <c r="O708" i="2" a="1"/>
  <c r="O708" i="2" s="1"/>
  <c r="V707" i="2"/>
  <c r="S707" i="2"/>
  <c r="O707" i="2" a="1"/>
  <c r="O707" i="2" s="1"/>
  <c r="V706" i="2"/>
  <c r="S706" i="2"/>
  <c r="O706" i="2" a="1"/>
  <c r="O706" i="2" s="1"/>
  <c r="V705" i="2"/>
  <c r="S705" i="2"/>
  <c r="O705" i="2" a="1"/>
  <c r="O705" i="2" s="1"/>
  <c r="V704" i="2"/>
  <c r="S704" i="2"/>
  <c r="O704" i="2" a="1"/>
  <c r="O704" i="2" s="1"/>
  <c r="V703" i="2"/>
  <c r="S703" i="2"/>
  <c r="O703" i="2" a="1"/>
  <c r="O703" i="2" s="1"/>
  <c r="V702" i="2"/>
  <c r="S702" i="2"/>
  <c r="O702" i="2" a="1"/>
  <c r="O702" i="2" s="1"/>
  <c r="V701" i="2"/>
  <c r="S701" i="2"/>
  <c r="O701" i="2"/>
  <c r="O701" i="2" a="1"/>
  <c r="V700" i="2"/>
  <c r="S700" i="2"/>
  <c r="O700" i="2" a="1"/>
  <c r="O700" i="2" s="1"/>
  <c r="V699" i="2"/>
  <c r="S699" i="2"/>
  <c r="O699" i="2" a="1"/>
  <c r="O699" i="2" s="1"/>
  <c r="V698" i="2"/>
  <c r="S698" i="2"/>
  <c r="O698" i="2" a="1"/>
  <c r="O698" i="2" s="1"/>
  <c r="V697" i="2"/>
  <c r="S697" i="2"/>
  <c r="O697" i="2" a="1"/>
  <c r="O697" i="2" s="1"/>
  <c r="V696" i="2"/>
  <c r="S696" i="2"/>
  <c r="O696" i="2" a="1"/>
  <c r="O696" i="2" s="1"/>
  <c r="V695" i="2"/>
  <c r="S695" i="2"/>
  <c r="O695" i="2" a="1"/>
  <c r="O695" i="2" s="1"/>
  <c r="V694" i="2"/>
  <c r="S694" i="2"/>
  <c r="O694" i="2" a="1"/>
  <c r="O694" i="2" s="1"/>
  <c r="V693" i="2"/>
  <c r="S693" i="2"/>
  <c r="O693" i="2" a="1"/>
  <c r="O693" i="2" s="1"/>
  <c r="V692" i="2"/>
  <c r="S692" i="2"/>
  <c r="O692" i="2" a="1"/>
  <c r="O692" i="2" s="1"/>
  <c r="V691" i="2"/>
  <c r="S691" i="2"/>
  <c r="O691" i="2" a="1"/>
  <c r="O691" i="2" s="1"/>
  <c r="V690" i="2"/>
  <c r="S690" i="2"/>
  <c r="O690" i="2" a="1"/>
  <c r="O690" i="2" s="1"/>
  <c r="V689" i="2"/>
  <c r="S689" i="2"/>
  <c r="O689" i="2"/>
  <c r="O689" i="2" a="1"/>
  <c r="V688" i="2"/>
  <c r="S688" i="2"/>
  <c r="O688" i="2" a="1"/>
  <c r="O688" i="2" s="1"/>
  <c r="V687" i="2"/>
  <c r="S687" i="2"/>
  <c r="O687" i="2" a="1"/>
  <c r="O687" i="2" s="1"/>
  <c r="V686" i="2"/>
  <c r="S686" i="2"/>
  <c r="O686" i="2" a="1"/>
  <c r="O686" i="2" s="1"/>
  <c r="V685" i="2"/>
  <c r="S685" i="2"/>
  <c r="O685" i="2" a="1"/>
  <c r="O685" i="2" s="1"/>
  <c r="V684" i="2"/>
  <c r="S684" i="2"/>
  <c r="O684" i="2" a="1"/>
  <c r="O684" i="2" s="1"/>
  <c r="V683" i="2"/>
  <c r="S683" i="2"/>
  <c r="O683" i="2"/>
  <c r="O683" i="2" a="1"/>
  <c r="V682" i="2"/>
  <c r="S682" i="2"/>
  <c r="O682" i="2" a="1"/>
  <c r="O682" i="2" s="1"/>
  <c r="V681" i="2"/>
  <c r="S681" i="2"/>
  <c r="O681" i="2" a="1"/>
  <c r="O681" i="2" s="1"/>
  <c r="V680" i="2"/>
  <c r="S680" i="2"/>
  <c r="O680" i="2" a="1"/>
  <c r="O680" i="2" s="1"/>
  <c r="V679" i="2"/>
  <c r="S679" i="2"/>
  <c r="O679" i="2" a="1"/>
  <c r="O679" i="2" s="1"/>
  <c r="V678" i="2"/>
  <c r="S678" i="2"/>
  <c r="O678" i="2" a="1"/>
  <c r="O678" i="2" s="1"/>
  <c r="V677" i="2"/>
  <c r="S677" i="2"/>
  <c r="O677" i="2" a="1"/>
  <c r="O677" i="2" s="1"/>
  <c r="V676" i="2"/>
  <c r="S676" i="2"/>
  <c r="O676" i="2" a="1"/>
  <c r="O676" i="2" s="1"/>
  <c r="V675" i="2"/>
  <c r="S675" i="2"/>
  <c r="O675" i="2" a="1"/>
  <c r="O675" i="2" s="1"/>
  <c r="V674" i="2"/>
  <c r="S674" i="2"/>
  <c r="O674" i="2" a="1"/>
  <c r="O674" i="2" s="1"/>
  <c r="V673" i="2"/>
  <c r="S673" i="2"/>
  <c r="O673" i="2" a="1"/>
  <c r="O673" i="2" s="1"/>
  <c r="V672" i="2"/>
  <c r="S672" i="2"/>
  <c r="O672" i="2" a="1"/>
  <c r="O672" i="2" s="1"/>
  <c r="V671" i="2"/>
  <c r="S671" i="2"/>
  <c r="O671" i="2"/>
  <c r="O671" i="2" a="1"/>
  <c r="V670" i="2"/>
  <c r="S670" i="2"/>
  <c r="O670" i="2" a="1"/>
  <c r="O670" i="2" s="1"/>
  <c r="V669" i="2"/>
  <c r="S669" i="2"/>
  <c r="O669" i="2" a="1"/>
  <c r="O669" i="2" s="1"/>
  <c r="V668" i="2"/>
  <c r="S668" i="2"/>
  <c r="O668" i="2" a="1"/>
  <c r="O668" i="2" s="1"/>
  <c r="V667" i="2"/>
  <c r="S667" i="2"/>
  <c r="O667" i="2" a="1"/>
  <c r="O667" i="2" s="1"/>
  <c r="V666" i="2"/>
  <c r="S666" i="2"/>
  <c r="O666" i="2" a="1"/>
  <c r="O666" i="2" s="1"/>
  <c r="V665" i="2"/>
  <c r="S665" i="2"/>
  <c r="O665" i="2"/>
  <c r="O665" i="2" a="1"/>
  <c r="V664" i="2"/>
  <c r="S664" i="2"/>
  <c r="O664" i="2" a="1"/>
  <c r="O664" i="2" s="1"/>
  <c r="V663" i="2"/>
  <c r="S663" i="2"/>
  <c r="O663" i="2" a="1"/>
  <c r="O663" i="2" s="1"/>
  <c r="V662" i="2"/>
  <c r="S662" i="2"/>
  <c r="O662" i="2" a="1"/>
  <c r="O662" i="2" s="1"/>
  <c r="V661" i="2"/>
  <c r="S661" i="2"/>
  <c r="O661" i="2" a="1"/>
  <c r="O661" i="2" s="1"/>
  <c r="V660" i="2"/>
  <c r="S660" i="2"/>
  <c r="O660" i="2" a="1"/>
  <c r="O660" i="2" s="1"/>
  <c r="V659" i="2"/>
  <c r="S659" i="2"/>
  <c r="O659" i="2" a="1"/>
  <c r="O659" i="2" s="1"/>
  <c r="V658" i="2"/>
  <c r="S658" i="2"/>
  <c r="O658" i="2" a="1"/>
  <c r="O658" i="2" s="1"/>
  <c r="V657" i="2"/>
  <c r="S657" i="2"/>
  <c r="O657" i="2" a="1"/>
  <c r="O657" i="2" s="1"/>
  <c r="V656" i="2"/>
  <c r="S656" i="2"/>
  <c r="O656" i="2" a="1"/>
  <c r="O656" i="2" s="1"/>
  <c r="V655" i="2"/>
  <c r="S655" i="2"/>
  <c r="O655" i="2" a="1"/>
  <c r="O655" i="2" s="1"/>
  <c r="V654" i="2"/>
  <c r="S654" i="2"/>
  <c r="O654" i="2" a="1"/>
  <c r="O654" i="2" s="1"/>
  <c r="V653" i="2"/>
  <c r="S653" i="2"/>
  <c r="O653" i="2" a="1"/>
  <c r="O653" i="2" s="1"/>
  <c r="V652" i="2"/>
  <c r="S652" i="2"/>
  <c r="O652" i="2" a="1"/>
  <c r="O652" i="2" s="1"/>
  <c r="V651" i="2"/>
  <c r="S651" i="2"/>
  <c r="O651" i="2" a="1"/>
  <c r="O651" i="2" s="1"/>
  <c r="V650" i="2"/>
  <c r="S650" i="2"/>
  <c r="O650" i="2" a="1"/>
  <c r="O650" i="2" s="1"/>
  <c r="V649" i="2"/>
  <c r="S649" i="2"/>
  <c r="O649" i="2" a="1"/>
  <c r="O649" i="2" s="1"/>
  <c r="V648" i="2"/>
  <c r="S648" i="2"/>
  <c r="O648" i="2" a="1"/>
  <c r="O648" i="2" s="1"/>
  <c r="V647" i="2"/>
  <c r="S647" i="2"/>
  <c r="O647" i="2"/>
  <c r="O647" i="2" a="1"/>
  <c r="V646" i="2"/>
  <c r="S646" i="2"/>
  <c r="O646" i="2" a="1"/>
  <c r="O646" i="2" s="1"/>
  <c r="V645" i="2"/>
  <c r="S645" i="2"/>
  <c r="O645" i="2" a="1"/>
  <c r="O645" i="2" s="1"/>
  <c r="V644" i="2"/>
  <c r="S644" i="2"/>
  <c r="O644" i="2" a="1"/>
  <c r="O644" i="2" s="1"/>
  <c r="V643" i="2"/>
  <c r="S643" i="2"/>
  <c r="O643" i="2" a="1"/>
  <c r="O643" i="2" s="1"/>
  <c r="V642" i="2"/>
  <c r="S642" i="2"/>
  <c r="O642" i="2" a="1"/>
  <c r="O642" i="2" s="1"/>
  <c r="V641" i="2"/>
  <c r="S641" i="2"/>
  <c r="O641" i="2" a="1"/>
  <c r="O641" i="2" s="1"/>
  <c r="V640" i="2"/>
  <c r="S640" i="2"/>
  <c r="O640" i="2" a="1"/>
  <c r="O640" i="2" s="1"/>
  <c r="V639" i="2"/>
  <c r="S639" i="2"/>
  <c r="O639" i="2" a="1"/>
  <c r="O639" i="2" s="1"/>
  <c r="V638" i="2"/>
  <c r="S638" i="2"/>
  <c r="O638" i="2" a="1"/>
  <c r="O638" i="2" s="1"/>
  <c r="V637" i="2"/>
  <c r="S637" i="2"/>
  <c r="O637" i="2" a="1"/>
  <c r="O637" i="2" s="1"/>
  <c r="V636" i="2"/>
  <c r="S636" i="2"/>
  <c r="O636" i="2" a="1"/>
  <c r="O636" i="2" s="1"/>
  <c r="V635" i="2"/>
  <c r="S635" i="2"/>
  <c r="O635" i="2"/>
  <c r="O635" i="2" a="1"/>
  <c r="V634" i="2"/>
  <c r="S634" i="2"/>
  <c r="O634" i="2"/>
  <c r="O634" i="2" a="1"/>
  <c r="V633" i="2"/>
  <c r="S633" i="2"/>
  <c r="O633" i="2" a="1"/>
  <c r="O633" i="2" s="1"/>
  <c r="V632" i="2"/>
  <c r="S632" i="2"/>
  <c r="O632" i="2"/>
  <c r="O632" i="2" a="1"/>
  <c r="V631" i="2"/>
  <c r="S631" i="2"/>
  <c r="O631" i="2" a="1"/>
  <c r="O631" i="2" s="1"/>
  <c r="V630" i="2"/>
  <c r="S630" i="2"/>
  <c r="O630" i="2" a="1"/>
  <c r="O630" i="2" s="1"/>
  <c r="V629" i="2"/>
  <c r="S629" i="2"/>
  <c r="O629" i="2" a="1"/>
  <c r="O629" i="2" s="1"/>
  <c r="V628" i="2"/>
  <c r="S628" i="2"/>
  <c r="O628" i="2"/>
  <c r="O628" i="2" a="1"/>
  <c r="V627" i="2"/>
  <c r="S627" i="2"/>
  <c r="O627" i="2" a="1"/>
  <c r="O627" i="2" s="1"/>
  <c r="V626" i="2"/>
  <c r="S626" i="2"/>
  <c r="O626" i="2" a="1"/>
  <c r="O626" i="2" s="1"/>
  <c r="V625" i="2"/>
  <c r="S625" i="2"/>
  <c r="O625" i="2" a="1"/>
  <c r="O625" i="2" s="1"/>
  <c r="V624" i="2"/>
  <c r="S624" i="2"/>
  <c r="O624" i="2" a="1"/>
  <c r="O624" i="2" s="1"/>
  <c r="V623" i="2"/>
  <c r="S623" i="2"/>
  <c r="O623" i="2"/>
  <c r="O623" i="2" a="1"/>
  <c r="V622" i="2"/>
  <c r="S622" i="2"/>
  <c r="O622" i="2"/>
  <c r="O622" i="2" a="1"/>
  <c r="V621" i="2"/>
  <c r="S621" i="2"/>
  <c r="O621" i="2" a="1"/>
  <c r="O621" i="2" s="1"/>
  <c r="V620" i="2"/>
  <c r="S620" i="2"/>
  <c r="O620" i="2"/>
  <c r="O620" i="2" a="1"/>
  <c r="V619" i="2"/>
  <c r="S619" i="2"/>
  <c r="O619" i="2" a="1"/>
  <c r="O619" i="2" s="1"/>
  <c r="V618" i="2"/>
  <c r="S618" i="2"/>
  <c r="O618" i="2" a="1"/>
  <c r="O618" i="2" s="1"/>
  <c r="V617" i="2"/>
  <c r="S617" i="2"/>
  <c r="O617" i="2" a="1"/>
  <c r="O617" i="2" s="1"/>
  <c r="V616" i="2"/>
  <c r="S616" i="2"/>
  <c r="O616" i="2" a="1"/>
  <c r="O616" i="2" s="1"/>
  <c r="V615" i="2"/>
  <c r="S615" i="2"/>
  <c r="O615" i="2" a="1"/>
  <c r="O615" i="2" s="1"/>
  <c r="V614" i="2"/>
  <c r="S614" i="2"/>
  <c r="O614" i="2" a="1"/>
  <c r="O614" i="2" s="1"/>
  <c r="V613" i="2"/>
  <c r="S613" i="2"/>
  <c r="O613" i="2" a="1"/>
  <c r="O613" i="2" s="1"/>
  <c r="V612" i="2"/>
  <c r="S612" i="2"/>
  <c r="O612" i="2" a="1"/>
  <c r="O612" i="2" s="1"/>
  <c r="V611" i="2"/>
  <c r="S611" i="2"/>
  <c r="O611" i="2"/>
  <c r="O611" i="2" a="1"/>
  <c r="V610" i="2"/>
  <c r="S610" i="2"/>
  <c r="O610" i="2"/>
  <c r="O610" i="2" a="1"/>
  <c r="V609" i="2"/>
  <c r="S609" i="2"/>
  <c r="O609" i="2" a="1"/>
  <c r="O609" i="2" s="1"/>
  <c r="V608" i="2"/>
  <c r="S608" i="2"/>
  <c r="O608" i="2" a="1"/>
  <c r="O608" i="2" s="1"/>
  <c r="V607" i="2"/>
  <c r="S607" i="2"/>
  <c r="O607" i="2"/>
  <c r="O607" i="2" a="1"/>
  <c r="V606" i="2"/>
  <c r="S606" i="2"/>
  <c r="O606" i="2" a="1"/>
  <c r="O606" i="2" s="1"/>
  <c r="V605" i="2"/>
  <c r="S605" i="2"/>
  <c r="O605" i="2"/>
  <c r="O605" i="2" a="1"/>
  <c r="V604" i="2"/>
  <c r="S604" i="2"/>
  <c r="O604" i="2" a="1"/>
  <c r="O604" i="2" s="1"/>
  <c r="V603" i="2"/>
  <c r="S603" i="2"/>
  <c r="O603" i="2" a="1"/>
  <c r="O603" i="2" s="1"/>
  <c r="V602" i="2"/>
  <c r="S602" i="2"/>
  <c r="O602" i="2" a="1"/>
  <c r="O602" i="2" s="1"/>
  <c r="V601" i="2"/>
  <c r="S601" i="2"/>
  <c r="O601" i="2" a="1"/>
  <c r="O601" i="2" s="1"/>
  <c r="V600" i="2"/>
  <c r="S600" i="2"/>
  <c r="O600" i="2" a="1"/>
  <c r="O600" i="2" s="1"/>
  <c r="V599" i="2"/>
  <c r="S599" i="2"/>
  <c r="O599" i="2"/>
  <c r="O599" i="2" a="1"/>
  <c r="V598" i="2"/>
  <c r="S598" i="2"/>
  <c r="O598" i="2"/>
  <c r="O598" i="2" a="1"/>
  <c r="V597" i="2"/>
  <c r="S597" i="2"/>
  <c r="O597" i="2" a="1"/>
  <c r="O597" i="2" s="1"/>
  <c r="V596" i="2"/>
  <c r="S596" i="2"/>
  <c r="O596" i="2"/>
  <c r="O596" i="2" a="1"/>
  <c r="V595" i="2"/>
  <c r="S595" i="2"/>
  <c r="O595" i="2" a="1"/>
  <c r="O595" i="2" s="1"/>
  <c r="V594" i="2"/>
  <c r="S594" i="2"/>
  <c r="O594" i="2" a="1"/>
  <c r="O594" i="2" s="1"/>
  <c r="V593" i="2"/>
  <c r="S593" i="2"/>
  <c r="O593" i="2" a="1"/>
  <c r="O593" i="2" s="1"/>
  <c r="V592" i="2"/>
  <c r="S592" i="2"/>
  <c r="O592" i="2"/>
  <c r="O592" i="2" a="1"/>
  <c r="V591" i="2"/>
  <c r="S591" i="2"/>
  <c r="O591" i="2" a="1"/>
  <c r="O591" i="2" s="1"/>
  <c r="V590" i="2"/>
  <c r="S590" i="2"/>
  <c r="O590" i="2" a="1"/>
  <c r="O590" i="2" s="1"/>
  <c r="V589" i="2"/>
  <c r="S589" i="2"/>
  <c r="O589" i="2" a="1"/>
  <c r="O589" i="2" s="1"/>
  <c r="V588" i="2"/>
  <c r="S588" i="2"/>
  <c r="O588" i="2" a="1"/>
  <c r="O588" i="2" s="1"/>
  <c r="V587" i="2"/>
  <c r="S587" i="2"/>
  <c r="O587" i="2"/>
  <c r="O587" i="2" a="1"/>
  <c r="V586" i="2"/>
  <c r="S586" i="2"/>
  <c r="O586" i="2"/>
  <c r="O586" i="2" a="1"/>
  <c r="V585" i="2"/>
  <c r="S585" i="2"/>
  <c r="O585" i="2" a="1"/>
  <c r="O585" i="2" s="1"/>
  <c r="V584" i="2"/>
  <c r="S584" i="2"/>
  <c r="O584" i="2"/>
  <c r="O584" i="2" a="1"/>
  <c r="V583" i="2"/>
  <c r="S583" i="2"/>
  <c r="O583" i="2" a="1"/>
  <c r="O583" i="2" s="1"/>
  <c r="V582" i="2"/>
  <c r="S582" i="2"/>
  <c r="O582" i="2" a="1"/>
  <c r="O582" i="2" s="1"/>
  <c r="V581" i="2"/>
  <c r="S581" i="2"/>
  <c r="O581" i="2" a="1"/>
  <c r="O581" i="2" s="1"/>
  <c r="V580" i="2"/>
  <c r="S580" i="2"/>
  <c r="O580" i="2" a="1"/>
  <c r="O580" i="2" s="1"/>
  <c r="V579" i="2"/>
  <c r="S579" i="2"/>
  <c r="O579" i="2" a="1"/>
  <c r="O579" i="2" s="1"/>
  <c r="V578" i="2"/>
  <c r="S578" i="2"/>
  <c r="O578" i="2" a="1"/>
  <c r="O578" i="2" s="1"/>
  <c r="V577" i="2"/>
  <c r="S577" i="2"/>
  <c r="O577" i="2" a="1"/>
  <c r="O577" i="2" s="1"/>
  <c r="V576" i="2"/>
  <c r="S576" i="2"/>
  <c r="O576" i="2" a="1"/>
  <c r="O576" i="2" s="1"/>
  <c r="V575" i="2"/>
  <c r="S575" i="2"/>
  <c r="O575" i="2"/>
  <c r="O575" i="2" a="1"/>
  <c r="V574" i="2"/>
  <c r="S574" i="2"/>
  <c r="O574" i="2"/>
  <c r="O574" i="2" a="1"/>
  <c r="V573" i="2"/>
  <c r="S573" i="2"/>
  <c r="O573" i="2" a="1"/>
  <c r="O573" i="2" s="1"/>
  <c r="V572" i="2"/>
  <c r="S572" i="2"/>
  <c r="O572" i="2" a="1"/>
  <c r="O572" i="2" s="1"/>
  <c r="V571" i="2"/>
  <c r="S571" i="2"/>
  <c r="O571" i="2"/>
  <c r="O571" i="2" a="1"/>
  <c r="V570" i="2"/>
  <c r="S570" i="2"/>
  <c r="O570" i="2" a="1"/>
  <c r="O570" i="2" s="1"/>
  <c r="V569" i="2"/>
  <c r="S569" i="2"/>
  <c r="O569" i="2"/>
  <c r="O569" i="2" a="1"/>
  <c r="V568" i="2"/>
  <c r="S568" i="2"/>
  <c r="O568" i="2" a="1"/>
  <c r="O568" i="2" s="1"/>
  <c r="V567" i="2"/>
  <c r="S567" i="2"/>
  <c r="O567" i="2" a="1"/>
  <c r="O567" i="2" s="1"/>
  <c r="V566" i="2"/>
  <c r="S566" i="2"/>
  <c r="O566" i="2" a="1"/>
  <c r="O566" i="2" s="1"/>
  <c r="V565" i="2"/>
  <c r="S565" i="2"/>
  <c r="O565" i="2" a="1"/>
  <c r="O565" i="2" s="1"/>
  <c r="V564" i="2"/>
  <c r="S564" i="2"/>
  <c r="O564" i="2" a="1"/>
  <c r="O564" i="2" s="1"/>
  <c r="V563" i="2"/>
  <c r="S563" i="2"/>
  <c r="O563" i="2"/>
  <c r="O563" i="2" a="1"/>
  <c r="V562" i="2"/>
  <c r="S562" i="2"/>
  <c r="O562" i="2"/>
  <c r="O562" i="2" a="1"/>
  <c r="V561" i="2"/>
  <c r="S561" i="2"/>
  <c r="O561" i="2" a="1"/>
  <c r="O561" i="2" s="1"/>
  <c r="V560" i="2"/>
  <c r="S560" i="2"/>
  <c r="O560" i="2"/>
  <c r="O560" i="2" a="1"/>
  <c r="V559" i="2"/>
  <c r="S559" i="2"/>
  <c r="O559" i="2" a="1"/>
  <c r="O559" i="2" s="1"/>
  <c r="V558" i="2"/>
  <c r="S558" i="2"/>
  <c r="O558" i="2" a="1"/>
  <c r="O558" i="2" s="1"/>
  <c r="V557" i="2"/>
  <c r="S557" i="2"/>
  <c r="O557" i="2" a="1"/>
  <c r="O557" i="2" s="1"/>
  <c r="V556" i="2"/>
  <c r="S556" i="2"/>
  <c r="O556" i="2"/>
  <c r="O556" i="2" a="1"/>
  <c r="V555" i="2"/>
  <c r="S555" i="2"/>
  <c r="O555" i="2" a="1"/>
  <c r="O555" i="2" s="1"/>
  <c r="V554" i="2"/>
  <c r="S554" i="2"/>
  <c r="O554" i="2" a="1"/>
  <c r="O554" i="2" s="1"/>
  <c r="V553" i="2"/>
  <c r="S553" i="2"/>
  <c r="O553" i="2" a="1"/>
  <c r="O553" i="2" s="1"/>
  <c r="V552" i="2"/>
  <c r="S552" i="2"/>
  <c r="O552" i="2" a="1"/>
  <c r="O552" i="2" s="1"/>
  <c r="V551" i="2"/>
  <c r="S551" i="2"/>
  <c r="O551" i="2"/>
  <c r="O551" i="2" a="1"/>
  <c r="V550" i="2"/>
  <c r="S550" i="2"/>
  <c r="O550" i="2"/>
  <c r="O550" i="2" a="1"/>
  <c r="V549" i="2"/>
  <c r="S549" i="2"/>
  <c r="O549" i="2" a="1"/>
  <c r="O549" i="2" s="1"/>
  <c r="V548" i="2"/>
  <c r="S548" i="2"/>
  <c r="O548" i="2"/>
  <c r="O548" i="2" a="1"/>
  <c r="V547" i="2"/>
  <c r="S547" i="2"/>
  <c r="O547" i="2" a="1"/>
  <c r="O547" i="2" s="1"/>
  <c r="V546" i="2"/>
  <c r="S546" i="2"/>
  <c r="O546" i="2" a="1"/>
  <c r="O546" i="2" s="1"/>
  <c r="V545" i="2"/>
  <c r="S545" i="2"/>
  <c r="O545" i="2" a="1"/>
  <c r="O545" i="2" s="1"/>
  <c r="V544" i="2"/>
  <c r="S544" i="2"/>
  <c r="O544" i="2" a="1"/>
  <c r="O544" i="2" s="1"/>
  <c r="V543" i="2"/>
  <c r="S543" i="2"/>
  <c r="O543" i="2" a="1"/>
  <c r="O543" i="2" s="1"/>
  <c r="V542" i="2"/>
  <c r="S542" i="2"/>
  <c r="O542" i="2" a="1"/>
  <c r="O542" i="2" s="1"/>
  <c r="V541" i="2"/>
  <c r="S541" i="2"/>
  <c r="O541" i="2" a="1"/>
  <c r="O541" i="2" s="1"/>
  <c r="V540" i="2"/>
  <c r="S540" i="2"/>
  <c r="O540" i="2" a="1"/>
  <c r="O540" i="2" s="1"/>
  <c r="V539" i="2"/>
  <c r="S539" i="2"/>
  <c r="O539" i="2"/>
  <c r="O539" i="2" a="1"/>
  <c r="V538" i="2"/>
  <c r="S538" i="2"/>
  <c r="O538" i="2"/>
  <c r="O538" i="2" a="1"/>
  <c r="V537" i="2"/>
  <c r="S537" i="2"/>
  <c r="O537" i="2" a="1"/>
  <c r="O537" i="2" s="1"/>
  <c r="V536" i="2"/>
  <c r="S536" i="2"/>
  <c r="O536" i="2" a="1"/>
  <c r="O536" i="2" s="1"/>
  <c r="V535" i="2"/>
  <c r="S535" i="2"/>
  <c r="O535" i="2"/>
  <c r="O535" i="2" a="1"/>
  <c r="V534" i="2"/>
  <c r="S534" i="2"/>
  <c r="O534" i="2" a="1"/>
  <c r="O534" i="2" s="1"/>
  <c r="V533" i="2"/>
  <c r="S533" i="2"/>
  <c r="O533" i="2"/>
  <c r="O533" i="2" a="1"/>
  <c r="V532" i="2"/>
  <c r="S532" i="2"/>
  <c r="O532" i="2" a="1"/>
  <c r="O532" i="2" s="1"/>
  <c r="V531" i="2"/>
  <c r="S531" i="2"/>
  <c r="O531" i="2" a="1"/>
  <c r="O531" i="2" s="1"/>
  <c r="V530" i="2"/>
  <c r="S530" i="2"/>
  <c r="O530" i="2" a="1"/>
  <c r="O530" i="2" s="1"/>
  <c r="V529" i="2"/>
  <c r="S529" i="2"/>
  <c r="O529" i="2" a="1"/>
  <c r="O529" i="2" s="1"/>
  <c r="V528" i="2"/>
  <c r="S528" i="2"/>
  <c r="O528" i="2" a="1"/>
  <c r="O528" i="2" s="1"/>
  <c r="V527" i="2"/>
  <c r="S527" i="2"/>
  <c r="O527" i="2"/>
  <c r="O527" i="2" a="1"/>
  <c r="V526" i="2"/>
  <c r="S526" i="2"/>
  <c r="O526" i="2"/>
  <c r="O526" i="2" a="1"/>
  <c r="V525" i="2"/>
  <c r="S525" i="2"/>
  <c r="O525" i="2" a="1"/>
  <c r="O525" i="2" s="1"/>
  <c r="V524" i="2"/>
  <c r="S524" i="2"/>
  <c r="O524" i="2" a="1"/>
  <c r="O524" i="2" s="1"/>
  <c r="V523" i="2"/>
  <c r="S523" i="2"/>
  <c r="O523" i="2" a="1"/>
  <c r="O523" i="2" s="1"/>
  <c r="V522" i="2"/>
  <c r="S522" i="2"/>
  <c r="O522" i="2" a="1"/>
  <c r="O522" i="2" s="1"/>
  <c r="V521" i="2"/>
  <c r="S521" i="2"/>
  <c r="O521" i="2" a="1"/>
  <c r="O521" i="2" s="1"/>
  <c r="V520" i="2"/>
  <c r="S520" i="2"/>
  <c r="O520" i="2"/>
  <c r="O520" i="2" a="1"/>
  <c r="V519" i="2"/>
  <c r="S519" i="2"/>
  <c r="O519" i="2" a="1"/>
  <c r="O519" i="2" s="1"/>
  <c r="V518" i="2"/>
  <c r="S518" i="2"/>
  <c r="O518" i="2" a="1"/>
  <c r="O518" i="2" s="1"/>
  <c r="V517" i="2"/>
  <c r="S517" i="2"/>
  <c r="O517" i="2" a="1"/>
  <c r="O517" i="2" s="1"/>
  <c r="V516" i="2"/>
  <c r="S516" i="2"/>
  <c r="O516" i="2" a="1"/>
  <c r="O516" i="2" s="1"/>
  <c r="V515" i="2"/>
  <c r="S515" i="2"/>
  <c r="O515" i="2"/>
  <c r="O515" i="2" a="1"/>
  <c r="V514" i="2"/>
  <c r="S514" i="2"/>
  <c r="O514" i="2"/>
  <c r="O514" i="2" a="1"/>
  <c r="V513" i="2"/>
  <c r="S513" i="2"/>
  <c r="O513" i="2" a="1"/>
  <c r="O513" i="2" s="1"/>
  <c r="V512" i="2"/>
  <c r="S512" i="2"/>
  <c r="O512" i="2"/>
  <c r="O512" i="2" a="1"/>
  <c r="V511" i="2"/>
  <c r="S511" i="2"/>
  <c r="O511" i="2" a="1"/>
  <c r="O511" i="2" s="1"/>
  <c r="V510" i="2"/>
  <c r="S510" i="2"/>
  <c r="O510" i="2" a="1"/>
  <c r="O510" i="2" s="1"/>
  <c r="V509" i="2"/>
  <c r="S509" i="2"/>
  <c r="O509" i="2" a="1"/>
  <c r="O509" i="2" s="1"/>
  <c r="V508" i="2"/>
  <c r="S508" i="2"/>
  <c r="O508" i="2" a="1"/>
  <c r="O508" i="2" s="1"/>
  <c r="V507" i="2"/>
  <c r="S507" i="2"/>
  <c r="O507" i="2" a="1"/>
  <c r="O507" i="2" s="1"/>
  <c r="V506" i="2"/>
  <c r="S506" i="2"/>
  <c r="O506" i="2" a="1"/>
  <c r="O506" i="2" s="1"/>
  <c r="V505" i="2"/>
  <c r="S505" i="2"/>
  <c r="O505" i="2" a="1"/>
  <c r="O505" i="2" s="1"/>
  <c r="V504" i="2"/>
  <c r="S504" i="2"/>
  <c r="O504" i="2" a="1"/>
  <c r="O504" i="2" s="1"/>
  <c r="V503" i="2"/>
  <c r="S503" i="2"/>
  <c r="O503" i="2" a="1"/>
  <c r="O503" i="2" s="1"/>
  <c r="V502" i="2"/>
  <c r="S502" i="2"/>
  <c r="O502" i="2" a="1"/>
  <c r="O502" i="2" s="1"/>
  <c r="V501" i="2"/>
  <c r="S501" i="2"/>
  <c r="O501" i="2" a="1"/>
  <c r="O501" i="2" s="1"/>
  <c r="V500" i="2"/>
  <c r="S500" i="2"/>
  <c r="O500" i="2" a="1"/>
  <c r="O500" i="2" s="1"/>
  <c r="V499" i="2"/>
  <c r="S499" i="2"/>
  <c r="O499" i="2" a="1"/>
  <c r="O499" i="2" s="1"/>
  <c r="V498" i="2"/>
  <c r="S498" i="2"/>
  <c r="O498" i="2" a="1"/>
  <c r="O498" i="2" s="1"/>
  <c r="V497" i="2"/>
  <c r="S497" i="2"/>
  <c r="O497" i="2" a="1"/>
  <c r="O497" i="2" s="1"/>
  <c r="V496" i="2"/>
  <c r="S496" i="2"/>
  <c r="O496" i="2" a="1"/>
  <c r="O496" i="2" s="1"/>
  <c r="V495" i="2"/>
  <c r="S495" i="2"/>
  <c r="O495" i="2" a="1"/>
  <c r="O495" i="2" s="1"/>
  <c r="V494" i="2"/>
  <c r="S494" i="2"/>
  <c r="O494" i="2" a="1"/>
  <c r="O494" i="2" s="1"/>
  <c r="V493" i="2"/>
  <c r="S493" i="2"/>
  <c r="O493" i="2" a="1"/>
  <c r="O493" i="2" s="1"/>
  <c r="V492" i="2"/>
  <c r="S492" i="2"/>
  <c r="O492" i="2" a="1"/>
  <c r="O492" i="2" s="1"/>
  <c r="V491" i="2"/>
  <c r="S491" i="2"/>
  <c r="O491" i="2" a="1"/>
  <c r="O491" i="2" s="1"/>
  <c r="V490" i="2"/>
  <c r="S490" i="2"/>
  <c r="O490" i="2" a="1"/>
  <c r="O490" i="2" s="1"/>
  <c r="V489" i="2"/>
  <c r="S489" i="2"/>
  <c r="O489" i="2" a="1"/>
  <c r="O489" i="2" s="1"/>
  <c r="V488" i="2"/>
  <c r="S488" i="2"/>
  <c r="O488" i="2" a="1"/>
  <c r="O488" i="2" s="1"/>
  <c r="V487" i="2"/>
  <c r="S487" i="2"/>
  <c r="O487" i="2" a="1"/>
  <c r="O487" i="2" s="1"/>
  <c r="V486" i="2"/>
  <c r="S486" i="2"/>
  <c r="O486" i="2" a="1"/>
  <c r="O486" i="2" s="1"/>
  <c r="V485" i="2"/>
  <c r="S485" i="2"/>
  <c r="O485" i="2" a="1"/>
  <c r="O485" i="2" s="1"/>
  <c r="V484" i="2"/>
  <c r="S484" i="2"/>
  <c r="O484" i="2" a="1"/>
  <c r="O484" i="2" s="1"/>
  <c r="V483" i="2"/>
  <c r="S483" i="2"/>
  <c r="O483" i="2" a="1"/>
  <c r="O483" i="2" s="1"/>
  <c r="V482" i="2"/>
  <c r="S482" i="2"/>
  <c r="O482" i="2" a="1"/>
  <c r="O482" i="2" s="1"/>
  <c r="V481" i="2"/>
  <c r="S481" i="2"/>
  <c r="O481" i="2" a="1"/>
  <c r="O481" i="2" s="1"/>
  <c r="V480" i="2"/>
  <c r="S480" i="2"/>
  <c r="O480" i="2" a="1"/>
  <c r="O480" i="2" s="1"/>
  <c r="V479" i="2"/>
  <c r="S479" i="2"/>
  <c r="O479" i="2" a="1"/>
  <c r="O479" i="2" s="1"/>
  <c r="V478" i="2"/>
  <c r="S478" i="2"/>
  <c r="O478" i="2" a="1"/>
  <c r="O478" i="2" s="1"/>
  <c r="V477" i="2"/>
  <c r="S477" i="2"/>
  <c r="O477" i="2" a="1"/>
  <c r="O477" i="2" s="1"/>
  <c r="V476" i="2"/>
  <c r="S476" i="2"/>
  <c r="O476" i="2" a="1"/>
  <c r="O476" i="2" s="1"/>
  <c r="V475" i="2"/>
  <c r="S475" i="2"/>
  <c r="O475" i="2" a="1"/>
  <c r="O475" i="2" s="1"/>
  <c r="V474" i="2"/>
  <c r="S474" i="2"/>
  <c r="O474" i="2" a="1"/>
  <c r="O474" i="2" s="1"/>
  <c r="V473" i="2"/>
  <c r="S473" i="2"/>
  <c r="O473" i="2" a="1"/>
  <c r="O473" i="2" s="1"/>
  <c r="V472" i="2"/>
  <c r="S472" i="2"/>
  <c r="O472" i="2" a="1"/>
  <c r="O472" i="2" s="1"/>
  <c r="V471" i="2"/>
  <c r="S471" i="2"/>
  <c r="O471" i="2" a="1"/>
  <c r="O471" i="2" s="1"/>
  <c r="V470" i="2"/>
  <c r="S470" i="2"/>
  <c r="O470" i="2" a="1"/>
  <c r="O470" i="2" s="1"/>
  <c r="V469" i="2"/>
  <c r="S469" i="2"/>
  <c r="O469" i="2" a="1"/>
  <c r="O469" i="2" s="1"/>
  <c r="V468" i="2"/>
  <c r="S468" i="2"/>
  <c r="O468" i="2" a="1"/>
  <c r="O468" i="2" s="1"/>
  <c r="V467" i="2"/>
  <c r="S467" i="2"/>
  <c r="O467" i="2" a="1"/>
  <c r="O467" i="2" s="1"/>
  <c r="V466" i="2"/>
  <c r="S466" i="2"/>
  <c r="O466" i="2" a="1"/>
  <c r="O466" i="2" s="1"/>
  <c r="V465" i="2"/>
  <c r="S465" i="2"/>
  <c r="O465" i="2" a="1"/>
  <c r="O465" i="2" s="1"/>
  <c r="V464" i="2"/>
  <c r="S464" i="2"/>
  <c r="O464" i="2" a="1"/>
  <c r="O464" i="2" s="1"/>
  <c r="V463" i="2"/>
  <c r="S463" i="2"/>
  <c r="O463" i="2" a="1"/>
  <c r="O463" i="2" s="1"/>
  <c r="V462" i="2"/>
  <c r="S462" i="2"/>
  <c r="O462" i="2" a="1"/>
  <c r="O462" i="2" s="1"/>
  <c r="V461" i="2"/>
  <c r="S461" i="2"/>
  <c r="O461" i="2" a="1"/>
  <c r="O461" i="2" s="1"/>
  <c r="V460" i="2"/>
  <c r="S460" i="2"/>
  <c r="O460" i="2" a="1"/>
  <c r="O460" i="2" s="1"/>
  <c r="V459" i="2"/>
  <c r="S459" i="2"/>
  <c r="O459" i="2" a="1"/>
  <c r="O459" i="2" s="1"/>
  <c r="V458" i="2"/>
  <c r="S458" i="2"/>
  <c r="O458" i="2" a="1"/>
  <c r="O458" i="2" s="1"/>
  <c r="V457" i="2"/>
  <c r="S457" i="2"/>
  <c r="O457" i="2" a="1"/>
  <c r="O457" i="2" s="1"/>
  <c r="V456" i="2"/>
  <c r="S456" i="2"/>
  <c r="O456" i="2" a="1"/>
  <c r="O456" i="2" s="1"/>
  <c r="V455" i="2"/>
  <c r="S455" i="2"/>
  <c r="O455" i="2" a="1"/>
  <c r="O455" i="2" s="1"/>
  <c r="V454" i="2"/>
  <c r="S454" i="2"/>
  <c r="O454" i="2" a="1"/>
  <c r="O454" i="2" s="1"/>
  <c r="V453" i="2"/>
  <c r="S453" i="2"/>
  <c r="O453" i="2" a="1"/>
  <c r="O453" i="2" s="1"/>
  <c r="V452" i="2"/>
  <c r="S452" i="2"/>
  <c r="O452" i="2" a="1"/>
  <c r="O452" i="2" s="1"/>
  <c r="V451" i="2"/>
  <c r="S451" i="2"/>
  <c r="O451" i="2" a="1"/>
  <c r="O451" i="2" s="1"/>
  <c r="V450" i="2"/>
  <c r="S450" i="2"/>
  <c r="O450" i="2" a="1"/>
  <c r="O450" i="2" s="1"/>
  <c r="V449" i="2"/>
  <c r="S449" i="2"/>
  <c r="O449" i="2" a="1"/>
  <c r="O449" i="2" s="1"/>
  <c r="V448" i="2"/>
  <c r="S448" i="2"/>
  <c r="O448" i="2" a="1"/>
  <c r="O448" i="2" s="1"/>
  <c r="V447" i="2"/>
  <c r="S447" i="2"/>
  <c r="O447" i="2" a="1"/>
  <c r="O447" i="2" s="1"/>
  <c r="V446" i="2"/>
  <c r="S446" i="2"/>
  <c r="O446" i="2" a="1"/>
  <c r="O446" i="2" s="1"/>
  <c r="V445" i="2"/>
  <c r="S445" i="2"/>
  <c r="O445" i="2" a="1"/>
  <c r="O445" i="2" s="1"/>
  <c r="V444" i="2"/>
  <c r="S444" i="2"/>
  <c r="O444" i="2" a="1"/>
  <c r="O444" i="2" s="1"/>
  <c r="V443" i="2"/>
  <c r="S443" i="2"/>
  <c r="O443" i="2" a="1"/>
  <c r="O443" i="2" s="1"/>
  <c r="V442" i="2"/>
  <c r="S442" i="2"/>
  <c r="O442" i="2" a="1"/>
  <c r="O442" i="2" s="1"/>
  <c r="V441" i="2"/>
  <c r="S441" i="2"/>
  <c r="O441" i="2" a="1"/>
  <c r="O441" i="2" s="1"/>
  <c r="V440" i="2"/>
  <c r="S440" i="2"/>
  <c r="O440" i="2" a="1"/>
  <c r="O440" i="2" s="1"/>
  <c r="V439" i="2"/>
  <c r="S439" i="2"/>
  <c r="O439" i="2" a="1"/>
  <c r="O439" i="2" s="1"/>
  <c r="V438" i="2"/>
  <c r="S438" i="2"/>
  <c r="O438" i="2" a="1"/>
  <c r="O438" i="2" s="1"/>
  <c r="V437" i="2"/>
  <c r="S437" i="2"/>
  <c r="O437" i="2" a="1"/>
  <c r="O437" i="2" s="1"/>
  <c r="V436" i="2"/>
  <c r="S436" i="2"/>
  <c r="O436" i="2" a="1"/>
  <c r="O436" i="2" s="1"/>
  <c r="V435" i="2"/>
  <c r="S435" i="2"/>
  <c r="O435" i="2" a="1"/>
  <c r="O435" i="2" s="1"/>
  <c r="V434" i="2"/>
  <c r="S434" i="2"/>
  <c r="O434" i="2" a="1"/>
  <c r="O434" i="2" s="1"/>
  <c r="V433" i="2"/>
  <c r="S433" i="2"/>
  <c r="O433" i="2" a="1"/>
  <c r="O433" i="2" s="1"/>
  <c r="V432" i="2"/>
  <c r="S432" i="2"/>
  <c r="O432" i="2" a="1"/>
  <c r="O432" i="2" s="1"/>
  <c r="V431" i="2"/>
  <c r="S431" i="2"/>
  <c r="O431" i="2" a="1"/>
  <c r="O431" i="2" s="1"/>
  <c r="V430" i="2"/>
  <c r="S430" i="2"/>
  <c r="O430" i="2" a="1"/>
  <c r="O430" i="2" s="1"/>
  <c r="V429" i="2"/>
  <c r="S429" i="2"/>
  <c r="O429" i="2" a="1"/>
  <c r="O429" i="2" s="1"/>
  <c r="V428" i="2"/>
  <c r="S428" i="2"/>
  <c r="O428" i="2" a="1"/>
  <c r="O428" i="2" s="1"/>
  <c r="V427" i="2"/>
  <c r="S427" i="2"/>
  <c r="O427" i="2" a="1"/>
  <c r="O427" i="2" s="1"/>
  <c r="V426" i="2"/>
  <c r="S426" i="2"/>
  <c r="O426" i="2" a="1"/>
  <c r="O426" i="2" s="1"/>
  <c r="V425" i="2"/>
  <c r="S425" i="2"/>
  <c r="O425" i="2" a="1"/>
  <c r="O425" i="2" s="1"/>
  <c r="V424" i="2"/>
  <c r="S424" i="2"/>
  <c r="O424" i="2" a="1"/>
  <c r="O424" i="2" s="1"/>
  <c r="V423" i="2"/>
  <c r="S423" i="2"/>
  <c r="O423" i="2" a="1"/>
  <c r="O423" i="2" s="1"/>
  <c r="V422" i="2"/>
  <c r="S422" i="2"/>
  <c r="O422" i="2" a="1"/>
  <c r="O422" i="2" s="1"/>
  <c r="V421" i="2"/>
  <c r="S421" i="2"/>
  <c r="O421" i="2" a="1"/>
  <c r="O421" i="2" s="1"/>
  <c r="V420" i="2"/>
  <c r="S420" i="2"/>
  <c r="O420" i="2" a="1"/>
  <c r="O420" i="2" s="1"/>
  <c r="V419" i="2"/>
  <c r="S419" i="2"/>
  <c r="O419" i="2" a="1"/>
  <c r="O419" i="2" s="1"/>
  <c r="V418" i="2"/>
  <c r="S418" i="2"/>
  <c r="O418" i="2" a="1"/>
  <c r="O418" i="2" s="1"/>
  <c r="V417" i="2"/>
  <c r="S417" i="2"/>
  <c r="O417" i="2" a="1"/>
  <c r="O417" i="2" s="1"/>
  <c r="V416" i="2"/>
  <c r="S416" i="2"/>
  <c r="O416" i="2" a="1"/>
  <c r="O416" i="2" s="1"/>
  <c r="V415" i="2"/>
  <c r="S415" i="2"/>
  <c r="O415" i="2" a="1"/>
  <c r="O415" i="2" s="1"/>
  <c r="V414" i="2"/>
  <c r="S414" i="2"/>
  <c r="O414" i="2" a="1"/>
  <c r="O414" i="2" s="1"/>
  <c r="V413" i="2"/>
  <c r="S413" i="2"/>
  <c r="O413" i="2" a="1"/>
  <c r="O413" i="2" s="1"/>
  <c r="V412" i="2"/>
  <c r="S412" i="2"/>
  <c r="O412" i="2" a="1"/>
  <c r="O412" i="2" s="1"/>
  <c r="V411" i="2"/>
  <c r="S411" i="2"/>
  <c r="O411" i="2" a="1"/>
  <c r="O411" i="2" s="1"/>
  <c r="V410" i="2"/>
  <c r="S410" i="2"/>
  <c r="O410" i="2" a="1"/>
  <c r="O410" i="2" s="1"/>
  <c r="V409" i="2"/>
  <c r="S409" i="2"/>
  <c r="O409" i="2" a="1"/>
  <c r="O409" i="2" s="1"/>
  <c r="V408" i="2"/>
  <c r="S408" i="2"/>
  <c r="O408" i="2"/>
  <c r="O408" i="2" a="1"/>
  <c r="V407" i="2"/>
  <c r="S407" i="2"/>
  <c r="O407" i="2" a="1"/>
  <c r="O407" i="2" s="1"/>
  <c r="V406" i="2"/>
  <c r="S406" i="2"/>
  <c r="O406" i="2" a="1"/>
  <c r="O406" i="2" s="1"/>
  <c r="V405" i="2"/>
  <c r="S405" i="2"/>
  <c r="O405" i="2"/>
  <c r="O405" i="2" a="1"/>
  <c r="V404" i="2"/>
  <c r="S404" i="2"/>
  <c r="O404" i="2" a="1"/>
  <c r="O404" i="2" s="1"/>
  <c r="V403" i="2"/>
  <c r="S403" i="2"/>
  <c r="O403" i="2" a="1"/>
  <c r="O403" i="2" s="1"/>
  <c r="V402" i="2"/>
  <c r="S402" i="2"/>
  <c r="O402" i="2" a="1"/>
  <c r="O402" i="2" s="1"/>
  <c r="V401" i="2"/>
  <c r="S401" i="2"/>
  <c r="O401" i="2" a="1"/>
  <c r="O401" i="2" s="1"/>
  <c r="V400" i="2"/>
  <c r="S400" i="2"/>
  <c r="O400" i="2" a="1"/>
  <c r="O400" i="2" s="1"/>
  <c r="V399" i="2"/>
  <c r="S399" i="2"/>
  <c r="O399" i="2"/>
  <c r="O399" i="2" a="1"/>
  <c r="V398" i="2"/>
  <c r="S398" i="2"/>
  <c r="O398" i="2" a="1"/>
  <c r="O398" i="2" s="1"/>
  <c r="V397" i="2"/>
  <c r="S397" i="2"/>
  <c r="O397" i="2" a="1"/>
  <c r="O397" i="2" s="1"/>
  <c r="V396" i="2"/>
  <c r="S396" i="2"/>
  <c r="O396" i="2" a="1"/>
  <c r="O396" i="2" s="1"/>
  <c r="V395" i="2"/>
  <c r="S395" i="2"/>
  <c r="O395" i="2" a="1"/>
  <c r="O395" i="2" s="1"/>
  <c r="V394" i="2"/>
  <c r="S394" i="2"/>
  <c r="O394" i="2" a="1"/>
  <c r="O394" i="2" s="1"/>
  <c r="V393" i="2"/>
  <c r="S393" i="2"/>
  <c r="O393" i="2" a="1"/>
  <c r="O393" i="2" s="1"/>
  <c r="V392" i="2"/>
  <c r="S392" i="2"/>
  <c r="O392" i="2" a="1"/>
  <c r="O392" i="2" s="1"/>
  <c r="V391" i="2"/>
  <c r="S391" i="2"/>
  <c r="O391" i="2" a="1"/>
  <c r="O391" i="2" s="1"/>
  <c r="V390" i="2"/>
  <c r="S390" i="2"/>
  <c r="O390" i="2"/>
  <c r="O390" i="2" a="1"/>
  <c r="V389" i="2"/>
  <c r="S389" i="2"/>
  <c r="O389" i="2" a="1"/>
  <c r="O389" i="2" s="1"/>
  <c r="V388" i="2"/>
  <c r="S388" i="2"/>
  <c r="O388" i="2" a="1"/>
  <c r="O388" i="2" s="1"/>
  <c r="V387" i="2"/>
  <c r="S387" i="2"/>
  <c r="O387" i="2"/>
  <c r="O387" i="2" a="1"/>
  <c r="V386" i="2"/>
  <c r="S386" i="2"/>
  <c r="O386" i="2" a="1"/>
  <c r="O386" i="2" s="1"/>
  <c r="V385" i="2"/>
  <c r="S385" i="2"/>
  <c r="O385" i="2" a="1"/>
  <c r="O385" i="2" s="1"/>
  <c r="V384" i="2"/>
  <c r="S384" i="2"/>
  <c r="O384" i="2" a="1"/>
  <c r="O384" i="2" s="1"/>
  <c r="V383" i="2"/>
  <c r="S383" i="2"/>
  <c r="O383" i="2" a="1"/>
  <c r="O383" i="2" s="1"/>
  <c r="V382" i="2"/>
  <c r="S382" i="2"/>
  <c r="O382" i="2" a="1"/>
  <c r="O382" i="2" s="1"/>
  <c r="V381" i="2"/>
  <c r="S381" i="2"/>
  <c r="O381" i="2"/>
  <c r="O381" i="2" a="1"/>
  <c r="V380" i="2"/>
  <c r="S380" i="2"/>
  <c r="O380" i="2" a="1"/>
  <c r="O380" i="2" s="1"/>
  <c r="V379" i="2"/>
  <c r="S379" i="2"/>
  <c r="O379" i="2" a="1"/>
  <c r="O379" i="2" s="1"/>
  <c r="V378" i="2"/>
  <c r="S378" i="2"/>
  <c r="O378" i="2" a="1"/>
  <c r="O378" i="2" s="1"/>
  <c r="V377" i="2"/>
  <c r="S377" i="2"/>
  <c r="O377" i="2" a="1"/>
  <c r="O377" i="2" s="1"/>
  <c r="V376" i="2"/>
  <c r="S376" i="2"/>
  <c r="O376" i="2" a="1"/>
  <c r="O376" i="2" s="1"/>
  <c r="V375" i="2"/>
  <c r="S375" i="2"/>
  <c r="O375" i="2" a="1"/>
  <c r="O375" i="2" s="1"/>
  <c r="V374" i="2"/>
  <c r="S374" i="2"/>
  <c r="O374" i="2" a="1"/>
  <c r="O374" i="2" s="1"/>
  <c r="V373" i="2"/>
  <c r="S373" i="2"/>
  <c r="O373" i="2" a="1"/>
  <c r="O373" i="2" s="1"/>
  <c r="V372" i="2"/>
  <c r="S372" i="2"/>
  <c r="O372" i="2"/>
  <c r="O372" i="2" a="1"/>
  <c r="V371" i="2"/>
  <c r="S371" i="2"/>
  <c r="O371" i="2" a="1"/>
  <c r="O371" i="2" s="1"/>
  <c r="V370" i="2"/>
  <c r="S370" i="2"/>
  <c r="O370" i="2" a="1"/>
  <c r="O370" i="2" s="1"/>
  <c r="V369" i="2"/>
  <c r="S369" i="2"/>
  <c r="O369" i="2"/>
  <c r="O369" i="2" a="1"/>
  <c r="V368" i="2"/>
  <c r="S368" i="2"/>
  <c r="O368" i="2" a="1"/>
  <c r="O368" i="2" s="1"/>
  <c r="V367" i="2"/>
  <c r="S367" i="2"/>
  <c r="O367" i="2" a="1"/>
  <c r="O367" i="2" s="1"/>
  <c r="V366" i="2"/>
  <c r="S366" i="2"/>
  <c r="O366" i="2" a="1"/>
  <c r="O366" i="2" s="1"/>
  <c r="V365" i="2"/>
  <c r="S365" i="2"/>
  <c r="O365" i="2" a="1"/>
  <c r="O365" i="2" s="1"/>
  <c r="V364" i="2"/>
  <c r="S364" i="2"/>
  <c r="O364" i="2" a="1"/>
  <c r="O364" i="2" s="1"/>
  <c r="V363" i="2"/>
  <c r="S363" i="2"/>
  <c r="O363" i="2"/>
  <c r="O363" i="2" a="1"/>
  <c r="V362" i="2"/>
  <c r="S362" i="2"/>
  <c r="O362" i="2" a="1"/>
  <c r="O362" i="2" s="1"/>
  <c r="V361" i="2"/>
  <c r="S361" i="2"/>
  <c r="O361" i="2" a="1"/>
  <c r="O361" i="2" s="1"/>
  <c r="V360" i="2"/>
  <c r="S360" i="2"/>
  <c r="O360" i="2" a="1"/>
  <c r="O360" i="2" s="1"/>
  <c r="V359" i="2"/>
  <c r="S359" i="2"/>
  <c r="O359" i="2" a="1"/>
  <c r="O359" i="2" s="1"/>
  <c r="V358" i="2"/>
  <c r="S358" i="2"/>
  <c r="O358" i="2" a="1"/>
  <c r="O358" i="2" s="1"/>
  <c r="V357" i="2"/>
  <c r="S357" i="2"/>
  <c r="O357" i="2" a="1"/>
  <c r="O357" i="2" s="1"/>
  <c r="V356" i="2"/>
  <c r="S356" i="2"/>
  <c r="O356" i="2" a="1"/>
  <c r="O356" i="2" s="1"/>
  <c r="V355" i="2"/>
  <c r="S355" i="2"/>
  <c r="O355" i="2" a="1"/>
  <c r="O355" i="2" s="1"/>
  <c r="V354" i="2"/>
  <c r="S354" i="2"/>
  <c r="O354" i="2" a="1"/>
  <c r="O354" i="2" s="1"/>
  <c r="V353" i="2"/>
  <c r="S353" i="2"/>
  <c r="O353" i="2" a="1"/>
  <c r="O353" i="2" s="1"/>
  <c r="V352" i="2"/>
  <c r="S352" i="2"/>
  <c r="O352" i="2" a="1"/>
  <c r="O352" i="2" s="1"/>
  <c r="V351" i="2"/>
  <c r="S351" i="2"/>
  <c r="O351" i="2"/>
  <c r="O351" i="2" a="1"/>
  <c r="V350" i="2"/>
  <c r="S350" i="2"/>
  <c r="O350" i="2" a="1"/>
  <c r="O350" i="2" s="1"/>
  <c r="V349" i="2"/>
  <c r="S349" i="2"/>
  <c r="O349" i="2"/>
  <c r="O349" i="2" a="1"/>
  <c r="V348" i="2"/>
  <c r="S348" i="2"/>
  <c r="O348" i="2" a="1"/>
  <c r="O348" i="2" s="1"/>
  <c r="V347" i="2"/>
  <c r="S347" i="2"/>
  <c r="O347" i="2" a="1"/>
  <c r="O347" i="2" s="1"/>
  <c r="V346" i="2"/>
  <c r="S346" i="2"/>
  <c r="O346" i="2"/>
  <c r="O346" i="2" a="1"/>
  <c r="V345" i="2"/>
  <c r="S345" i="2"/>
  <c r="O345" i="2"/>
  <c r="O345" i="2" a="1"/>
  <c r="V344" i="2"/>
  <c r="S344" i="2"/>
  <c r="O344" i="2" a="1"/>
  <c r="O344" i="2" s="1"/>
  <c r="V343" i="2"/>
  <c r="S343" i="2"/>
  <c r="O343" i="2" a="1"/>
  <c r="O343" i="2" s="1"/>
  <c r="V342" i="2"/>
  <c r="S342" i="2"/>
  <c r="O342" i="2" a="1"/>
  <c r="O342" i="2" s="1"/>
  <c r="V341" i="2"/>
  <c r="S341" i="2"/>
  <c r="O341" i="2" a="1"/>
  <c r="O341" i="2" s="1"/>
  <c r="V340" i="2"/>
  <c r="S340" i="2"/>
  <c r="O340" i="2" a="1"/>
  <c r="O340" i="2" s="1"/>
  <c r="V339" i="2"/>
  <c r="S339" i="2"/>
  <c r="O339" i="2" a="1"/>
  <c r="O339" i="2" s="1"/>
  <c r="V338" i="2"/>
  <c r="S338" i="2"/>
  <c r="O338" i="2" a="1"/>
  <c r="O338" i="2" s="1"/>
  <c r="V337" i="2"/>
  <c r="S337" i="2"/>
  <c r="O337" i="2"/>
  <c r="O337" i="2" a="1"/>
  <c r="V336" i="2"/>
  <c r="S336" i="2"/>
  <c r="O336" i="2"/>
  <c r="O336" i="2" a="1"/>
  <c r="V335" i="2"/>
  <c r="S335" i="2"/>
  <c r="O335" i="2" a="1"/>
  <c r="O335" i="2" s="1"/>
  <c r="V334" i="2"/>
  <c r="S334" i="2"/>
  <c r="O334" i="2" a="1"/>
  <c r="O334" i="2" s="1"/>
  <c r="V333" i="2"/>
  <c r="S333" i="2"/>
  <c r="O333" i="2"/>
  <c r="O333" i="2" a="1"/>
  <c r="V332" i="2"/>
  <c r="S332" i="2"/>
  <c r="O332" i="2" a="1"/>
  <c r="O332" i="2" s="1"/>
  <c r="V331" i="2"/>
  <c r="S331" i="2"/>
  <c r="O331" i="2" a="1"/>
  <c r="O331" i="2" s="1"/>
  <c r="V330" i="2"/>
  <c r="S330" i="2"/>
  <c r="O330" i="2" a="1"/>
  <c r="O330" i="2" s="1"/>
  <c r="V329" i="2"/>
  <c r="S329" i="2"/>
  <c r="O329" i="2" a="1"/>
  <c r="O329" i="2" s="1"/>
  <c r="V328" i="2"/>
  <c r="S328" i="2"/>
  <c r="O328" i="2"/>
  <c r="O328" i="2" a="1"/>
  <c r="V327" i="2"/>
  <c r="S327" i="2"/>
  <c r="O327" i="2" a="1"/>
  <c r="O327" i="2" s="1"/>
  <c r="V326" i="2"/>
  <c r="S326" i="2"/>
  <c r="O326" i="2" a="1"/>
  <c r="O326" i="2" s="1"/>
  <c r="V325" i="2"/>
  <c r="S325" i="2"/>
  <c r="O325" i="2" a="1"/>
  <c r="O325" i="2" s="1"/>
  <c r="V324" i="2"/>
  <c r="S324" i="2"/>
  <c r="O324" i="2"/>
  <c r="O324" i="2" a="1"/>
  <c r="V323" i="2"/>
  <c r="S323" i="2"/>
  <c r="O323" i="2" a="1"/>
  <c r="O323" i="2" s="1"/>
  <c r="V322" i="2"/>
  <c r="S322" i="2"/>
  <c r="O322" i="2"/>
  <c r="O322" i="2" a="1"/>
  <c r="V321" i="2"/>
  <c r="S321" i="2"/>
  <c r="O321" i="2" a="1"/>
  <c r="O321" i="2" s="1"/>
  <c r="V320" i="2"/>
  <c r="S320" i="2"/>
  <c r="O320" i="2" a="1"/>
  <c r="O320" i="2" s="1"/>
  <c r="V319" i="2"/>
  <c r="S319" i="2"/>
  <c r="O319" i="2" a="1"/>
  <c r="O319" i="2" s="1"/>
  <c r="V318" i="2"/>
  <c r="S318" i="2"/>
  <c r="O318" i="2" a="1"/>
  <c r="O318" i="2" s="1"/>
  <c r="V317" i="2"/>
  <c r="S317" i="2"/>
  <c r="O317" i="2" a="1"/>
  <c r="O317" i="2" s="1"/>
  <c r="V316" i="2"/>
  <c r="S316" i="2"/>
  <c r="O316" i="2" a="1"/>
  <c r="O316" i="2" s="1"/>
  <c r="V315" i="2"/>
  <c r="S315" i="2"/>
  <c r="O315" i="2"/>
  <c r="O315" i="2" a="1"/>
  <c r="V314" i="2"/>
  <c r="S314" i="2"/>
  <c r="O314" i="2" a="1"/>
  <c r="O314" i="2" s="1"/>
  <c r="V313" i="2"/>
  <c r="S313" i="2"/>
  <c r="O313" i="2"/>
  <c r="O313" i="2" a="1"/>
  <c r="V312" i="2"/>
  <c r="S312" i="2"/>
  <c r="O312" i="2" a="1"/>
  <c r="O312" i="2" s="1"/>
  <c r="V311" i="2"/>
  <c r="S311" i="2"/>
  <c r="O311" i="2" a="1"/>
  <c r="O311" i="2" s="1"/>
  <c r="V310" i="2"/>
  <c r="S310" i="2"/>
  <c r="O310" i="2"/>
  <c r="O310" i="2" a="1"/>
  <c r="V309" i="2"/>
  <c r="S309" i="2"/>
  <c r="O309" i="2"/>
  <c r="O309" i="2" a="1"/>
  <c r="V308" i="2"/>
  <c r="S308" i="2"/>
  <c r="O308" i="2" a="1"/>
  <c r="O308" i="2" s="1"/>
  <c r="V307" i="2"/>
  <c r="S307" i="2"/>
  <c r="O307" i="2" a="1"/>
  <c r="O307" i="2" s="1"/>
  <c r="V306" i="2"/>
  <c r="S306" i="2"/>
  <c r="O306" i="2" a="1"/>
  <c r="O306" i="2" s="1"/>
  <c r="V305" i="2"/>
  <c r="S305" i="2"/>
  <c r="O305" i="2" a="1"/>
  <c r="O305" i="2" s="1"/>
  <c r="V304" i="2"/>
  <c r="S304" i="2"/>
  <c r="O304" i="2" a="1"/>
  <c r="O304" i="2" s="1"/>
  <c r="V303" i="2"/>
  <c r="S303" i="2"/>
  <c r="O303" i="2" a="1"/>
  <c r="O303" i="2" s="1"/>
  <c r="V302" i="2"/>
  <c r="S302" i="2"/>
  <c r="O302" i="2" a="1"/>
  <c r="O302" i="2" s="1"/>
  <c r="V301" i="2"/>
  <c r="S301" i="2"/>
  <c r="O301" i="2"/>
  <c r="O301" i="2" a="1"/>
  <c r="V300" i="2"/>
  <c r="S300" i="2"/>
  <c r="O300" i="2"/>
  <c r="O300" i="2" a="1"/>
  <c r="V299" i="2"/>
  <c r="S299" i="2"/>
  <c r="O299" i="2" a="1"/>
  <c r="O299" i="2" s="1"/>
  <c r="V298" i="2"/>
  <c r="S298" i="2"/>
  <c r="O298" i="2" a="1"/>
  <c r="O298" i="2" s="1"/>
  <c r="V297" i="2"/>
  <c r="S297" i="2"/>
  <c r="O297" i="2"/>
  <c r="O297" i="2" a="1"/>
  <c r="V296" i="2"/>
  <c r="S296" i="2"/>
  <c r="O296" i="2" a="1"/>
  <c r="O296" i="2" s="1"/>
  <c r="V295" i="2"/>
  <c r="S295" i="2"/>
  <c r="O295" i="2" a="1"/>
  <c r="O295" i="2" s="1"/>
  <c r="V294" i="2"/>
  <c r="S294" i="2"/>
  <c r="O294" i="2" a="1"/>
  <c r="O294" i="2" s="1"/>
  <c r="V293" i="2"/>
  <c r="S293" i="2"/>
  <c r="O293" i="2" a="1"/>
  <c r="O293" i="2" s="1"/>
  <c r="V292" i="2"/>
  <c r="S292" i="2"/>
  <c r="O292" i="2"/>
  <c r="O292" i="2" a="1"/>
  <c r="V291" i="2"/>
  <c r="S291" i="2"/>
  <c r="O291" i="2" a="1"/>
  <c r="O291" i="2" s="1"/>
  <c r="V290" i="2"/>
  <c r="S290" i="2"/>
  <c r="O290" i="2" a="1"/>
  <c r="O290" i="2" s="1"/>
  <c r="V289" i="2"/>
  <c r="S289" i="2"/>
  <c r="O289" i="2" a="1"/>
  <c r="O289" i="2" s="1"/>
  <c r="V288" i="2"/>
  <c r="S288" i="2"/>
  <c r="O288" i="2"/>
  <c r="O288" i="2" a="1"/>
  <c r="V287" i="2"/>
  <c r="S287" i="2"/>
  <c r="O287" i="2"/>
  <c r="O287" i="2" a="1"/>
  <c r="V286" i="2"/>
  <c r="S286" i="2"/>
  <c r="O286" i="2" a="1"/>
  <c r="O286" i="2" s="1"/>
  <c r="V285" i="2"/>
  <c r="S285" i="2"/>
  <c r="O285" i="2"/>
  <c r="O285" i="2" a="1"/>
  <c r="V284" i="2"/>
  <c r="S284" i="2"/>
  <c r="O284" i="2"/>
  <c r="O284" i="2" a="1"/>
  <c r="V283" i="2"/>
  <c r="S283" i="2"/>
  <c r="O283" i="2" a="1"/>
  <c r="O283" i="2" s="1"/>
  <c r="V282" i="2"/>
  <c r="S282" i="2"/>
  <c r="O282" i="2"/>
  <c r="O282" i="2" a="1"/>
  <c r="V281" i="2"/>
  <c r="S281" i="2"/>
  <c r="O281" i="2"/>
  <c r="O281" i="2" a="1"/>
  <c r="V280" i="2"/>
  <c r="S280" i="2"/>
  <c r="O280" i="2" a="1"/>
  <c r="O280" i="2" s="1"/>
  <c r="V279" i="2"/>
  <c r="S279" i="2"/>
  <c r="O279" i="2"/>
  <c r="O279" i="2" a="1"/>
  <c r="V278" i="2"/>
  <c r="S278" i="2"/>
  <c r="O278" i="2"/>
  <c r="O278" i="2" a="1"/>
  <c r="V277" i="2"/>
  <c r="S277" i="2"/>
  <c r="O277" i="2" a="1"/>
  <c r="O277" i="2" s="1"/>
  <c r="V276" i="2"/>
  <c r="S276" i="2"/>
  <c r="O276" i="2"/>
  <c r="O276" i="2" a="1"/>
  <c r="V275" i="2"/>
  <c r="S275" i="2"/>
  <c r="O275" i="2"/>
  <c r="O275" i="2" a="1"/>
  <c r="V274" i="2"/>
  <c r="S274" i="2"/>
  <c r="O274" i="2" a="1"/>
  <c r="O274" i="2" s="1"/>
  <c r="V273" i="2"/>
  <c r="S273" i="2"/>
  <c r="O273" i="2"/>
  <c r="O273" i="2" a="1"/>
  <c r="V272" i="2"/>
  <c r="S272" i="2"/>
  <c r="O272" i="2"/>
  <c r="O272" i="2" a="1"/>
  <c r="V271" i="2"/>
  <c r="S271" i="2"/>
  <c r="O271" i="2" a="1"/>
  <c r="O271" i="2" s="1"/>
  <c r="V270" i="2"/>
  <c r="S270" i="2"/>
  <c r="O270" i="2"/>
  <c r="O270" i="2" a="1"/>
  <c r="V269" i="2"/>
  <c r="S269" i="2"/>
  <c r="O269" i="2"/>
  <c r="O269" i="2" a="1"/>
  <c r="V268" i="2"/>
  <c r="S268" i="2"/>
  <c r="O268" i="2" a="1"/>
  <c r="O268" i="2" s="1"/>
  <c r="V267" i="2"/>
  <c r="S267" i="2"/>
  <c r="O267" i="2"/>
  <c r="O267" i="2" a="1"/>
  <c r="V266" i="2"/>
  <c r="S266" i="2"/>
  <c r="O266" i="2"/>
  <c r="O266" i="2" a="1"/>
  <c r="V265" i="2"/>
  <c r="S265" i="2"/>
  <c r="O265" i="2" a="1"/>
  <c r="O265" i="2" s="1"/>
  <c r="V264" i="2"/>
  <c r="S264" i="2"/>
  <c r="O264" i="2"/>
  <c r="O264" i="2" a="1"/>
  <c r="V263" i="2"/>
  <c r="S263" i="2"/>
  <c r="O263" i="2"/>
  <c r="O263" i="2" a="1"/>
  <c r="V262" i="2"/>
  <c r="S262" i="2"/>
  <c r="O262" i="2" a="1"/>
  <c r="O262" i="2" s="1"/>
  <c r="V261" i="2"/>
  <c r="S261" i="2"/>
  <c r="O261" i="2"/>
  <c r="O261" i="2" a="1"/>
  <c r="V260" i="2"/>
  <c r="S260" i="2"/>
  <c r="O260" i="2"/>
  <c r="O260" i="2" a="1"/>
  <c r="V259" i="2"/>
  <c r="S259" i="2"/>
  <c r="O259" i="2" a="1"/>
  <c r="O259" i="2" s="1"/>
  <c r="V258" i="2"/>
  <c r="S258" i="2"/>
  <c r="O258" i="2"/>
  <c r="O258" i="2" a="1"/>
  <c r="V257" i="2"/>
  <c r="S257" i="2"/>
  <c r="O257" i="2"/>
  <c r="O257" i="2" a="1"/>
  <c r="V256" i="2"/>
  <c r="S256" i="2"/>
  <c r="O256" i="2" a="1"/>
  <c r="O256" i="2" s="1"/>
  <c r="V255" i="2"/>
  <c r="S255" i="2"/>
  <c r="O255" i="2"/>
  <c r="O255" i="2" a="1"/>
  <c r="V254" i="2"/>
  <c r="S254" i="2"/>
  <c r="O254" i="2"/>
  <c r="O254" i="2" a="1"/>
  <c r="V253" i="2"/>
  <c r="S253" i="2"/>
  <c r="O253" i="2" a="1"/>
  <c r="O253" i="2" s="1"/>
  <c r="V252" i="2"/>
  <c r="S252" i="2"/>
  <c r="O252" i="2"/>
  <c r="O252" i="2" a="1"/>
  <c r="V251" i="2"/>
  <c r="S251" i="2"/>
  <c r="O251" i="2"/>
  <c r="O251" i="2" a="1"/>
  <c r="V250" i="2"/>
  <c r="S250" i="2"/>
  <c r="O250" i="2" a="1"/>
  <c r="O250" i="2" s="1"/>
  <c r="V249" i="2"/>
  <c r="S249" i="2"/>
  <c r="O249" i="2"/>
  <c r="O249" i="2" a="1"/>
  <c r="V248" i="2"/>
  <c r="S248" i="2"/>
  <c r="O248" i="2"/>
  <c r="O248" i="2" a="1"/>
  <c r="V247" i="2"/>
  <c r="S247" i="2"/>
  <c r="O247" i="2" a="1"/>
  <c r="O247" i="2" s="1"/>
  <c r="V246" i="2"/>
  <c r="S246" i="2"/>
  <c r="O246" i="2"/>
  <c r="O246" i="2" a="1"/>
  <c r="V245" i="2"/>
  <c r="S245" i="2"/>
  <c r="O245" i="2"/>
  <c r="O245" i="2" a="1"/>
  <c r="V244" i="2"/>
  <c r="S244" i="2"/>
  <c r="O244" i="2" a="1"/>
  <c r="O244" i="2" s="1"/>
  <c r="V243" i="2"/>
  <c r="S243" i="2"/>
  <c r="O243" i="2"/>
  <c r="O243" i="2" a="1"/>
  <c r="V242" i="2"/>
  <c r="S242" i="2"/>
  <c r="O242" i="2"/>
  <c r="O242" i="2" a="1"/>
  <c r="V241" i="2"/>
  <c r="S241" i="2"/>
  <c r="O241" i="2" a="1"/>
  <c r="O241" i="2" s="1"/>
  <c r="V240" i="2"/>
  <c r="S240" i="2"/>
  <c r="O240" i="2"/>
  <c r="O240" i="2" a="1"/>
  <c r="V239" i="2"/>
  <c r="S239" i="2"/>
  <c r="O239" i="2"/>
  <c r="O239" i="2" a="1"/>
  <c r="V238" i="2"/>
  <c r="S238" i="2"/>
  <c r="O238" i="2" a="1"/>
  <c r="O238" i="2" s="1"/>
  <c r="V237" i="2"/>
  <c r="S237" i="2"/>
  <c r="O237" i="2"/>
  <c r="O237" i="2" a="1"/>
  <c r="V236" i="2"/>
  <c r="S236" i="2"/>
  <c r="O236" i="2"/>
  <c r="O236" i="2" a="1"/>
  <c r="V235" i="2"/>
  <c r="S235" i="2"/>
  <c r="O235" i="2" a="1"/>
  <c r="O235" i="2" s="1"/>
  <c r="V234" i="2"/>
  <c r="S234" i="2"/>
  <c r="O234" i="2"/>
  <c r="O234" i="2" a="1"/>
  <c r="V233" i="2"/>
  <c r="S233" i="2"/>
  <c r="O233" i="2"/>
  <c r="O233" i="2" a="1"/>
  <c r="V232" i="2"/>
  <c r="S232" i="2"/>
  <c r="O232" i="2" a="1"/>
  <c r="O232" i="2" s="1"/>
  <c r="V231" i="2"/>
  <c r="S231" i="2"/>
  <c r="O231" i="2"/>
  <c r="O231" i="2" a="1"/>
  <c r="V230" i="2"/>
  <c r="S230" i="2"/>
  <c r="O230" i="2"/>
  <c r="O230" i="2" a="1"/>
  <c r="V229" i="2"/>
  <c r="S229" i="2"/>
  <c r="O229" i="2" a="1"/>
  <c r="O229" i="2" s="1"/>
  <c r="V228" i="2"/>
  <c r="S228" i="2"/>
  <c r="O228" i="2"/>
  <c r="O228" i="2" a="1"/>
  <c r="V227" i="2"/>
  <c r="S227" i="2"/>
  <c r="O227" i="2"/>
  <c r="O227" i="2" a="1"/>
  <c r="V226" i="2"/>
  <c r="S226" i="2"/>
  <c r="O226" i="2" a="1"/>
  <c r="O226" i="2" s="1"/>
  <c r="V225" i="2"/>
  <c r="S225" i="2"/>
  <c r="O225" i="2"/>
  <c r="O225" i="2" a="1"/>
  <c r="V224" i="2"/>
  <c r="S224" i="2"/>
  <c r="O224" i="2"/>
  <c r="O224" i="2" a="1"/>
  <c r="V223" i="2"/>
  <c r="S223" i="2"/>
  <c r="O223" i="2" a="1"/>
  <c r="O223" i="2" s="1"/>
  <c r="V222" i="2"/>
  <c r="S222" i="2"/>
  <c r="O222" i="2"/>
  <c r="O222" i="2" a="1"/>
  <c r="V221" i="2"/>
  <c r="S221" i="2"/>
  <c r="O221" i="2"/>
  <c r="O221" i="2" a="1"/>
  <c r="V220" i="2"/>
  <c r="S220" i="2"/>
  <c r="O220" i="2" a="1"/>
  <c r="O220" i="2" s="1"/>
  <c r="V219" i="2"/>
  <c r="S219" i="2"/>
  <c r="O219" i="2"/>
  <c r="O219" i="2" a="1"/>
  <c r="V218" i="2"/>
  <c r="S218" i="2"/>
  <c r="O218" i="2" a="1"/>
  <c r="O218" i="2" s="1"/>
  <c r="V217" i="2"/>
  <c r="S217" i="2"/>
  <c r="O217" i="2" a="1"/>
  <c r="O217" i="2" s="1"/>
  <c r="V216" i="2"/>
  <c r="S216" i="2"/>
  <c r="O216" i="2"/>
  <c r="O216" i="2" a="1"/>
  <c r="V215" i="2"/>
  <c r="S215" i="2"/>
  <c r="O215" i="2" a="1"/>
  <c r="O215" i="2" s="1"/>
  <c r="V214" i="2"/>
  <c r="S214" i="2"/>
  <c r="O214" i="2" a="1"/>
  <c r="O214" i="2" s="1"/>
  <c r="V213" i="2"/>
  <c r="S213" i="2"/>
  <c r="O213" i="2"/>
  <c r="O213" i="2" a="1"/>
  <c r="V212" i="2"/>
  <c r="S212" i="2"/>
  <c r="O212" i="2" a="1"/>
  <c r="O212" i="2" s="1"/>
  <c r="V211" i="2"/>
  <c r="S211" i="2"/>
  <c r="O211" i="2" a="1"/>
  <c r="O211" i="2" s="1"/>
  <c r="V210" i="2"/>
  <c r="S210" i="2"/>
  <c r="O210" i="2"/>
  <c r="O210" i="2" a="1"/>
  <c r="V209" i="2"/>
  <c r="S209" i="2"/>
  <c r="O209" i="2" a="1"/>
  <c r="O209" i="2" s="1"/>
  <c r="V208" i="2"/>
  <c r="S208" i="2"/>
  <c r="O208" i="2" a="1"/>
  <c r="O208" i="2" s="1"/>
  <c r="V207" i="2"/>
  <c r="S207" i="2"/>
  <c r="O207" i="2"/>
  <c r="O207" i="2" a="1"/>
  <c r="V206" i="2"/>
  <c r="S206" i="2"/>
  <c r="O206" i="2" a="1"/>
  <c r="O206" i="2" s="1"/>
  <c r="V205" i="2"/>
  <c r="S205" i="2"/>
  <c r="O205" i="2" a="1"/>
  <c r="O205" i="2" s="1"/>
  <c r="V204" i="2"/>
  <c r="S204" i="2"/>
  <c r="O204" i="2"/>
  <c r="O204" i="2" a="1"/>
  <c r="V203" i="2"/>
  <c r="S203" i="2"/>
  <c r="O203" i="2" a="1"/>
  <c r="O203" i="2" s="1"/>
  <c r="V202" i="2"/>
  <c r="S202" i="2"/>
  <c r="O202" i="2" a="1"/>
  <c r="O202" i="2" s="1"/>
  <c r="V201" i="2"/>
  <c r="S201" i="2"/>
  <c r="O201" i="2"/>
  <c r="O201" i="2" a="1"/>
  <c r="V200" i="2"/>
  <c r="S200" i="2"/>
  <c r="O200" i="2" a="1"/>
  <c r="O200" i="2" s="1"/>
  <c r="V199" i="2"/>
  <c r="S199" i="2"/>
  <c r="O199" i="2" a="1"/>
  <c r="O199" i="2" s="1"/>
  <c r="V198" i="2"/>
  <c r="S198" i="2"/>
  <c r="O198" i="2"/>
  <c r="O198" i="2" a="1"/>
  <c r="V197" i="2"/>
  <c r="S197" i="2"/>
  <c r="O197" i="2" a="1"/>
  <c r="O197" i="2" s="1"/>
  <c r="V196" i="2"/>
  <c r="S196" i="2"/>
  <c r="O196" i="2" a="1"/>
  <c r="O196" i="2" s="1"/>
  <c r="V195" i="2"/>
  <c r="S195" i="2"/>
  <c r="O195" i="2"/>
  <c r="O195" i="2" a="1"/>
  <c r="V194" i="2"/>
  <c r="S194" i="2"/>
  <c r="O194" i="2" a="1"/>
  <c r="O194" i="2" s="1"/>
  <c r="V193" i="2"/>
  <c r="S193" i="2"/>
  <c r="O193" i="2" a="1"/>
  <c r="O193" i="2" s="1"/>
  <c r="V192" i="2"/>
  <c r="S192" i="2"/>
  <c r="O192" i="2"/>
  <c r="O192" i="2" a="1"/>
  <c r="V191" i="2"/>
  <c r="S191" i="2"/>
  <c r="O191" i="2" a="1"/>
  <c r="O191" i="2" s="1"/>
  <c r="V190" i="2"/>
  <c r="S190" i="2"/>
  <c r="O190" i="2" a="1"/>
  <c r="O190" i="2" s="1"/>
  <c r="V189" i="2"/>
  <c r="S189" i="2"/>
  <c r="O189" i="2"/>
  <c r="O189" i="2" a="1"/>
  <c r="V188" i="2"/>
  <c r="S188" i="2"/>
  <c r="O188" i="2" a="1"/>
  <c r="O188" i="2" s="1"/>
  <c r="V187" i="2"/>
  <c r="S187" i="2"/>
  <c r="O187" i="2" a="1"/>
  <c r="O187" i="2" s="1"/>
  <c r="V186" i="2"/>
  <c r="S186" i="2"/>
  <c r="O186" i="2"/>
  <c r="O186" i="2" a="1"/>
  <c r="V185" i="2"/>
  <c r="S185" i="2"/>
  <c r="O185" i="2" a="1"/>
  <c r="O185" i="2" s="1"/>
  <c r="V184" i="2"/>
  <c r="S184" i="2"/>
  <c r="O184" i="2" a="1"/>
  <c r="O184" i="2" s="1"/>
  <c r="V183" i="2"/>
  <c r="S183" i="2"/>
  <c r="O183" i="2"/>
  <c r="O183" i="2" a="1"/>
  <c r="V182" i="2"/>
  <c r="S182" i="2"/>
  <c r="O182" i="2" a="1"/>
  <c r="O182" i="2" s="1"/>
  <c r="V181" i="2"/>
  <c r="S181" i="2"/>
  <c r="O181" i="2" a="1"/>
  <c r="O181" i="2" s="1"/>
  <c r="V180" i="2"/>
  <c r="S180" i="2"/>
  <c r="O180" i="2"/>
  <c r="O180" i="2" a="1"/>
  <c r="V179" i="2"/>
  <c r="S179" i="2"/>
  <c r="O179" i="2" a="1"/>
  <c r="O179" i="2" s="1"/>
  <c r="V178" i="2"/>
  <c r="S178" i="2"/>
  <c r="O178" i="2" a="1"/>
  <c r="O178" i="2" s="1"/>
  <c r="V177" i="2"/>
  <c r="S177" i="2"/>
  <c r="O177" i="2"/>
  <c r="O177" i="2" a="1"/>
  <c r="V176" i="2"/>
  <c r="S176" i="2"/>
  <c r="O176" i="2" a="1"/>
  <c r="O176" i="2" s="1"/>
  <c r="V175" i="2"/>
  <c r="S175" i="2"/>
  <c r="O175" i="2" a="1"/>
  <c r="O175" i="2" s="1"/>
  <c r="V174" i="2"/>
  <c r="S174" i="2"/>
  <c r="O174" i="2"/>
  <c r="O174" i="2" a="1"/>
  <c r="V173" i="2"/>
  <c r="S173" i="2"/>
  <c r="O173" i="2" a="1"/>
  <c r="O173" i="2" s="1"/>
  <c r="V172" i="2"/>
  <c r="S172" i="2"/>
  <c r="O172" i="2" a="1"/>
  <c r="O172" i="2" s="1"/>
  <c r="V171" i="2"/>
  <c r="S171" i="2"/>
  <c r="O171" i="2"/>
  <c r="O171" i="2" a="1"/>
  <c r="V170" i="2"/>
  <c r="S170" i="2"/>
  <c r="O170" i="2" a="1"/>
  <c r="O170" i="2" s="1"/>
  <c r="V169" i="2"/>
  <c r="S169" i="2"/>
  <c r="O169" i="2" a="1"/>
  <c r="O169" i="2" s="1"/>
  <c r="V168" i="2"/>
  <c r="S168" i="2"/>
  <c r="O168" i="2"/>
  <c r="O168" i="2" a="1"/>
  <c r="V167" i="2"/>
  <c r="S167" i="2"/>
  <c r="O167" i="2" a="1"/>
  <c r="O167" i="2" s="1"/>
  <c r="V166" i="2"/>
  <c r="S166" i="2"/>
  <c r="O166" i="2" a="1"/>
  <c r="O166" i="2" s="1"/>
  <c r="V165" i="2"/>
  <c r="S165" i="2"/>
  <c r="O165" i="2"/>
  <c r="O165" i="2" a="1"/>
  <c r="V164" i="2"/>
  <c r="S164" i="2"/>
  <c r="O164" i="2" a="1"/>
  <c r="O164" i="2" s="1"/>
  <c r="V163" i="2"/>
  <c r="S163" i="2"/>
  <c r="O163" i="2" a="1"/>
  <c r="O163" i="2" s="1"/>
  <c r="V162" i="2"/>
  <c r="S162" i="2"/>
  <c r="O162" i="2"/>
  <c r="O162" i="2" a="1"/>
  <c r="V161" i="2"/>
  <c r="S161" i="2"/>
  <c r="O161" i="2" a="1"/>
  <c r="O161" i="2" s="1"/>
  <c r="V160" i="2"/>
  <c r="S160" i="2"/>
  <c r="O160" i="2" a="1"/>
  <c r="O160" i="2" s="1"/>
  <c r="V159" i="2"/>
  <c r="S159" i="2"/>
  <c r="O159" i="2"/>
  <c r="O159" i="2" a="1"/>
  <c r="V158" i="2"/>
  <c r="S158" i="2"/>
  <c r="O158" i="2" a="1"/>
  <c r="O158" i="2" s="1"/>
  <c r="V157" i="2"/>
  <c r="S157" i="2"/>
  <c r="O157" i="2" a="1"/>
  <c r="O157" i="2" s="1"/>
  <c r="V156" i="2"/>
  <c r="S156" i="2"/>
  <c r="O156" i="2"/>
  <c r="O156" i="2" a="1"/>
  <c r="V155" i="2"/>
  <c r="S155" i="2"/>
  <c r="O155" i="2" a="1"/>
  <c r="O155" i="2" s="1"/>
  <c r="V154" i="2"/>
  <c r="S154" i="2"/>
  <c r="O154" i="2" a="1"/>
  <c r="O154" i="2" s="1"/>
  <c r="V153" i="2"/>
  <c r="S153" i="2"/>
  <c r="O153" i="2"/>
  <c r="O153" i="2" a="1"/>
  <c r="V152" i="2"/>
  <c r="S152" i="2"/>
  <c r="O152" i="2" a="1"/>
  <c r="O152" i="2" s="1"/>
  <c r="V151" i="2"/>
  <c r="S151" i="2"/>
  <c r="O151" i="2" a="1"/>
  <c r="O151" i="2" s="1"/>
  <c r="V150" i="2"/>
  <c r="S150" i="2"/>
  <c r="O150" i="2"/>
  <c r="O150" i="2" a="1"/>
  <c r="V149" i="2"/>
  <c r="S149" i="2"/>
  <c r="O149" i="2" a="1"/>
  <c r="O149" i="2" s="1"/>
  <c r="V148" i="2"/>
  <c r="S148" i="2"/>
  <c r="O148" i="2" a="1"/>
  <c r="O148" i="2" s="1"/>
  <c r="V147" i="2"/>
  <c r="S147" i="2"/>
  <c r="O147" i="2"/>
  <c r="O147" i="2" a="1"/>
  <c r="V146" i="2"/>
  <c r="S146" i="2"/>
  <c r="O146" i="2" a="1"/>
  <c r="O146" i="2" s="1"/>
  <c r="V145" i="2"/>
  <c r="S145" i="2"/>
  <c r="O145" i="2" a="1"/>
  <c r="O145" i="2" s="1"/>
  <c r="V144" i="2"/>
  <c r="S144" i="2"/>
  <c r="O144" i="2"/>
  <c r="O144" i="2" a="1"/>
  <c r="V143" i="2"/>
  <c r="S143" i="2"/>
  <c r="O143" i="2" a="1"/>
  <c r="O143" i="2" s="1"/>
  <c r="V142" i="2"/>
  <c r="S142" i="2"/>
  <c r="O142" i="2" a="1"/>
  <c r="O142" i="2" s="1"/>
  <c r="V141" i="2"/>
  <c r="S141" i="2"/>
  <c r="O141" i="2"/>
  <c r="O141" i="2" a="1"/>
  <c r="V140" i="2"/>
  <c r="S140" i="2"/>
  <c r="O140" i="2" a="1"/>
  <c r="O140" i="2" s="1"/>
  <c r="V139" i="2"/>
  <c r="S139" i="2"/>
  <c r="O139" i="2" a="1"/>
  <c r="O139" i="2" s="1"/>
  <c r="V138" i="2"/>
  <c r="S138" i="2"/>
  <c r="O138" i="2"/>
  <c r="O138" i="2" a="1"/>
  <c r="V137" i="2"/>
  <c r="S137" i="2"/>
  <c r="O137" i="2" a="1"/>
  <c r="O137" i="2" s="1"/>
  <c r="V136" i="2"/>
  <c r="S136" i="2"/>
  <c r="O136" i="2" a="1"/>
  <c r="O136" i="2" s="1"/>
  <c r="V135" i="2"/>
  <c r="S135" i="2"/>
  <c r="O135" i="2"/>
  <c r="O135" i="2" a="1"/>
  <c r="V134" i="2"/>
  <c r="S134" i="2"/>
  <c r="O134" i="2" a="1"/>
  <c r="O134" i="2" s="1"/>
  <c r="V133" i="2"/>
  <c r="S133" i="2"/>
  <c r="O133" i="2" a="1"/>
  <c r="O133" i="2" s="1"/>
  <c r="V132" i="2"/>
  <c r="S132" i="2"/>
  <c r="O132" i="2"/>
  <c r="O132" i="2" a="1"/>
  <c r="V131" i="2"/>
  <c r="S131" i="2"/>
  <c r="O131" i="2" a="1"/>
  <c r="O131" i="2" s="1"/>
  <c r="V130" i="2"/>
  <c r="S130" i="2"/>
  <c r="O130" i="2" a="1"/>
  <c r="O130" i="2" s="1"/>
  <c r="V129" i="2"/>
  <c r="S129" i="2"/>
  <c r="O129" i="2"/>
  <c r="O129" i="2" a="1"/>
  <c r="V128" i="2"/>
  <c r="S128" i="2"/>
  <c r="O128" i="2" a="1"/>
  <c r="O128" i="2" s="1"/>
  <c r="V127" i="2"/>
  <c r="S127" i="2"/>
  <c r="O127" i="2" a="1"/>
  <c r="O127" i="2" s="1"/>
  <c r="V126" i="2"/>
  <c r="S126" i="2"/>
  <c r="O126" i="2"/>
  <c r="O126" i="2" a="1"/>
  <c r="V125" i="2"/>
  <c r="S125" i="2"/>
  <c r="O125" i="2" a="1"/>
  <c r="O125" i="2" s="1"/>
  <c r="V124" i="2"/>
  <c r="S124" i="2"/>
  <c r="O124" i="2" a="1"/>
  <c r="O124" i="2" s="1"/>
  <c r="V123" i="2"/>
  <c r="S123" i="2"/>
  <c r="O123" i="2"/>
  <c r="O123" i="2" a="1"/>
  <c r="V122" i="2"/>
  <c r="S122" i="2"/>
  <c r="O122" i="2" a="1"/>
  <c r="O122" i="2" s="1"/>
  <c r="V121" i="2"/>
  <c r="S121" i="2"/>
  <c r="O121" i="2" a="1"/>
  <c r="O121" i="2" s="1"/>
  <c r="V120" i="2"/>
  <c r="S120" i="2"/>
  <c r="O120" i="2"/>
  <c r="O120" i="2" a="1"/>
  <c r="V119" i="2"/>
  <c r="S119" i="2"/>
  <c r="O119" i="2" a="1"/>
  <c r="O119" i="2" s="1"/>
  <c r="V118" i="2"/>
  <c r="S118" i="2"/>
  <c r="O118" i="2" a="1"/>
  <c r="O118" i="2" s="1"/>
  <c r="V117" i="2"/>
  <c r="S117" i="2"/>
  <c r="O117" i="2"/>
  <c r="O117" i="2" a="1"/>
  <c r="V116" i="2"/>
  <c r="S116" i="2"/>
  <c r="O116" i="2" a="1"/>
  <c r="O116" i="2" s="1"/>
  <c r="V115" i="2"/>
  <c r="S115" i="2"/>
  <c r="O115" i="2" a="1"/>
  <c r="O115" i="2" s="1"/>
  <c r="V114" i="2"/>
  <c r="S114" i="2"/>
  <c r="O114" i="2"/>
  <c r="O114" i="2" a="1"/>
  <c r="V113" i="2"/>
  <c r="S113" i="2"/>
  <c r="O113" i="2" a="1"/>
  <c r="O113" i="2" s="1"/>
  <c r="V112" i="2"/>
  <c r="S112" i="2"/>
  <c r="O112" i="2" a="1"/>
  <c r="O112" i="2" s="1"/>
  <c r="V111" i="2"/>
  <c r="S111" i="2"/>
  <c r="O111" i="2"/>
  <c r="O111" i="2" a="1"/>
  <c r="V110" i="2"/>
  <c r="S110" i="2"/>
  <c r="O110" i="2" a="1"/>
  <c r="O110" i="2" s="1"/>
  <c r="V109" i="2"/>
  <c r="S109" i="2"/>
  <c r="O109" i="2" a="1"/>
  <c r="O109" i="2" s="1"/>
  <c r="V108" i="2"/>
  <c r="S108" i="2"/>
  <c r="O108" i="2"/>
  <c r="O108" i="2" a="1"/>
  <c r="V107" i="2"/>
  <c r="S107" i="2"/>
  <c r="O107" i="2" a="1"/>
  <c r="O107" i="2" s="1"/>
  <c r="V106" i="2"/>
  <c r="S106" i="2"/>
  <c r="O106" i="2" a="1"/>
  <c r="O106" i="2" s="1"/>
  <c r="V105" i="2"/>
  <c r="S105" i="2"/>
  <c r="O105" i="2"/>
  <c r="O105" i="2" a="1"/>
  <c r="V104" i="2"/>
  <c r="S104" i="2"/>
  <c r="O104" i="2" a="1"/>
  <c r="O104" i="2" s="1"/>
  <c r="V103" i="2"/>
  <c r="S103" i="2"/>
  <c r="O103" i="2" a="1"/>
  <c r="O103" i="2" s="1"/>
  <c r="V102" i="2"/>
  <c r="S102" i="2"/>
  <c r="O102" i="2"/>
  <c r="O102" i="2" a="1"/>
  <c r="V101" i="2"/>
  <c r="S101" i="2"/>
  <c r="O101" i="2" a="1"/>
  <c r="O101" i="2" s="1"/>
  <c r="V100" i="2"/>
  <c r="S100" i="2"/>
  <c r="O100" i="2" a="1"/>
  <c r="O100" i="2" s="1"/>
  <c r="V99" i="2"/>
  <c r="S99" i="2"/>
  <c r="O99" i="2"/>
  <c r="O99" i="2" a="1"/>
  <c r="V98" i="2"/>
  <c r="S98" i="2"/>
  <c r="O98" i="2" a="1"/>
  <c r="O98" i="2" s="1"/>
  <c r="V97" i="2"/>
  <c r="S97" i="2"/>
  <c r="O97" i="2" a="1"/>
  <c r="O97" i="2" s="1"/>
  <c r="V96" i="2"/>
  <c r="S96" i="2"/>
  <c r="O96" i="2"/>
  <c r="O96" i="2" a="1"/>
  <c r="V95" i="2"/>
  <c r="S95" i="2"/>
  <c r="O95" i="2" a="1"/>
  <c r="O95" i="2" s="1"/>
  <c r="V94" i="2"/>
  <c r="S94" i="2"/>
  <c r="O94" i="2" a="1"/>
  <c r="O94" i="2" s="1"/>
  <c r="V93" i="2"/>
  <c r="S93" i="2"/>
  <c r="O93" i="2"/>
  <c r="O93" i="2" a="1"/>
  <c r="V92" i="2"/>
  <c r="S92" i="2"/>
  <c r="O92" i="2" a="1"/>
  <c r="O92" i="2" s="1"/>
  <c r="V91" i="2"/>
  <c r="S91" i="2"/>
  <c r="O91" i="2" a="1"/>
  <c r="O91" i="2" s="1"/>
  <c r="V90" i="2"/>
  <c r="S90" i="2"/>
  <c r="O90" i="2"/>
  <c r="O90" i="2" a="1"/>
  <c r="V89" i="2"/>
  <c r="S89" i="2"/>
  <c r="O89" i="2" a="1"/>
  <c r="O89" i="2" s="1"/>
  <c r="V88" i="2"/>
  <c r="S88" i="2"/>
  <c r="O88" i="2" a="1"/>
  <c r="O88" i="2" s="1"/>
  <c r="V87" i="2"/>
  <c r="S87" i="2"/>
  <c r="O87" i="2"/>
  <c r="O87" i="2" a="1"/>
  <c r="V86" i="2"/>
  <c r="S86" i="2"/>
  <c r="O86" i="2" a="1"/>
  <c r="O86" i="2" s="1"/>
  <c r="V85" i="2"/>
  <c r="S85" i="2"/>
  <c r="O85" i="2" a="1"/>
  <c r="O85" i="2" s="1"/>
  <c r="V84" i="2"/>
  <c r="S84" i="2"/>
  <c r="O84" i="2"/>
  <c r="O84" i="2" a="1"/>
  <c r="V83" i="2"/>
  <c r="S83" i="2"/>
  <c r="O83" i="2" a="1"/>
  <c r="O83" i="2" s="1"/>
  <c r="V82" i="2"/>
  <c r="S82" i="2"/>
  <c r="O82" i="2" a="1"/>
  <c r="O82" i="2" s="1"/>
  <c r="V81" i="2"/>
  <c r="S81" i="2"/>
  <c r="O81" i="2"/>
  <c r="O81" i="2" a="1"/>
  <c r="V80" i="2"/>
  <c r="S80" i="2"/>
  <c r="O80" i="2" a="1"/>
  <c r="O80" i="2" s="1"/>
  <c r="V79" i="2"/>
  <c r="S79" i="2"/>
  <c r="O79" i="2" a="1"/>
  <c r="O79" i="2" s="1"/>
  <c r="V78" i="2"/>
  <c r="S78" i="2"/>
  <c r="O78" i="2"/>
  <c r="O78" i="2" a="1"/>
  <c r="V77" i="2"/>
  <c r="S77" i="2"/>
  <c r="O77" i="2" a="1"/>
  <c r="O77" i="2" s="1"/>
  <c r="V76" i="2"/>
  <c r="S76" i="2"/>
  <c r="O76" i="2" a="1"/>
  <c r="O76" i="2" s="1"/>
  <c r="V75" i="2"/>
  <c r="S75" i="2"/>
  <c r="O75" i="2"/>
  <c r="O75" i="2" a="1"/>
  <c r="V74" i="2"/>
  <c r="S74" i="2"/>
  <c r="O74" i="2" a="1"/>
  <c r="O74" i="2" s="1"/>
  <c r="V73" i="2"/>
  <c r="S73" i="2"/>
  <c r="O73" i="2" a="1"/>
  <c r="O73" i="2" s="1"/>
  <c r="V72" i="2"/>
  <c r="S72" i="2"/>
  <c r="O72" i="2"/>
  <c r="O72" i="2" a="1"/>
  <c r="V71" i="2"/>
  <c r="S71" i="2"/>
  <c r="O71" i="2" a="1"/>
  <c r="O71" i="2" s="1"/>
  <c r="V70" i="2"/>
  <c r="S70" i="2"/>
  <c r="O70" i="2" a="1"/>
  <c r="O70" i="2" s="1"/>
  <c r="V69" i="2"/>
  <c r="S69" i="2"/>
  <c r="O69" i="2"/>
  <c r="O69" i="2" a="1"/>
  <c r="V68" i="2"/>
  <c r="S68" i="2"/>
  <c r="O68" i="2" a="1"/>
  <c r="O68" i="2" s="1"/>
  <c r="V67" i="2"/>
  <c r="S67" i="2"/>
  <c r="O67" i="2" a="1"/>
  <c r="O67" i="2" s="1"/>
  <c r="V66" i="2"/>
  <c r="S66" i="2"/>
  <c r="O66" i="2"/>
  <c r="O66" i="2" a="1"/>
  <c r="V65" i="2"/>
  <c r="S65" i="2"/>
  <c r="O65" i="2" a="1"/>
  <c r="O65" i="2" s="1"/>
  <c r="V64" i="2"/>
  <c r="S64" i="2"/>
  <c r="O64" i="2" a="1"/>
  <c r="O64" i="2" s="1"/>
  <c r="V63" i="2"/>
  <c r="S63" i="2"/>
  <c r="O63" i="2"/>
  <c r="O63" i="2" a="1"/>
  <c r="V62" i="2"/>
  <c r="S62" i="2"/>
  <c r="O62" i="2" a="1"/>
  <c r="O62" i="2" s="1"/>
  <c r="V61" i="2"/>
  <c r="S61" i="2"/>
  <c r="O61" i="2" a="1"/>
  <c r="O61" i="2" s="1"/>
  <c r="V60" i="2"/>
  <c r="S60" i="2"/>
  <c r="O60" i="2"/>
  <c r="O60" i="2" a="1"/>
  <c r="V59" i="2"/>
  <c r="S59" i="2"/>
  <c r="O59" i="2" a="1"/>
  <c r="O59" i="2" s="1"/>
  <c r="V58" i="2"/>
  <c r="S58" i="2"/>
  <c r="O58" i="2" a="1"/>
  <c r="O58" i="2" s="1"/>
  <c r="V57" i="2"/>
  <c r="S57" i="2"/>
  <c r="O57" i="2"/>
  <c r="O57" i="2" a="1"/>
  <c r="V56" i="2"/>
  <c r="S56" i="2"/>
  <c r="O56" i="2" a="1"/>
  <c r="O56" i="2" s="1"/>
  <c r="V55" i="2"/>
  <c r="S55" i="2"/>
  <c r="O55" i="2" a="1"/>
  <c r="O55" i="2" s="1"/>
  <c r="V54" i="2"/>
  <c r="S54" i="2"/>
  <c r="O54" i="2"/>
  <c r="O54" i="2" a="1"/>
  <c r="V53" i="2"/>
  <c r="S53" i="2"/>
  <c r="O53" i="2" a="1"/>
  <c r="O53" i="2" s="1"/>
  <c r="V52" i="2"/>
  <c r="S52" i="2"/>
  <c r="O52" i="2" a="1"/>
  <c r="O52" i="2" s="1"/>
  <c r="V51" i="2"/>
  <c r="S51" i="2"/>
  <c r="O51" i="2"/>
  <c r="O51" i="2" a="1"/>
  <c r="V50" i="2"/>
  <c r="S50" i="2"/>
  <c r="O50" i="2" a="1"/>
  <c r="O50" i="2" s="1"/>
  <c r="V49" i="2"/>
  <c r="S49" i="2"/>
  <c r="O49" i="2" a="1"/>
  <c r="O49" i="2" s="1"/>
  <c r="V48" i="2"/>
  <c r="S48" i="2"/>
  <c r="O48" i="2"/>
  <c r="O48" i="2" a="1"/>
  <c r="V47" i="2"/>
  <c r="S47" i="2"/>
  <c r="O47" i="2" a="1"/>
  <c r="O47" i="2" s="1"/>
  <c r="V46" i="2"/>
  <c r="S46" i="2"/>
  <c r="O46" i="2" a="1"/>
  <c r="O46" i="2" s="1"/>
  <c r="V45" i="2"/>
  <c r="S45" i="2"/>
  <c r="O45" i="2"/>
  <c r="O45" i="2" a="1"/>
  <c r="V44" i="2"/>
  <c r="S44" i="2"/>
  <c r="O44" i="2" a="1"/>
  <c r="O44" i="2" s="1"/>
  <c r="V43" i="2"/>
  <c r="S43" i="2"/>
  <c r="O43" i="2" a="1"/>
  <c r="O43" i="2" s="1"/>
  <c r="V42" i="2"/>
  <c r="S42" i="2"/>
  <c r="O42" i="2"/>
  <c r="O42" i="2" a="1"/>
  <c r="V41" i="2"/>
  <c r="S41" i="2"/>
  <c r="O41" i="2" a="1"/>
  <c r="O41" i="2" s="1"/>
  <c r="V40" i="2"/>
  <c r="S40" i="2"/>
  <c r="O40" i="2" a="1"/>
  <c r="O40" i="2" s="1"/>
  <c r="V39" i="2"/>
  <c r="S39" i="2"/>
  <c r="O39" i="2"/>
  <c r="O39" i="2" a="1"/>
  <c r="V38" i="2"/>
  <c r="S38" i="2"/>
  <c r="O38" i="2" a="1"/>
  <c r="O38" i="2" s="1"/>
  <c r="V37" i="2"/>
  <c r="S37" i="2"/>
  <c r="O37" i="2" a="1"/>
  <c r="O37" i="2" s="1"/>
  <c r="V36" i="2"/>
  <c r="S36" i="2"/>
  <c r="O36" i="2"/>
  <c r="O36" i="2" a="1"/>
  <c r="V35" i="2"/>
  <c r="S35" i="2"/>
  <c r="O35" i="2" a="1"/>
  <c r="O35" i="2" s="1"/>
  <c r="V34" i="2"/>
  <c r="S34" i="2"/>
  <c r="O34" i="2" a="1"/>
  <c r="O34" i="2" s="1"/>
  <c r="V33" i="2"/>
  <c r="S33" i="2"/>
  <c r="O33" i="2"/>
  <c r="O33" i="2" a="1"/>
  <c r="V32" i="2"/>
  <c r="S32" i="2"/>
  <c r="O32" i="2" a="1"/>
  <c r="O32" i="2" s="1"/>
  <c r="V31" i="2"/>
  <c r="S31" i="2"/>
  <c r="O31" i="2" a="1"/>
  <c r="O31" i="2" s="1"/>
  <c r="V30" i="2"/>
  <c r="S30" i="2"/>
  <c r="O30" i="2"/>
  <c r="O30" i="2" a="1"/>
  <c r="V29" i="2"/>
  <c r="S29" i="2"/>
  <c r="O29" i="2" a="1"/>
  <c r="O29" i="2" s="1"/>
  <c r="V28" i="2"/>
  <c r="S28" i="2"/>
  <c r="O28" i="2" a="1"/>
  <c r="O28" i="2" s="1"/>
  <c r="V27" i="2"/>
  <c r="S27" i="2"/>
  <c r="O27" i="2"/>
  <c r="O27" i="2" a="1"/>
  <c r="V26" i="2"/>
  <c r="S26" i="2"/>
  <c r="O26" i="2" a="1"/>
  <c r="O26" i="2" s="1"/>
  <c r="V25" i="2"/>
  <c r="S25" i="2"/>
  <c r="O25" i="2" a="1"/>
  <c r="O25" i="2" s="1"/>
  <c r="V24" i="2"/>
  <c r="S24" i="2"/>
  <c r="O24" i="2"/>
  <c r="O24" i="2" a="1"/>
  <c r="V23" i="2"/>
  <c r="S23" i="2"/>
  <c r="O23" i="2" a="1"/>
  <c r="O23" i="2" s="1"/>
  <c r="V22" i="2"/>
  <c r="S22" i="2"/>
  <c r="O22" i="2" a="1"/>
  <c r="O22" i="2" s="1"/>
  <c r="V21" i="2"/>
  <c r="S21" i="2"/>
  <c r="O21" i="2"/>
  <c r="O21" i="2" a="1"/>
  <c r="V20" i="2"/>
  <c r="S20" i="2"/>
  <c r="O20" i="2" a="1"/>
  <c r="O20" i="2" s="1"/>
  <c r="V19" i="2"/>
  <c r="S19" i="2"/>
  <c r="O19" i="2" a="1"/>
  <c r="O19" i="2" s="1"/>
  <c r="V18" i="2"/>
  <c r="S18" i="2"/>
  <c r="O18" i="2"/>
  <c r="O18" i="2" a="1"/>
  <c r="V17" i="2"/>
  <c r="S17" i="2"/>
  <c r="O17" i="2" a="1"/>
  <c r="O17" i="2" s="1"/>
  <c r="V16" i="2"/>
  <c r="S16" i="2"/>
  <c r="O16" i="2" a="1"/>
  <c r="O16" i="2" s="1"/>
  <c r="V15" i="2"/>
  <c r="S15" i="2"/>
  <c r="O15" i="2"/>
  <c r="O15" i="2" a="1"/>
  <c r="V14" i="2"/>
  <c r="S14" i="2"/>
  <c r="O14" i="2" a="1"/>
  <c r="O14" i="2" s="1"/>
  <c r="V13" i="2"/>
  <c r="S13" i="2"/>
  <c r="O13" i="2" a="1"/>
  <c r="O13" i="2" s="1"/>
  <c r="V12" i="2"/>
  <c r="S12" i="2"/>
  <c r="O12" i="2"/>
  <c r="O12" i="2" a="1"/>
  <c r="V11" i="2"/>
  <c r="S11" i="2"/>
  <c r="O11" i="2" a="1"/>
  <c r="O11" i="2" s="1"/>
  <c r="V10" i="2"/>
  <c r="S10" i="2"/>
  <c r="O10" i="2" a="1"/>
  <c r="O10" i="2" s="1"/>
  <c r="V9" i="2"/>
  <c r="S9" i="2"/>
  <c r="O9" i="2"/>
  <c r="O9" i="2" a="1"/>
  <c r="V8" i="2"/>
  <c r="S8" i="2"/>
  <c r="O8" i="2" a="1"/>
  <c r="O8" i="2" s="1"/>
  <c r="V7" i="2"/>
  <c r="S7" i="2"/>
  <c r="O7" i="2" a="1"/>
  <c r="O7" i="2" s="1"/>
  <c r="V6" i="2"/>
  <c r="S6" i="2"/>
  <c r="O6" i="2"/>
  <c r="O6" i="2" a="1"/>
  <c r="V5" i="2"/>
  <c r="S5" i="2"/>
  <c r="O5" i="2" a="1"/>
  <c r="O5" i="2" s="1"/>
  <c r="W4" i="2"/>
  <c r="V4" i="2"/>
  <c r="S4" i="2"/>
  <c r="O4" i="2"/>
  <c r="O4" i="2" a="1"/>
  <c r="V3" i="2"/>
  <c r="W5" i="2" s="1"/>
  <c r="X5" i="2" s="1"/>
  <c r="AA3" i="2" s="1"/>
  <c r="S3" i="2"/>
  <c r="O3" i="2"/>
  <c r="O3" i="2" a="1"/>
  <c r="V2" i="2"/>
  <c r="S2" i="2"/>
  <c r="AA4" i="2" s="1"/>
  <c r="O2" i="2" a="1"/>
  <c r="O2" i="2" s="1"/>
  <c r="V832" i="1"/>
  <c r="S832" i="1"/>
  <c r="O832" i="1" a="1"/>
  <c r="O832" i="1" s="1"/>
  <c r="V831" i="1"/>
  <c r="S831" i="1"/>
  <c r="O831" i="1" a="1"/>
  <c r="O831" i="1" s="1"/>
  <c r="V830" i="1"/>
  <c r="S830" i="1"/>
  <c r="O830" i="1" a="1"/>
  <c r="O830" i="1" s="1"/>
  <c r="V829" i="1"/>
  <c r="S829" i="1"/>
  <c r="O829" i="1" a="1"/>
  <c r="O829" i="1" s="1"/>
  <c r="V828" i="1"/>
  <c r="S828" i="1"/>
  <c r="O828" i="1" a="1"/>
  <c r="O828" i="1" s="1"/>
  <c r="V827" i="1"/>
  <c r="S827" i="1"/>
  <c r="O827" i="1" a="1"/>
  <c r="O827" i="1" s="1"/>
  <c r="V826" i="1"/>
  <c r="S826" i="1"/>
  <c r="O826" i="1" a="1"/>
  <c r="O826" i="1" s="1"/>
  <c r="V825" i="1"/>
  <c r="S825" i="1"/>
  <c r="O825" i="1" a="1"/>
  <c r="O825" i="1" s="1"/>
  <c r="V824" i="1"/>
  <c r="S824" i="1"/>
  <c r="O824" i="1" a="1"/>
  <c r="O824" i="1" s="1"/>
  <c r="V823" i="1"/>
  <c r="S823" i="1"/>
  <c r="O823" i="1" a="1"/>
  <c r="O823" i="1" s="1"/>
  <c r="V822" i="1"/>
  <c r="S822" i="1"/>
  <c r="O822" i="1" a="1"/>
  <c r="O822" i="1" s="1"/>
  <c r="V821" i="1"/>
  <c r="S821" i="1"/>
  <c r="O821" i="1" a="1"/>
  <c r="O821" i="1" s="1"/>
  <c r="V820" i="1"/>
  <c r="S820" i="1"/>
  <c r="O820" i="1" a="1"/>
  <c r="O820" i="1" s="1"/>
  <c r="V819" i="1"/>
  <c r="S819" i="1"/>
  <c r="O819" i="1" a="1"/>
  <c r="O819" i="1" s="1"/>
  <c r="V818" i="1"/>
  <c r="S818" i="1"/>
  <c r="O818" i="1" a="1"/>
  <c r="O818" i="1" s="1"/>
  <c r="V817" i="1"/>
  <c r="S817" i="1"/>
  <c r="O817" i="1" a="1"/>
  <c r="O817" i="1" s="1"/>
  <c r="V816" i="1"/>
  <c r="S816" i="1"/>
  <c r="O816" i="1" a="1"/>
  <c r="O816" i="1" s="1"/>
  <c r="V815" i="1"/>
  <c r="S815" i="1"/>
  <c r="O815" i="1"/>
  <c r="O815" i="1" a="1"/>
  <c r="V814" i="1"/>
  <c r="S814" i="1"/>
  <c r="O814" i="1" a="1"/>
  <c r="O814" i="1" s="1"/>
  <c r="V813" i="1"/>
  <c r="S813" i="1"/>
  <c r="O813" i="1" a="1"/>
  <c r="O813" i="1" s="1"/>
  <c r="V812" i="1"/>
  <c r="S812" i="1"/>
  <c r="O812" i="1" a="1"/>
  <c r="O812" i="1" s="1"/>
  <c r="V811" i="1"/>
  <c r="S811" i="1"/>
  <c r="O811" i="1" a="1"/>
  <c r="O811" i="1" s="1"/>
  <c r="V810" i="1"/>
  <c r="S810" i="1"/>
  <c r="O810" i="1" a="1"/>
  <c r="O810" i="1" s="1"/>
  <c r="V809" i="1"/>
  <c r="S809" i="1"/>
  <c r="O809" i="1" a="1"/>
  <c r="O809" i="1" s="1"/>
  <c r="V808" i="1"/>
  <c r="S808" i="1"/>
  <c r="O808" i="1" a="1"/>
  <c r="O808" i="1" s="1"/>
  <c r="V807" i="1"/>
  <c r="S807" i="1"/>
  <c r="O807" i="1" a="1"/>
  <c r="O807" i="1" s="1"/>
  <c r="V806" i="1"/>
  <c r="S806" i="1"/>
  <c r="O806" i="1" a="1"/>
  <c r="O806" i="1" s="1"/>
  <c r="V805" i="1"/>
  <c r="S805" i="1"/>
  <c r="O805" i="1" a="1"/>
  <c r="O805" i="1" s="1"/>
  <c r="V804" i="1"/>
  <c r="S804" i="1"/>
  <c r="O804" i="1" a="1"/>
  <c r="O804" i="1" s="1"/>
  <c r="V803" i="1"/>
  <c r="S803" i="1"/>
  <c r="O803" i="1" a="1"/>
  <c r="O803" i="1" s="1"/>
  <c r="V802" i="1"/>
  <c r="S802" i="1"/>
  <c r="O802" i="1" a="1"/>
  <c r="O802" i="1" s="1"/>
  <c r="V801" i="1"/>
  <c r="S801" i="1"/>
  <c r="O801" i="1" a="1"/>
  <c r="O801" i="1" s="1"/>
  <c r="V800" i="1"/>
  <c r="S800" i="1"/>
  <c r="O800" i="1" a="1"/>
  <c r="O800" i="1" s="1"/>
  <c r="V799" i="1"/>
  <c r="S799" i="1"/>
  <c r="O799" i="1" a="1"/>
  <c r="O799" i="1" s="1"/>
  <c r="V798" i="1"/>
  <c r="S798" i="1"/>
  <c r="O798" i="1" a="1"/>
  <c r="O798" i="1" s="1"/>
  <c r="V797" i="1"/>
  <c r="S797" i="1"/>
  <c r="O797" i="1"/>
  <c r="O797" i="1" a="1"/>
  <c r="V796" i="1"/>
  <c r="S796" i="1"/>
  <c r="O796" i="1" a="1"/>
  <c r="O796" i="1" s="1"/>
  <c r="V795" i="1"/>
  <c r="S795" i="1"/>
  <c r="O795" i="1" a="1"/>
  <c r="O795" i="1" s="1"/>
  <c r="V794" i="1"/>
  <c r="S794" i="1"/>
  <c r="O794" i="1" a="1"/>
  <c r="O794" i="1" s="1"/>
  <c r="V793" i="1"/>
  <c r="S793" i="1"/>
  <c r="O793" i="1" a="1"/>
  <c r="O793" i="1" s="1"/>
  <c r="V792" i="1"/>
  <c r="S792" i="1"/>
  <c r="O792" i="1" a="1"/>
  <c r="O792" i="1" s="1"/>
  <c r="V791" i="1"/>
  <c r="S791" i="1"/>
  <c r="O791" i="1" a="1"/>
  <c r="O791" i="1" s="1"/>
  <c r="V790" i="1"/>
  <c r="S790" i="1"/>
  <c r="O790" i="1" a="1"/>
  <c r="O790" i="1" s="1"/>
  <c r="V789" i="1"/>
  <c r="S789" i="1"/>
  <c r="O789" i="1" a="1"/>
  <c r="O789" i="1" s="1"/>
  <c r="V788" i="1"/>
  <c r="S788" i="1"/>
  <c r="O788" i="1" a="1"/>
  <c r="O788" i="1" s="1"/>
  <c r="V787" i="1"/>
  <c r="S787" i="1"/>
  <c r="O787" i="1" a="1"/>
  <c r="O787" i="1" s="1"/>
  <c r="V786" i="1"/>
  <c r="S786" i="1"/>
  <c r="O786" i="1" a="1"/>
  <c r="O786" i="1" s="1"/>
  <c r="V785" i="1"/>
  <c r="S785" i="1"/>
  <c r="O785" i="1" a="1"/>
  <c r="O785" i="1" s="1"/>
  <c r="V784" i="1"/>
  <c r="S784" i="1"/>
  <c r="O784" i="1" a="1"/>
  <c r="O784" i="1" s="1"/>
  <c r="V783" i="1"/>
  <c r="S783" i="1"/>
  <c r="O783" i="1" a="1"/>
  <c r="O783" i="1" s="1"/>
  <c r="V782" i="1"/>
  <c r="S782" i="1"/>
  <c r="O782" i="1" a="1"/>
  <c r="O782" i="1" s="1"/>
  <c r="V781" i="1"/>
  <c r="S781" i="1"/>
  <c r="O781" i="1" a="1"/>
  <c r="O781" i="1" s="1"/>
  <c r="V780" i="1"/>
  <c r="S780" i="1"/>
  <c r="O780" i="1" a="1"/>
  <c r="O780" i="1" s="1"/>
  <c r="V779" i="1"/>
  <c r="S779" i="1"/>
  <c r="O779" i="1"/>
  <c r="O779" i="1" a="1"/>
  <c r="V778" i="1"/>
  <c r="S778" i="1"/>
  <c r="O778" i="1" a="1"/>
  <c r="O778" i="1" s="1"/>
  <c r="V777" i="1"/>
  <c r="S777" i="1"/>
  <c r="O777" i="1" a="1"/>
  <c r="O777" i="1" s="1"/>
  <c r="V776" i="1"/>
  <c r="S776" i="1"/>
  <c r="O776" i="1" a="1"/>
  <c r="O776" i="1" s="1"/>
  <c r="V775" i="1"/>
  <c r="S775" i="1"/>
  <c r="O775" i="1" a="1"/>
  <c r="O775" i="1" s="1"/>
  <c r="V774" i="1"/>
  <c r="S774" i="1"/>
  <c r="O774" i="1" a="1"/>
  <c r="O774" i="1" s="1"/>
  <c r="V773" i="1"/>
  <c r="S773" i="1"/>
  <c r="O773" i="1" a="1"/>
  <c r="O773" i="1" s="1"/>
  <c r="V772" i="1"/>
  <c r="S772" i="1"/>
  <c r="O772" i="1" a="1"/>
  <c r="O772" i="1" s="1"/>
  <c r="V771" i="1"/>
  <c r="S771" i="1"/>
  <c r="O771" i="1" a="1"/>
  <c r="O771" i="1" s="1"/>
  <c r="V770" i="1"/>
  <c r="S770" i="1"/>
  <c r="O770" i="1" a="1"/>
  <c r="O770" i="1" s="1"/>
  <c r="V769" i="1"/>
  <c r="S769" i="1"/>
  <c r="O769" i="1" a="1"/>
  <c r="O769" i="1" s="1"/>
  <c r="V768" i="1"/>
  <c r="S768" i="1"/>
  <c r="O768" i="1" a="1"/>
  <c r="O768" i="1" s="1"/>
  <c r="V767" i="1"/>
  <c r="S767" i="1"/>
  <c r="O767" i="1" a="1"/>
  <c r="O767" i="1" s="1"/>
  <c r="V766" i="1"/>
  <c r="S766" i="1"/>
  <c r="O766" i="1" a="1"/>
  <c r="O766" i="1" s="1"/>
  <c r="V765" i="1"/>
  <c r="S765" i="1"/>
  <c r="O765" i="1" a="1"/>
  <c r="O765" i="1" s="1"/>
  <c r="V764" i="1"/>
  <c r="S764" i="1"/>
  <c r="O764" i="1" a="1"/>
  <c r="O764" i="1" s="1"/>
  <c r="V763" i="1"/>
  <c r="S763" i="1"/>
  <c r="O763" i="1" a="1"/>
  <c r="O763" i="1" s="1"/>
  <c r="V762" i="1"/>
  <c r="S762" i="1"/>
  <c r="O762" i="1" a="1"/>
  <c r="O762" i="1" s="1"/>
  <c r="V761" i="1"/>
  <c r="S761" i="1"/>
  <c r="O761" i="1"/>
  <c r="O761" i="1" a="1"/>
  <c r="V760" i="1"/>
  <c r="S760" i="1"/>
  <c r="O760" i="1" a="1"/>
  <c r="O760" i="1" s="1"/>
  <c r="V759" i="1"/>
  <c r="S759" i="1"/>
  <c r="O759" i="1" a="1"/>
  <c r="O759" i="1" s="1"/>
  <c r="V758" i="1"/>
  <c r="S758" i="1"/>
  <c r="O758" i="1" a="1"/>
  <c r="O758" i="1" s="1"/>
  <c r="V757" i="1"/>
  <c r="S757" i="1"/>
  <c r="O757" i="1" a="1"/>
  <c r="O757" i="1" s="1"/>
  <c r="V756" i="1"/>
  <c r="S756" i="1"/>
  <c r="O756" i="1" a="1"/>
  <c r="O756" i="1" s="1"/>
  <c r="V755" i="1"/>
  <c r="S755" i="1"/>
  <c r="O755" i="1" a="1"/>
  <c r="O755" i="1" s="1"/>
  <c r="V754" i="1"/>
  <c r="S754" i="1"/>
  <c r="O754" i="1" a="1"/>
  <c r="O754" i="1" s="1"/>
  <c r="V753" i="1"/>
  <c r="S753" i="1"/>
  <c r="O753" i="1" a="1"/>
  <c r="O753" i="1" s="1"/>
  <c r="V752" i="1"/>
  <c r="S752" i="1"/>
  <c r="O752" i="1" a="1"/>
  <c r="O752" i="1" s="1"/>
  <c r="V751" i="1"/>
  <c r="S751" i="1"/>
  <c r="O751" i="1" a="1"/>
  <c r="O751" i="1" s="1"/>
  <c r="V750" i="1"/>
  <c r="S750" i="1"/>
  <c r="O750" i="1" a="1"/>
  <c r="O750" i="1" s="1"/>
  <c r="V749" i="1"/>
  <c r="S749" i="1"/>
  <c r="O749" i="1" a="1"/>
  <c r="O749" i="1" s="1"/>
  <c r="V748" i="1"/>
  <c r="S748" i="1"/>
  <c r="O748" i="1" a="1"/>
  <c r="O748" i="1" s="1"/>
  <c r="V747" i="1"/>
  <c r="S747" i="1"/>
  <c r="O747" i="1" a="1"/>
  <c r="O747" i="1" s="1"/>
  <c r="V746" i="1"/>
  <c r="S746" i="1"/>
  <c r="O746" i="1" a="1"/>
  <c r="O746" i="1" s="1"/>
  <c r="V745" i="1"/>
  <c r="S745" i="1"/>
  <c r="O745" i="1" a="1"/>
  <c r="O745" i="1" s="1"/>
  <c r="V744" i="1"/>
  <c r="S744" i="1"/>
  <c r="O744" i="1" a="1"/>
  <c r="O744" i="1" s="1"/>
  <c r="V743" i="1"/>
  <c r="S743" i="1"/>
  <c r="O743" i="1"/>
  <c r="O743" i="1" a="1"/>
  <c r="V742" i="1"/>
  <c r="S742" i="1"/>
  <c r="O742" i="1" a="1"/>
  <c r="O742" i="1" s="1"/>
  <c r="V741" i="1"/>
  <c r="S741" i="1"/>
  <c r="O741" i="1" a="1"/>
  <c r="O741" i="1" s="1"/>
  <c r="V740" i="1"/>
  <c r="S740" i="1"/>
  <c r="O740" i="1" a="1"/>
  <c r="O740" i="1" s="1"/>
  <c r="V739" i="1"/>
  <c r="S739" i="1"/>
  <c r="O739" i="1" a="1"/>
  <c r="O739" i="1" s="1"/>
  <c r="V738" i="1"/>
  <c r="S738" i="1"/>
  <c r="O738" i="1" a="1"/>
  <c r="O738" i="1" s="1"/>
  <c r="V737" i="1"/>
  <c r="S737" i="1"/>
  <c r="O737" i="1" a="1"/>
  <c r="O737" i="1" s="1"/>
  <c r="V736" i="1"/>
  <c r="S736" i="1"/>
  <c r="O736" i="1" a="1"/>
  <c r="O736" i="1" s="1"/>
  <c r="V735" i="1"/>
  <c r="S735" i="1"/>
  <c r="O735" i="1" a="1"/>
  <c r="O735" i="1" s="1"/>
  <c r="V734" i="1"/>
  <c r="S734" i="1"/>
  <c r="O734" i="1" a="1"/>
  <c r="O734" i="1" s="1"/>
  <c r="V733" i="1"/>
  <c r="S733" i="1"/>
  <c r="O733" i="1" a="1"/>
  <c r="O733" i="1" s="1"/>
  <c r="V732" i="1"/>
  <c r="S732" i="1"/>
  <c r="O732" i="1" a="1"/>
  <c r="O732" i="1" s="1"/>
  <c r="V731" i="1"/>
  <c r="S731" i="1"/>
  <c r="O731" i="1" a="1"/>
  <c r="O731" i="1" s="1"/>
  <c r="V730" i="1"/>
  <c r="S730" i="1"/>
  <c r="O730" i="1" a="1"/>
  <c r="O730" i="1" s="1"/>
  <c r="V729" i="1"/>
  <c r="S729" i="1"/>
  <c r="O729" i="1" a="1"/>
  <c r="O729" i="1" s="1"/>
  <c r="V728" i="1"/>
  <c r="S728" i="1"/>
  <c r="O728" i="1" a="1"/>
  <c r="O728" i="1" s="1"/>
  <c r="V727" i="1"/>
  <c r="S727" i="1"/>
  <c r="O727" i="1" a="1"/>
  <c r="O727" i="1" s="1"/>
  <c r="V726" i="1"/>
  <c r="S726" i="1"/>
  <c r="O726" i="1" a="1"/>
  <c r="O726" i="1" s="1"/>
  <c r="V725" i="1"/>
  <c r="S725" i="1"/>
  <c r="O725" i="1"/>
  <c r="O725" i="1" a="1"/>
  <c r="V724" i="1"/>
  <c r="S724" i="1"/>
  <c r="O724" i="1" a="1"/>
  <c r="O724" i="1" s="1"/>
  <c r="V723" i="1"/>
  <c r="S723" i="1"/>
  <c r="O723" i="1" a="1"/>
  <c r="O723" i="1" s="1"/>
  <c r="V722" i="1"/>
  <c r="S722" i="1"/>
  <c r="O722" i="1" a="1"/>
  <c r="O722" i="1" s="1"/>
  <c r="V721" i="1"/>
  <c r="S721" i="1"/>
  <c r="O721" i="1" a="1"/>
  <c r="O721" i="1" s="1"/>
  <c r="V720" i="1"/>
  <c r="S720" i="1"/>
  <c r="O720" i="1" a="1"/>
  <c r="O720" i="1" s="1"/>
  <c r="V719" i="1"/>
  <c r="S719" i="1"/>
  <c r="O719" i="1" a="1"/>
  <c r="O719" i="1" s="1"/>
  <c r="V718" i="1"/>
  <c r="S718" i="1"/>
  <c r="O718" i="1" a="1"/>
  <c r="O718" i="1" s="1"/>
  <c r="V717" i="1"/>
  <c r="S717" i="1"/>
  <c r="O717" i="1" a="1"/>
  <c r="O717" i="1" s="1"/>
  <c r="V716" i="1"/>
  <c r="S716" i="1"/>
  <c r="O716" i="1" a="1"/>
  <c r="O716" i="1" s="1"/>
  <c r="V715" i="1"/>
  <c r="S715" i="1"/>
  <c r="O715" i="1" a="1"/>
  <c r="O715" i="1" s="1"/>
  <c r="V714" i="1"/>
  <c r="S714" i="1"/>
  <c r="O714" i="1" a="1"/>
  <c r="O714" i="1" s="1"/>
  <c r="V713" i="1"/>
  <c r="S713" i="1"/>
  <c r="O713" i="1" a="1"/>
  <c r="O713" i="1" s="1"/>
  <c r="V712" i="1"/>
  <c r="S712" i="1"/>
  <c r="O712" i="1" a="1"/>
  <c r="O712" i="1" s="1"/>
  <c r="V711" i="1"/>
  <c r="S711" i="1"/>
  <c r="O711" i="1" a="1"/>
  <c r="O711" i="1" s="1"/>
  <c r="V710" i="1"/>
  <c r="S710" i="1"/>
  <c r="O710" i="1" a="1"/>
  <c r="O710" i="1" s="1"/>
  <c r="V709" i="1"/>
  <c r="S709" i="1"/>
  <c r="O709" i="1" a="1"/>
  <c r="O709" i="1" s="1"/>
  <c r="V708" i="1"/>
  <c r="S708" i="1"/>
  <c r="O708" i="1" a="1"/>
  <c r="O708" i="1" s="1"/>
  <c r="V707" i="1"/>
  <c r="S707" i="1"/>
  <c r="O707" i="1"/>
  <c r="O707" i="1" a="1"/>
  <c r="V706" i="1"/>
  <c r="S706" i="1"/>
  <c r="O706" i="1" a="1"/>
  <c r="O706" i="1" s="1"/>
  <c r="V705" i="1"/>
  <c r="S705" i="1"/>
  <c r="O705" i="1" a="1"/>
  <c r="O705" i="1" s="1"/>
  <c r="V704" i="1"/>
  <c r="S704" i="1"/>
  <c r="O704" i="1" a="1"/>
  <c r="O704" i="1" s="1"/>
  <c r="V703" i="1"/>
  <c r="S703" i="1"/>
  <c r="O703" i="1" a="1"/>
  <c r="O703" i="1" s="1"/>
  <c r="V702" i="1"/>
  <c r="S702" i="1"/>
  <c r="O702" i="1" a="1"/>
  <c r="O702" i="1" s="1"/>
  <c r="V701" i="1"/>
  <c r="S701" i="1"/>
  <c r="O701" i="1" a="1"/>
  <c r="O701" i="1" s="1"/>
  <c r="V700" i="1"/>
  <c r="S700" i="1"/>
  <c r="O700" i="1" a="1"/>
  <c r="O700" i="1" s="1"/>
  <c r="V699" i="1"/>
  <c r="S699" i="1"/>
  <c r="O699" i="1" a="1"/>
  <c r="O699" i="1" s="1"/>
  <c r="V698" i="1"/>
  <c r="S698" i="1"/>
  <c r="O698" i="1" a="1"/>
  <c r="O698" i="1" s="1"/>
  <c r="V697" i="1"/>
  <c r="S697" i="1"/>
  <c r="O697" i="1" a="1"/>
  <c r="O697" i="1" s="1"/>
  <c r="V696" i="1"/>
  <c r="S696" i="1"/>
  <c r="O696" i="1" a="1"/>
  <c r="O696" i="1" s="1"/>
  <c r="V695" i="1"/>
  <c r="S695" i="1"/>
  <c r="O695" i="1" a="1"/>
  <c r="O695" i="1" s="1"/>
  <c r="V694" i="1"/>
  <c r="S694" i="1"/>
  <c r="O694" i="1" a="1"/>
  <c r="O694" i="1" s="1"/>
  <c r="V693" i="1"/>
  <c r="S693" i="1"/>
  <c r="O693" i="1" a="1"/>
  <c r="O693" i="1" s="1"/>
  <c r="V692" i="1"/>
  <c r="S692" i="1"/>
  <c r="O692" i="1" a="1"/>
  <c r="O692" i="1" s="1"/>
  <c r="V691" i="1"/>
  <c r="S691" i="1"/>
  <c r="O691" i="1" a="1"/>
  <c r="O691" i="1" s="1"/>
  <c r="V690" i="1"/>
  <c r="S690" i="1"/>
  <c r="O690" i="1" a="1"/>
  <c r="O690" i="1" s="1"/>
  <c r="V689" i="1"/>
  <c r="S689" i="1"/>
  <c r="O689" i="1"/>
  <c r="O689" i="1" a="1"/>
  <c r="V688" i="1"/>
  <c r="S688" i="1"/>
  <c r="O688" i="1" a="1"/>
  <c r="O688" i="1" s="1"/>
  <c r="V687" i="1"/>
  <c r="S687" i="1"/>
  <c r="O687" i="1" a="1"/>
  <c r="O687" i="1" s="1"/>
  <c r="V686" i="1"/>
  <c r="S686" i="1"/>
  <c r="O686" i="1" a="1"/>
  <c r="O686" i="1" s="1"/>
  <c r="V685" i="1"/>
  <c r="S685" i="1"/>
  <c r="O685" i="1" a="1"/>
  <c r="O685" i="1" s="1"/>
  <c r="V684" i="1"/>
  <c r="S684" i="1"/>
  <c r="O684" i="1" a="1"/>
  <c r="O684" i="1" s="1"/>
  <c r="V683" i="1"/>
  <c r="S683" i="1"/>
  <c r="O683" i="1" a="1"/>
  <c r="O683" i="1" s="1"/>
  <c r="V682" i="1"/>
  <c r="S682" i="1"/>
  <c r="O682" i="1" a="1"/>
  <c r="O682" i="1" s="1"/>
  <c r="V681" i="1"/>
  <c r="S681" i="1"/>
  <c r="O681" i="1" a="1"/>
  <c r="O681" i="1" s="1"/>
  <c r="V680" i="1"/>
  <c r="S680" i="1"/>
  <c r="O680" i="1" a="1"/>
  <c r="O680" i="1" s="1"/>
  <c r="V679" i="1"/>
  <c r="S679" i="1"/>
  <c r="O679" i="1" a="1"/>
  <c r="O679" i="1" s="1"/>
  <c r="V678" i="1"/>
  <c r="S678" i="1"/>
  <c r="O678" i="1" a="1"/>
  <c r="O678" i="1" s="1"/>
  <c r="V677" i="1"/>
  <c r="S677" i="1"/>
  <c r="O677" i="1" a="1"/>
  <c r="O677" i="1" s="1"/>
  <c r="V676" i="1"/>
  <c r="S676" i="1"/>
  <c r="O676" i="1" a="1"/>
  <c r="O676" i="1" s="1"/>
  <c r="V675" i="1"/>
  <c r="S675" i="1"/>
  <c r="O675" i="1" a="1"/>
  <c r="O675" i="1" s="1"/>
  <c r="V674" i="1"/>
  <c r="S674" i="1"/>
  <c r="O674" i="1" a="1"/>
  <c r="O674" i="1" s="1"/>
  <c r="V673" i="1"/>
  <c r="S673" i="1"/>
  <c r="O673" i="1" a="1"/>
  <c r="O673" i="1" s="1"/>
  <c r="V672" i="1"/>
  <c r="S672" i="1"/>
  <c r="O672" i="1" a="1"/>
  <c r="O672" i="1" s="1"/>
  <c r="V671" i="1"/>
  <c r="S671" i="1"/>
  <c r="O671" i="1"/>
  <c r="O671" i="1" a="1"/>
  <c r="V670" i="1"/>
  <c r="S670" i="1"/>
  <c r="O670" i="1" a="1"/>
  <c r="O670" i="1" s="1"/>
  <c r="V669" i="1"/>
  <c r="S669" i="1"/>
  <c r="O669" i="1" a="1"/>
  <c r="O669" i="1" s="1"/>
  <c r="V668" i="1"/>
  <c r="S668" i="1"/>
  <c r="O668" i="1" a="1"/>
  <c r="O668" i="1" s="1"/>
  <c r="V667" i="1"/>
  <c r="S667" i="1"/>
  <c r="O667" i="1" a="1"/>
  <c r="O667" i="1" s="1"/>
  <c r="V666" i="1"/>
  <c r="S666" i="1"/>
  <c r="O666" i="1" a="1"/>
  <c r="O666" i="1" s="1"/>
  <c r="V665" i="1"/>
  <c r="S665" i="1"/>
  <c r="O665" i="1" a="1"/>
  <c r="O665" i="1" s="1"/>
  <c r="V664" i="1"/>
  <c r="S664" i="1"/>
  <c r="O664" i="1" a="1"/>
  <c r="O664" i="1" s="1"/>
  <c r="V663" i="1"/>
  <c r="S663" i="1"/>
  <c r="O663" i="1" a="1"/>
  <c r="O663" i="1" s="1"/>
  <c r="V662" i="1"/>
  <c r="S662" i="1"/>
  <c r="O662" i="1" a="1"/>
  <c r="O662" i="1" s="1"/>
  <c r="V661" i="1"/>
  <c r="S661" i="1"/>
  <c r="O661" i="1" a="1"/>
  <c r="O661" i="1" s="1"/>
  <c r="V660" i="1"/>
  <c r="S660" i="1"/>
  <c r="O660" i="1" a="1"/>
  <c r="O660" i="1" s="1"/>
  <c r="V659" i="1"/>
  <c r="S659" i="1"/>
  <c r="O659" i="1" a="1"/>
  <c r="O659" i="1" s="1"/>
  <c r="V658" i="1"/>
  <c r="S658" i="1"/>
  <c r="O658" i="1" a="1"/>
  <c r="O658" i="1" s="1"/>
  <c r="V657" i="1"/>
  <c r="S657" i="1"/>
  <c r="O657" i="1" a="1"/>
  <c r="O657" i="1" s="1"/>
  <c r="V656" i="1"/>
  <c r="S656" i="1"/>
  <c r="O656" i="1" a="1"/>
  <c r="O656" i="1" s="1"/>
  <c r="V655" i="1"/>
  <c r="S655" i="1"/>
  <c r="O655" i="1" a="1"/>
  <c r="O655" i="1" s="1"/>
  <c r="V654" i="1"/>
  <c r="S654" i="1"/>
  <c r="O654" i="1" a="1"/>
  <c r="O654" i="1" s="1"/>
  <c r="V653" i="1"/>
  <c r="S653" i="1"/>
  <c r="O653" i="1"/>
  <c r="O653" i="1" a="1"/>
  <c r="V652" i="1"/>
  <c r="S652" i="1"/>
  <c r="O652" i="1" a="1"/>
  <c r="O652" i="1" s="1"/>
  <c r="V651" i="1"/>
  <c r="S651" i="1"/>
  <c r="O651" i="1" a="1"/>
  <c r="O651" i="1" s="1"/>
  <c r="V650" i="1"/>
  <c r="S650" i="1"/>
  <c r="O650" i="1" a="1"/>
  <c r="O650" i="1" s="1"/>
  <c r="V649" i="1"/>
  <c r="S649" i="1"/>
  <c r="O649" i="1" a="1"/>
  <c r="O649" i="1" s="1"/>
  <c r="V648" i="1"/>
  <c r="S648" i="1"/>
  <c r="O648" i="1" a="1"/>
  <c r="O648" i="1" s="1"/>
  <c r="V647" i="1"/>
  <c r="S647" i="1"/>
  <c r="O647" i="1" a="1"/>
  <c r="O647" i="1" s="1"/>
  <c r="V646" i="1"/>
  <c r="S646" i="1"/>
  <c r="O646" i="1" a="1"/>
  <c r="O646" i="1" s="1"/>
  <c r="V645" i="1"/>
  <c r="S645" i="1"/>
  <c r="O645" i="1" a="1"/>
  <c r="O645" i="1" s="1"/>
  <c r="V644" i="1"/>
  <c r="S644" i="1"/>
  <c r="O644" i="1" a="1"/>
  <c r="O644" i="1" s="1"/>
  <c r="V643" i="1"/>
  <c r="S643" i="1"/>
  <c r="O643" i="1" a="1"/>
  <c r="O643" i="1" s="1"/>
  <c r="V642" i="1"/>
  <c r="S642" i="1"/>
  <c r="O642" i="1" a="1"/>
  <c r="O642" i="1" s="1"/>
  <c r="V641" i="1"/>
  <c r="S641" i="1"/>
  <c r="O641" i="1" a="1"/>
  <c r="O641" i="1" s="1"/>
  <c r="V640" i="1"/>
  <c r="S640" i="1"/>
  <c r="O640" i="1" a="1"/>
  <c r="O640" i="1" s="1"/>
  <c r="V639" i="1"/>
  <c r="S639" i="1"/>
  <c r="O639" i="1" a="1"/>
  <c r="O639" i="1" s="1"/>
  <c r="V638" i="1"/>
  <c r="S638" i="1"/>
  <c r="O638" i="1" a="1"/>
  <c r="O638" i="1" s="1"/>
  <c r="V637" i="1"/>
  <c r="S637" i="1"/>
  <c r="O637" i="1" a="1"/>
  <c r="O637" i="1" s="1"/>
  <c r="V636" i="1"/>
  <c r="S636" i="1"/>
  <c r="O636" i="1" a="1"/>
  <c r="O636" i="1" s="1"/>
  <c r="V635" i="1"/>
  <c r="S635" i="1"/>
  <c r="O635" i="1"/>
  <c r="O635" i="1" a="1"/>
  <c r="V634" i="1"/>
  <c r="S634" i="1"/>
  <c r="O634" i="1" a="1"/>
  <c r="O634" i="1" s="1"/>
  <c r="V633" i="1"/>
  <c r="S633" i="1"/>
  <c r="O633" i="1" a="1"/>
  <c r="O633" i="1" s="1"/>
  <c r="V632" i="1"/>
  <c r="S632" i="1"/>
  <c r="O632" i="1" a="1"/>
  <c r="O632" i="1" s="1"/>
  <c r="V631" i="1"/>
  <c r="S631" i="1"/>
  <c r="O631" i="1" a="1"/>
  <c r="O631" i="1" s="1"/>
  <c r="V630" i="1"/>
  <c r="S630" i="1"/>
  <c r="O630" i="1" a="1"/>
  <c r="O630" i="1" s="1"/>
  <c r="V629" i="1"/>
  <c r="S629" i="1"/>
  <c r="O629" i="1" a="1"/>
  <c r="O629" i="1" s="1"/>
  <c r="V628" i="1"/>
  <c r="S628" i="1"/>
  <c r="O628" i="1" a="1"/>
  <c r="O628" i="1" s="1"/>
  <c r="V627" i="1"/>
  <c r="S627" i="1"/>
  <c r="O627" i="1" a="1"/>
  <c r="O627" i="1" s="1"/>
  <c r="V626" i="1"/>
  <c r="S626" i="1"/>
  <c r="O626" i="1" a="1"/>
  <c r="O626" i="1" s="1"/>
  <c r="V625" i="1"/>
  <c r="S625" i="1"/>
  <c r="O625" i="1" a="1"/>
  <c r="O625" i="1" s="1"/>
  <c r="V624" i="1"/>
  <c r="S624" i="1"/>
  <c r="O624" i="1" a="1"/>
  <c r="O624" i="1" s="1"/>
  <c r="V623" i="1"/>
  <c r="S623" i="1"/>
  <c r="O623" i="1" a="1"/>
  <c r="O623" i="1" s="1"/>
  <c r="V622" i="1"/>
  <c r="S622" i="1"/>
  <c r="O622" i="1" a="1"/>
  <c r="O622" i="1" s="1"/>
  <c r="V621" i="1"/>
  <c r="S621" i="1"/>
  <c r="O621" i="1" a="1"/>
  <c r="O621" i="1" s="1"/>
  <c r="V620" i="1"/>
  <c r="S620" i="1"/>
  <c r="O620" i="1" a="1"/>
  <c r="O620" i="1" s="1"/>
  <c r="V619" i="1"/>
  <c r="S619" i="1"/>
  <c r="O619" i="1" a="1"/>
  <c r="O619" i="1" s="1"/>
  <c r="V618" i="1"/>
  <c r="S618" i="1"/>
  <c r="O618" i="1" a="1"/>
  <c r="O618" i="1" s="1"/>
  <c r="V617" i="1"/>
  <c r="S617" i="1"/>
  <c r="O617" i="1"/>
  <c r="O617" i="1" a="1"/>
  <c r="V616" i="1"/>
  <c r="S616" i="1"/>
  <c r="O616" i="1" a="1"/>
  <c r="O616" i="1" s="1"/>
  <c r="V615" i="1"/>
  <c r="S615" i="1"/>
  <c r="O615" i="1" a="1"/>
  <c r="O615" i="1" s="1"/>
  <c r="V614" i="1"/>
  <c r="S614" i="1"/>
  <c r="O614" i="1" a="1"/>
  <c r="O614" i="1" s="1"/>
  <c r="V613" i="1"/>
  <c r="S613" i="1"/>
  <c r="O613" i="1" a="1"/>
  <c r="O613" i="1" s="1"/>
  <c r="V612" i="1"/>
  <c r="S612" i="1"/>
  <c r="O612" i="1" a="1"/>
  <c r="O612" i="1" s="1"/>
  <c r="V611" i="1"/>
  <c r="S611" i="1"/>
  <c r="O611" i="1" a="1"/>
  <c r="O611" i="1" s="1"/>
  <c r="V610" i="1"/>
  <c r="S610" i="1"/>
  <c r="O610" i="1" a="1"/>
  <c r="O610" i="1" s="1"/>
  <c r="V609" i="1"/>
  <c r="S609" i="1"/>
  <c r="O609" i="1" a="1"/>
  <c r="O609" i="1" s="1"/>
  <c r="V608" i="1"/>
  <c r="S608" i="1"/>
  <c r="O608" i="1" a="1"/>
  <c r="O608" i="1" s="1"/>
  <c r="V607" i="1"/>
  <c r="S607" i="1"/>
  <c r="O607" i="1" a="1"/>
  <c r="O607" i="1" s="1"/>
  <c r="V606" i="1"/>
  <c r="S606" i="1"/>
  <c r="O606" i="1" a="1"/>
  <c r="O606" i="1" s="1"/>
  <c r="V605" i="1"/>
  <c r="S605" i="1"/>
  <c r="O605" i="1" a="1"/>
  <c r="O605" i="1" s="1"/>
  <c r="V604" i="1"/>
  <c r="S604" i="1"/>
  <c r="O604" i="1" a="1"/>
  <c r="O604" i="1" s="1"/>
  <c r="V603" i="1"/>
  <c r="S603" i="1"/>
  <c r="O603" i="1" a="1"/>
  <c r="O603" i="1" s="1"/>
  <c r="V602" i="1"/>
  <c r="S602" i="1"/>
  <c r="O602" i="1" a="1"/>
  <c r="O602" i="1" s="1"/>
  <c r="V601" i="1"/>
  <c r="S601" i="1"/>
  <c r="O601" i="1" a="1"/>
  <c r="O601" i="1" s="1"/>
  <c r="V600" i="1"/>
  <c r="S600" i="1"/>
  <c r="O600" i="1" a="1"/>
  <c r="O600" i="1" s="1"/>
  <c r="V599" i="1"/>
  <c r="S599" i="1"/>
  <c r="O599" i="1"/>
  <c r="O599" i="1" a="1"/>
  <c r="V598" i="1"/>
  <c r="S598" i="1"/>
  <c r="O598" i="1" a="1"/>
  <c r="O598" i="1" s="1"/>
  <c r="V597" i="1"/>
  <c r="S597" i="1"/>
  <c r="O597" i="1" a="1"/>
  <c r="O597" i="1" s="1"/>
  <c r="V596" i="1"/>
  <c r="S596" i="1"/>
  <c r="O596" i="1" a="1"/>
  <c r="O596" i="1" s="1"/>
  <c r="V595" i="1"/>
  <c r="S595" i="1"/>
  <c r="O595" i="1" a="1"/>
  <c r="O595" i="1" s="1"/>
  <c r="V594" i="1"/>
  <c r="S594" i="1"/>
  <c r="O594" i="1" a="1"/>
  <c r="O594" i="1" s="1"/>
  <c r="V593" i="1"/>
  <c r="S593" i="1"/>
  <c r="O593" i="1" a="1"/>
  <c r="O593" i="1" s="1"/>
  <c r="V592" i="1"/>
  <c r="S592" i="1"/>
  <c r="O592" i="1" a="1"/>
  <c r="O592" i="1" s="1"/>
  <c r="V591" i="1"/>
  <c r="S591" i="1"/>
  <c r="O591" i="1" a="1"/>
  <c r="O591" i="1" s="1"/>
  <c r="V590" i="1"/>
  <c r="S590" i="1"/>
  <c r="O590" i="1" a="1"/>
  <c r="O590" i="1" s="1"/>
  <c r="V589" i="1"/>
  <c r="S589" i="1"/>
  <c r="O589" i="1" a="1"/>
  <c r="O589" i="1" s="1"/>
  <c r="V588" i="1"/>
  <c r="S588" i="1"/>
  <c r="O588" i="1" a="1"/>
  <c r="O588" i="1" s="1"/>
  <c r="V587" i="1"/>
  <c r="S587" i="1"/>
  <c r="O587" i="1" a="1"/>
  <c r="O587" i="1" s="1"/>
  <c r="V586" i="1"/>
  <c r="S586" i="1"/>
  <c r="O586" i="1" a="1"/>
  <c r="O586" i="1" s="1"/>
  <c r="V585" i="1"/>
  <c r="S585" i="1"/>
  <c r="O585" i="1" a="1"/>
  <c r="O585" i="1" s="1"/>
  <c r="V584" i="1"/>
  <c r="S584" i="1"/>
  <c r="O584" i="1" a="1"/>
  <c r="O584" i="1" s="1"/>
  <c r="V583" i="1"/>
  <c r="S583" i="1"/>
  <c r="O583" i="1" a="1"/>
  <c r="O583" i="1" s="1"/>
  <c r="V582" i="1"/>
  <c r="S582" i="1"/>
  <c r="O582" i="1" a="1"/>
  <c r="O582" i="1" s="1"/>
  <c r="V581" i="1"/>
  <c r="S581" i="1"/>
  <c r="O581" i="1"/>
  <c r="O581" i="1" a="1"/>
  <c r="V580" i="1"/>
  <c r="S580" i="1"/>
  <c r="O580" i="1" a="1"/>
  <c r="O580" i="1" s="1"/>
  <c r="V579" i="1"/>
  <c r="S579" i="1"/>
  <c r="O579" i="1" a="1"/>
  <c r="O579" i="1" s="1"/>
  <c r="V578" i="1"/>
  <c r="S578" i="1"/>
  <c r="O578" i="1" a="1"/>
  <c r="O578" i="1" s="1"/>
  <c r="V577" i="1"/>
  <c r="S577" i="1"/>
  <c r="O577" i="1" a="1"/>
  <c r="O577" i="1" s="1"/>
  <c r="V576" i="1"/>
  <c r="S576" i="1"/>
  <c r="O576" i="1" a="1"/>
  <c r="O576" i="1" s="1"/>
  <c r="V575" i="1"/>
  <c r="S575" i="1"/>
  <c r="O575" i="1" a="1"/>
  <c r="O575" i="1" s="1"/>
  <c r="V574" i="1"/>
  <c r="S574" i="1"/>
  <c r="O574" i="1" a="1"/>
  <c r="O574" i="1" s="1"/>
  <c r="V573" i="1"/>
  <c r="S573" i="1"/>
  <c r="O573" i="1" a="1"/>
  <c r="O573" i="1" s="1"/>
  <c r="V572" i="1"/>
  <c r="S572" i="1"/>
  <c r="O572" i="1" a="1"/>
  <c r="O572" i="1" s="1"/>
  <c r="V571" i="1"/>
  <c r="S571" i="1"/>
  <c r="O571" i="1" a="1"/>
  <c r="O571" i="1" s="1"/>
  <c r="V570" i="1"/>
  <c r="S570" i="1"/>
  <c r="O570" i="1" a="1"/>
  <c r="O570" i="1" s="1"/>
  <c r="V569" i="1"/>
  <c r="S569" i="1"/>
  <c r="O569" i="1" a="1"/>
  <c r="O569" i="1" s="1"/>
  <c r="V568" i="1"/>
  <c r="S568" i="1"/>
  <c r="O568" i="1" a="1"/>
  <c r="O568" i="1" s="1"/>
  <c r="V567" i="1"/>
  <c r="S567" i="1"/>
  <c r="O567" i="1" a="1"/>
  <c r="O567" i="1" s="1"/>
  <c r="V566" i="1"/>
  <c r="S566" i="1"/>
  <c r="O566" i="1" a="1"/>
  <c r="O566" i="1" s="1"/>
  <c r="V565" i="1"/>
  <c r="S565" i="1"/>
  <c r="O565" i="1" a="1"/>
  <c r="O565" i="1" s="1"/>
  <c r="V564" i="1"/>
  <c r="S564" i="1"/>
  <c r="O564" i="1" a="1"/>
  <c r="O564" i="1" s="1"/>
  <c r="V563" i="1"/>
  <c r="S563" i="1"/>
  <c r="O563" i="1" a="1"/>
  <c r="O563" i="1" s="1"/>
  <c r="V562" i="1"/>
  <c r="S562" i="1"/>
  <c r="O562" i="1" a="1"/>
  <c r="O562" i="1" s="1"/>
  <c r="V561" i="1"/>
  <c r="S561" i="1"/>
  <c r="O561" i="1" a="1"/>
  <c r="O561" i="1" s="1"/>
  <c r="V560" i="1"/>
  <c r="S560" i="1"/>
  <c r="O560" i="1" a="1"/>
  <c r="O560" i="1" s="1"/>
  <c r="V559" i="1"/>
  <c r="S559" i="1"/>
  <c r="O559" i="1" a="1"/>
  <c r="O559" i="1" s="1"/>
  <c r="V558" i="1"/>
  <c r="S558" i="1"/>
  <c r="O558" i="1" a="1"/>
  <c r="O558" i="1" s="1"/>
  <c r="V557" i="1"/>
  <c r="S557" i="1"/>
  <c r="O557" i="1" a="1"/>
  <c r="O557" i="1" s="1"/>
  <c r="V556" i="1"/>
  <c r="S556" i="1"/>
  <c r="O556" i="1" a="1"/>
  <c r="O556" i="1" s="1"/>
  <c r="V555" i="1"/>
  <c r="S555" i="1"/>
  <c r="O555" i="1" a="1"/>
  <c r="O555" i="1" s="1"/>
  <c r="V554" i="1"/>
  <c r="S554" i="1"/>
  <c r="O554" i="1" a="1"/>
  <c r="O554" i="1" s="1"/>
  <c r="V553" i="1"/>
  <c r="S553" i="1"/>
  <c r="O553" i="1" a="1"/>
  <c r="O553" i="1" s="1"/>
  <c r="V552" i="1"/>
  <c r="S552" i="1"/>
  <c r="O552" i="1" a="1"/>
  <c r="O552" i="1" s="1"/>
  <c r="V551" i="1"/>
  <c r="S551" i="1"/>
  <c r="O551" i="1" a="1"/>
  <c r="O551" i="1" s="1"/>
  <c r="V550" i="1"/>
  <c r="S550" i="1"/>
  <c r="O550" i="1" a="1"/>
  <c r="O550" i="1" s="1"/>
  <c r="V549" i="1"/>
  <c r="S549" i="1"/>
  <c r="O549" i="1" a="1"/>
  <c r="O549" i="1" s="1"/>
  <c r="V548" i="1"/>
  <c r="S548" i="1"/>
  <c r="O548" i="1" a="1"/>
  <c r="O548" i="1" s="1"/>
  <c r="V547" i="1"/>
  <c r="S547" i="1"/>
  <c r="O547" i="1" a="1"/>
  <c r="O547" i="1" s="1"/>
  <c r="V546" i="1"/>
  <c r="S546" i="1"/>
  <c r="O546" i="1" a="1"/>
  <c r="O546" i="1" s="1"/>
  <c r="V545" i="1"/>
  <c r="S545" i="1"/>
  <c r="O545" i="1" a="1"/>
  <c r="O545" i="1" s="1"/>
  <c r="V544" i="1"/>
  <c r="S544" i="1"/>
  <c r="O544" i="1" a="1"/>
  <c r="O544" i="1" s="1"/>
  <c r="V543" i="1"/>
  <c r="S543" i="1"/>
  <c r="O543" i="1" a="1"/>
  <c r="O543" i="1" s="1"/>
  <c r="V542" i="1"/>
  <c r="S542" i="1"/>
  <c r="O542" i="1" a="1"/>
  <c r="O542" i="1" s="1"/>
  <c r="V541" i="1"/>
  <c r="S541" i="1"/>
  <c r="O541" i="1" a="1"/>
  <c r="O541" i="1" s="1"/>
  <c r="V540" i="1"/>
  <c r="S540" i="1"/>
  <c r="O540" i="1" a="1"/>
  <c r="O540" i="1" s="1"/>
  <c r="V539" i="1"/>
  <c r="S539" i="1"/>
  <c r="O539" i="1" a="1"/>
  <c r="O539" i="1" s="1"/>
  <c r="V538" i="1"/>
  <c r="S538" i="1"/>
  <c r="O538" i="1" a="1"/>
  <c r="O538" i="1" s="1"/>
  <c r="V537" i="1"/>
  <c r="S537" i="1"/>
  <c r="O537" i="1" a="1"/>
  <c r="O537" i="1" s="1"/>
  <c r="V536" i="1"/>
  <c r="S536" i="1"/>
  <c r="O536" i="1" a="1"/>
  <c r="O536" i="1" s="1"/>
  <c r="V535" i="1"/>
  <c r="S535" i="1"/>
  <c r="O535" i="1" a="1"/>
  <c r="O535" i="1" s="1"/>
  <c r="V534" i="1"/>
  <c r="S534" i="1"/>
  <c r="O534" i="1" a="1"/>
  <c r="O534" i="1" s="1"/>
  <c r="V533" i="1"/>
  <c r="S533" i="1"/>
  <c r="O533" i="1" a="1"/>
  <c r="O533" i="1" s="1"/>
  <c r="V532" i="1"/>
  <c r="S532" i="1"/>
  <c r="O532" i="1" a="1"/>
  <c r="O532" i="1" s="1"/>
  <c r="V531" i="1"/>
  <c r="S531" i="1"/>
  <c r="O531" i="1" a="1"/>
  <c r="O531" i="1" s="1"/>
  <c r="V530" i="1"/>
  <c r="S530" i="1"/>
  <c r="O530" i="1" a="1"/>
  <c r="O530" i="1" s="1"/>
  <c r="V529" i="1"/>
  <c r="S529" i="1"/>
  <c r="O529" i="1" a="1"/>
  <c r="O529" i="1" s="1"/>
  <c r="V528" i="1"/>
  <c r="S528" i="1"/>
  <c r="O528" i="1" a="1"/>
  <c r="O528" i="1" s="1"/>
  <c r="V527" i="1"/>
  <c r="S527" i="1"/>
  <c r="O527" i="1" a="1"/>
  <c r="O527" i="1" s="1"/>
  <c r="V526" i="1"/>
  <c r="S526" i="1"/>
  <c r="O526" i="1" a="1"/>
  <c r="O526" i="1" s="1"/>
  <c r="V525" i="1"/>
  <c r="S525" i="1"/>
  <c r="O525" i="1" a="1"/>
  <c r="O525" i="1" s="1"/>
  <c r="V524" i="1"/>
  <c r="S524" i="1"/>
  <c r="O524" i="1" a="1"/>
  <c r="O524" i="1" s="1"/>
  <c r="V523" i="1"/>
  <c r="S523" i="1"/>
  <c r="O523" i="1" a="1"/>
  <c r="O523" i="1" s="1"/>
  <c r="V522" i="1"/>
  <c r="S522" i="1"/>
  <c r="O522" i="1" a="1"/>
  <c r="O522" i="1" s="1"/>
  <c r="V521" i="1"/>
  <c r="S521" i="1"/>
  <c r="O521" i="1" a="1"/>
  <c r="O521" i="1" s="1"/>
  <c r="V520" i="1"/>
  <c r="S520" i="1"/>
  <c r="O520" i="1" a="1"/>
  <c r="O520" i="1" s="1"/>
  <c r="V519" i="1"/>
  <c r="S519" i="1"/>
  <c r="O519" i="1" a="1"/>
  <c r="O519" i="1" s="1"/>
  <c r="V518" i="1"/>
  <c r="S518" i="1"/>
  <c r="O518" i="1" a="1"/>
  <c r="O518" i="1" s="1"/>
  <c r="V517" i="1"/>
  <c r="S517" i="1"/>
  <c r="O517" i="1" a="1"/>
  <c r="O517" i="1" s="1"/>
  <c r="V516" i="1"/>
  <c r="S516" i="1"/>
  <c r="O516" i="1" a="1"/>
  <c r="O516" i="1" s="1"/>
  <c r="V515" i="1"/>
  <c r="S515" i="1"/>
  <c r="O515" i="1" a="1"/>
  <c r="O515" i="1" s="1"/>
  <c r="V514" i="1"/>
  <c r="S514" i="1"/>
  <c r="O514" i="1" a="1"/>
  <c r="O514" i="1" s="1"/>
  <c r="V513" i="1"/>
  <c r="S513" i="1"/>
  <c r="O513" i="1" a="1"/>
  <c r="O513" i="1" s="1"/>
  <c r="V512" i="1"/>
  <c r="S512" i="1"/>
  <c r="O512" i="1" a="1"/>
  <c r="O512" i="1" s="1"/>
  <c r="V511" i="1"/>
  <c r="S511" i="1"/>
  <c r="O511" i="1" a="1"/>
  <c r="O511" i="1" s="1"/>
  <c r="V510" i="1"/>
  <c r="S510" i="1"/>
  <c r="O510" i="1" a="1"/>
  <c r="O510" i="1" s="1"/>
  <c r="V509" i="1"/>
  <c r="S509" i="1"/>
  <c r="O509" i="1" a="1"/>
  <c r="O509" i="1" s="1"/>
  <c r="V508" i="1"/>
  <c r="S508" i="1"/>
  <c r="O508" i="1" a="1"/>
  <c r="O508" i="1" s="1"/>
  <c r="V507" i="1"/>
  <c r="S507" i="1"/>
  <c r="O507" i="1" a="1"/>
  <c r="O507" i="1" s="1"/>
  <c r="V506" i="1"/>
  <c r="S506" i="1"/>
  <c r="O506" i="1" a="1"/>
  <c r="O506" i="1" s="1"/>
  <c r="V505" i="1"/>
  <c r="S505" i="1"/>
  <c r="O505" i="1" a="1"/>
  <c r="O505" i="1" s="1"/>
  <c r="V504" i="1"/>
  <c r="S504" i="1"/>
  <c r="O504" i="1" a="1"/>
  <c r="O504" i="1" s="1"/>
  <c r="V503" i="1"/>
  <c r="S503" i="1"/>
  <c r="O503" i="1" a="1"/>
  <c r="O503" i="1" s="1"/>
  <c r="V502" i="1"/>
  <c r="S502" i="1"/>
  <c r="O502" i="1" a="1"/>
  <c r="O502" i="1" s="1"/>
  <c r="V501" i="1"/>
  <c r="S501" i="1"/>
  <c r="O501" i="1" a="1"/>
  <c r="O501" i="1" s="1"/>
  <c r="V500" i="1"/>
  <c r="S500" i="1"/>
  <c r="O500" i="1" a="1"/>
  <c r="O500" i="1" s="1"/>
  <c r="V499" i="1"/>
  <c r="S499" i="1"/>
  <c r="O499" i="1" a="1"/>
  <c r="O499" i="1" s="1"/>
  <c r="V498" i="1"/>
  <c r="S498" i="1"/>
  <c r="O498" i="1" a="1"/>
  <c r="O498" i="1" s="1"/>
  <c r="V497" i="1"/>
  <c r="S497" i="1"/>
  <c r="O497" i="1" a="1"/>
  <c r="O497" i="1" s="1"/>
  <c r="V496" i="1"/>
  <c r="S496" i="1"/>
  <c r="O496" i="1" a="1"/>
  <c r="O496" i="1" s="1"/>
  <c r="V495" i="1"/>
  <c r="S495" i="1"/>
  <c r="O495" i="1" a="1"/>
  <c r="O495" i="1" s="1"/>
  <c r="V494" i="1"/>
  <c r="S494" i="1"/>
  <c r="O494" i="1" a="1"/>
  <c r="O494" i="1" s="1"/>
  <c r="V493" i="1"/>
  <c r="S493" i="1"/>
  <c r="O493" i="1" a="1"/>
  <c r="O493" i="1" s="1"/>
  <c r="V492" i="1"/>
  <c r="S492" i="1"/>
  <c r="O492" i="1" a="1"/>
  <c r="O492" i="1" s="1"/>
  <c r="V491" i="1"/>
  <c r="S491" i="1"/>
  <c r="O491" i="1" a="1"/>
  <c r="O491" i="1" s="1"/>
  <c r="V490" i="1"/>
  <c r="S490" i="1"/>
  <c r="O490" i="1" a="1"/>
  <c r="O490" i="1" s="1"/>
  <c r="V489" i="1"/>
  <c r="S489" i="1"/>
  <c r="O489" i="1" a="1"/>
  <c r="O489" i="1" s="1"/>
  <c r="V488" i="1"/>
  <c r="S488" i="1"/>
  <c r="O488" i="1" a="1"/>
  <c r="O488" i="1" s="1"/>
  <c r="V487" i="1"/>
  <c r="S487" i="1"/>
  <c r="O487" i="1" a="1"/>
  <c r="O487" i="1" s="1"/>
  <c r="V486" i="1"/>
  <c r="S486" i="1"/>
  <c r="O486" i="1" a="1"/>
  <c r="O486" i="1" s="1"/>
  <c r="V485" i="1"/>
  <c r="S485" i="1"/>
  <c r="O485" i="1" a="1"/>
  <c r="O485" i="1" s="1"/>
  <c r="V484" i="1"/>
  <c r="S484" i="1"/>
  <c r="O484" i="1" a="1"/>
  <c r="O484" i="1" s="1"/>
  <c r="V483" i="1"/>
  <c r="S483" i="1"/>
  <c r="O483" i="1" a="1"/>
  <c r="O483" i="1" s="1"/>
  <c r="V482" i="1"/>
  <c r="S482" i="1"/>
  <c r="O482" i="1" a="1"/>
  <c r="O482" i="1" s="1"/>
  <c r="V481" i="1"/>
  <c r="S481" i="1"/>
  <c r="O481" i="1" a="1"/>
  <c r="O481" i="1" s="1"/>
  <c r="V480" i="1"/>
  <c r="S480" i="1"/>
  <c r="O480" i="1" a="1"/>
  <c r="O480" i="1" s="1"/>
  <c r="V479" i="1"/>
  <c r="S479" i="1"/>
  <c r="O479" i="1" a="1"/>
  <c r="O479" i="1" s="1"/>
  <c r="V478" i="1"/>
  <c r="S478" i="1"/>
  <c r="O478" i="1" a="1"/>
  <c r="O478" i="1" s="1"/>
  <c r="V477" i="1"/>
  <c r="S477" i="1"/>
  <c r="O477" i="1" a="1"/>
  <c r="O477" i="1" s="1"/>
  <c r="V476" i="1"/>
  <c r="S476" i="1"/>
  <c r="O476" i="1" a="1"/>
  <c r="O476" i="1" s="1"/>
  <c r="V475" i="1"/>
  <c r="S475" i="1"/>
  <c r="O475" i="1" a="1"/>
  <c r="O475" i="1" s="1"/>
  <c r="V474" i="1"/>
  <c r="S474" i="1"/>
  <c r="O474" i="1" a="1"/>
  <c r="O474" i="1" s="1"/>
  <c r="V473" i="1"/>
  <c r="S473" i="1"/>
  <c r="O473" i="1" a="1"/>
  <c r="O473" i="1" s="1"/>
  <c r="V472" i="1"/>
  <c r="S472" i="1"/>
  <c r="O472" i="1" a="1"/>
  <c r="O472" i="1" s="1"/>
  <c r="V471" i="1"/>
  <c r="S471" i="1"/>
  <c r="O471" i="1" a="1"/>
  <c r="O471" i="1" s="1"/>
  <c r="V470" i="1"/>
  <c r="S470" i="1"/>
  <c r="O470" i="1" a="1"/>
  <c r="O470" i="1" s="1"/>
  <c r="V469" i="1"/>
  <c r="S469" i="1"/>
  <c r="O469" i="1" a="1"/>
  <c r="O469" i="1" s="1"/>
  <c r="V468" i="1"/>
  <c r="S468" i="1"/>
  <c r="O468" i="1" a="1"/>
  <c r="O468" i="1" s="1"/>
  <c r="V467" i="1"/>
  <c r="S467" i="1"/>
  <c r="O467" i="1" a="1"/>
  <c r="O467" i="1" s="1"/>
  <c r="V466" i="1"/>
  <c r="S466" i="1"/>
  <c r="O466" i="1" a="1"/>
  <c r="O466" i="1" s="1"/>
  <c r="V465" i="1"/>
  <c r="S465" i="1"/>
  <c r="O465" i="1" a="1"/>
  <c r="O465" i="1" s="1"/>
  <c r="V464" i="1"/>
  <c r="S464" i="1"/>
  <c r="O464" i="1" a="1"/>
  <c r="O464" i="1" s="1"/>
  <c r="V463" i="1"/>
  <c r="S463" i="1"/>
  <c r="O463" i="1" a="1"/>
  <c r="O463" i="1" s="1"/>
  <c r="V462" i="1"/>
  <c r="S462" i="1"/>
  <c r="O462" i="1" a="1"/>
  <c r="O462" i="1" s="1"/>
  <c r="V461" i="1"/>
  <c r="S461" i="1"/>
  <c r="O461" i="1" a="1"/>
  <c r="O461" i="1" s="1"/>
  <c r="V460" i="1"/>
  <c r="S460" i="1"/>
  <c r="O460" i="1" a="1"/>
  <c r="O460" i="1" s="1"/>
  <c r="V459" i="1"/>
  <c r="S459" i="1"/>
  <c r="O459" i="1" a="1"/>
  <c r="O459" i="1" s="1"/>
  <c r="V458" i="1"/>
  <c r="S458" i="1"/>
  <c r="O458" i="1" a="1"/>
  <c r="O458" i="1" s="1"/>
  <c r="V457" i="1"/>
  <c r="S457" i="1"/>
  <c r="O457" i="1" a="1"/>
  <c r="O457" i="1" s="1"/>
  <c r="V456" i="1"/>
  <c r="S456" i="1"/>
  <c r="O456" i="1" a="1"/>
  <c r="O456" i="1" s="1"/>
  <c r="V455" i="1"/>
  <c r="S455" i="1"/>
  <c r="O455" i="1" a="1"/>
  <c r="O455" i="1" s="1"/>
  <c r="V454" i="1"/>
  <c r="S454" i="1"/>
  <c r="O454" i="1" a="1"/>
  <c r="O454" i="1" s="1"/>
  <c r="V453" i="1"/>
  <c r="S453" i="1"/>
  <c r="O453" i="1" a="1"/>
  <c r="O453" i="1" s="1"/>
  <c r="V452" i="1"/>
  <c r="S452" i="1"/>
  <c r="O452" i="1" a="1"/>
  <c r="O452" i="1" s="1"/>
  <c r="V451" i="1"/>
  <c r="S451" i="1"/>
  <c r="O451" i="1" a="1"/>
  <c r="O451" i="1" s="1"/>
  <c r="V450" i="1"/>
  <c r="S450" i="1"/>
  <c r="O450" i="1" a="1"/>
  <c r="O450" i="1" s="1"/>
  <c r="V449" i="1"/>
  <c r="S449" i="1"/>
  <c r="O449" i="1" a="1"/>
  <c r="O449" i="1" s="1"/>
  <c r="V448" i="1"/>
  <c r="S448" i="1"/>
  <c r="O448" i="1" a="1"/>
  <c r="O448" i="1" s="1"/>
  <c r="V447" i="1"/>
  <c r="S447" i="1"/>
  <c r="O447" i="1" a="1"/>
  <c r="O447" i="1" s="1"/>
  <c r="V446" i="1"/>
  <c r="S446" i="1"/>
  <c r="O446" i="1" a="1"/>
  <c r="O446" i="1" s="1"/>
  <c r="V445" i="1"/>
  <c r="S445" i="1"/>
  <c r="O445" i="1" a="1"/>
  <c r="O445" i="1" s="1"/>
  <c r="V444" i="1"/>
  <c r="S444" i="1"/>
  <c r="O444" i="1"/>
  <c r="O444" i="1" a="1"/>
  <c r="V443" i="1"/>
  <c r="S443" i="1"/>
  <c r="O443" i="1" a="1"/>
  <c r="O443" i="1" s="1"/>
  <c r="V442" i="1"/>
  <c r="S442" i="1"/>
  <c r="O442" i="1" a="1"/>
  <c r="O442" i="1" s="1"/>
  <c r="V441" i="1"/>
  <c r="S441" i="1"/>
  <c r="O441" i="1" a="1"/>
  <c r="O441" i="1" s="1"/>
  <c r="V440" i="1"/>
  <c r="S440" i="1"/>
  <c r="O440" i="1" a="1"/>
  <c r="O440" i="1" s="1"/>
  <c r="V439" i="1"/>
  <c r="S439" i="1"/>
  <c r="O439" i="1" a="1"/>
  <c r="O439" i="1" s="1"/>
  <c r="V438" i="1"/>
  <c r="S438" i="1"/>
  <c r="O438" i="1" a="1"/>
  <c r="O438" i="1" s="1"/>
  <c r="V437" i="1"/>
  <c r="S437" i="1"/>
  <c r="O437" i="1"/>
  <c r="O437" i="1" a="1"/>
  <c r="V436" i="1"/>
  <c r="S436" i="1"/>
  <c r="O436" i="1" a="1"/>
  <c r="O436" i="1" s="1"/>
  <c r="V435" i="1"/>
  <c r="S435" i="1"/>
  <c r="O435" i="1"/>
  <c r="O435" i="1" a="1"/>
  <c r="V434" i="1"/>
  <c r="S434" i="1"/>
  <c r="O434" i="1" a="1"/>
  <c r="O434" i="1" s="1"/>
  <c r="V433" i="1"/>
  <c r="S433" i="1"/>
  <c r="O433" i="1" a="1"/>
  <c r="O433" i="1" s="1"/>
  <c r="V432" i="1"/>
  <c r="S432" i="1"/>
  <c r="O432" i="1"/>
  <c r="O432" i="1" a="1"/>
  <c r="V431" i="1"/>
  <c r="S431" i="1"/>
  <c r="O431" i="1" a="1"/>
  <c r="O431" i="1" s="1"/>
  <c r="V430" i="1"/>
  <c r="S430" i="1"/>
  <c r="O430" i="1" a="1"/>
  <c r="O430" i="1" s="1"/>
  <c r="V429" i="1"/>
  <c r="S429" i="1"/>
  <c r="O429" i="1" a="1"/>
  <c r="O429" i="1" s="1"/>
  <c r="V428" i="1"/>
  <c r="S428" i="1"/>
  <c r="O428" i="1"/>
  <c r="O428" i="1" a="1"/>
  <c r="V427" i="1"/>
  <c r="S427" i="1"/>
  <c r="O427" i="1" a="1"/>
  <c r="O427" i="1" s="1"/>
  <c r="V426" i="1"/>
  <c r="S426" i="1"/>
  <c r="O426" i="1" a="1"/>
  <c r="O426" i="1" s="1"/>
  <c r="V425" i="1"/>
  <c r="S425" i="1"/>
  <c r="O425" i="1" a="1"/>
  <c r="O425" i="1" s="1"/>
  <c r="V424" i="1"/>
  <c r="S424" i="1"/>
  <c r="O424" i="1" a="1"/>
  <c r="O424" i="1" s="1"/>
  <c r="V423" i="1"/>
  <c r="S423" i="1"/>
  <c r="O423" i="1"/>
  <c r="O423" i="1" a="1"/>
  <c r="V422" i="1"/>
  <c r="S422" i="1"/>
  <c r="O422" i="1"/>
  <c r="O422" i="1" a="1"/>
  <c r="V421" i="1"/>
  <c r="S421" i="1"/>
  <c r="O421" i="1" a="1"/>
  <c r="O421" i="1" s="1"/>
  <c r="V420" i="1"/>
  <c r="S420" i="1"/>
  <c r="O420" i="1" a="1"/>
  <c r="O420" i="1" s="1"/>
  <c r="V419" i="1"/>
  <c r="S419" i="1"/>
  <c r="O419" i="1"/>
  <c r="O419" i="1" a="1"/>
  <c r="V418" i="1"/>
  <c r="S418" i="1"/>
  <c r="O418" i="1" a="1"/>
  <c r="O418" i="1" s="1"/>
  <c r="V417" i="1"/>
  <c r="S417" i="1"/>
  <c r="O417" i="1"/>
  <c r="O417" i="1" a="1"/>
  <c r="V416" i="1"/>
  <c r="S416" i="1"/>
  <c r="O416" i="1" a="1"/>
  <c r="O416" i="1" s="1"/>
  <c r="V415" i="1"/>
  <c r="S415" i="1"/>
  <c r="O415" i="1" a="1"/>
  <c r="O415" i="1" s="1"/>
  <c r="V414" i="1"/>
  <c r="S414" i="1"/>
  <c r="O414" i="1"/>
  <c r="O414" i="1" a="1"/>
  <c r="V413" i="1"/>
  <c r="S413" i="1"/>
  <c r="O413" i="1" a="1"/>
  <c r="O413" i="1" s="1"/>
  <c r="V412" i="1"/>
  <c r="S412" i="1"/>
  <c r="O412" i="1" a="1"/>
  <c r="O412" i="1" s="1"/>
  <c r="V411" i="1"/>
  <c r="S411" i="1"/>
  <c r="O411" i="1" a="1"/>
  <c r="O411" i="1" s="1"/>
  <c r="V410" i="1"/>
  <c r="S410" i="1"/>
  <c r="O410" i="1"/>
  <c r="O410" i="1" a="1"/>
  <c r="V409" i="1"/>
  <c r="S409" i="1"/>
  <c r="O409" i="1" a="1"/>
  <c r="O409" i="1" s="1"/>
  <c r="V408" i="1"/>
  <c r="S408" i="1"/>
  <c r="O408" i="1" a="1"/>
  <c r="O408" i="1" s="1"/>
  <c r="V407" i="1"/>
  <c r="S407" i="1"/>
  <c r="O407" i="1" a="1"/>
  <c r="O407" i="1" s="1"/>
  <c r="V406" i="1"/>
  <c r="S406" i="1"/>
  <c r="O406" i="1" a="1"/>
  <c r="O406" i="1" s="1"/>
  <c r="V405" i="1"/>
  <c r="S405" i="1"/>
  <c r="O405" i="1"/>
  <c r="O405" i="1" a="1"/>
  <c r="V404" i="1"/>
  <c r="S404" i="1"/>
  <c r="O404" i="1"/>
  <c r="O404" i="1" a="1"/>
  <c r="V403" i="1"/>
  <c r="S403" i="1"/>
  <c r="O403" i="1" a="1"/>
  <c r="O403" i="1" s="1"/>
  <c r="V402" i="1"/>
  <c r="S402" i="1"/>
  <c r="O402" i="1" a="1"/>
  <c r="O402" i="1" s="1"/>
  <c r="V401" i="1"/>
  <c r="S401" i="1"/>
  <c r="O401" i="1"/>
  <c r="O401" i="1" a="1"/>
  <c r="V400" i="1"/>
  <c r="S400" i="1"/>
  <c r="O400" i="1" a="1"/>
  <c r="O400" i="1" s="1"/>
  <c r="V399" i="1"/>
  <c r="S399" i="1"/>
  <c r="O399" i="1"/>
  <c r="O399" i="1" a="1"/>
  <c r="V398" i="1"/>
  <c r="S398" i="1"/>
  <c r="O398" i="1" a="1"/>
  <c r="O398" i="1" s="1"/>
  <c r="V397" i="1"/>
  <c r="S397" i="1"/>
  <c r="O397" i="1" a="1"/>
  <c r="O397" i="1" s="1"/>
  <c r="V396" i="1"/>
  <c r="S396" i="1"/>
  <c r="O396" i="1"/>
  <c r="O396" i="1" a="1"/>
  <c r="V395" i="1"/>
  <c r="S395" i="1"/>
  <c r="O395" i="1" a="1"/>
  <c r="O395" i="1" s="1"/>
  <c r="V394" i="1"/>
  <c r="S394" i="1"/>
  <c r="O394" i="1" a="1"/>
  <c r="O394" i="1" s="1"/>
  <c r="V393" i="1"/>
  <c r="S393" i="1"/>
  <c r="O393" i="1"/>
  <c r="O393" i="1" a="1"/>
  <c r="V392" i="1"/>
  <c r="S392" i="1"/>
  <c r="O392" i="1"/>
  <c r="O392" i="1" a="1"/>
  <c r="V391" i="1"/>
  <c r="S391" i="1"/>
  <c r="O391" i="1" a="1"/>
  <c r="O391" i="1" s="1"/>
  <c r="V390" i="1"/>
  <c r="S390" i="1"/>
  <c r="O390" i="1" a="1"/>
  <c r="O390" i="1" s="1"/>
  <c r="V389" i="1"/>
  <c r="S389" i="1"/>
  <c r="O389" i="1" a="1"/>
  <c r="O389" i="1" s="1"/>
  <c r="V388" i="1"/>
  <c r="S388" i="1"/>
  <c r="O388" i="1" a="1"/>
  <c r="O388" i="1" s="1"/>
  <c r="V387" i="1"/>
  <c r="S387" i="1"/>
  <c r="O387" i="1"/>
  <c r="O387" i="1" a="1"/>
  <c r="V386" i="1"/>
  <c r="S386" i="1"/>
  <c r="O386" i="1"/>
  <c r="O386" i="1" a="1"/>
  <c r="V385" i="1"/>
  <c r="S385" i="1"/>
  <c r="O385" i="1" a="1"/>
  <c r="O385" i="1" s="1"/>
  <c r="V384" i="1"/>
  <c r="S384" i="1"/>
  <c r="O384" i="1" a="1"/>
  <c r="O384" i="1" s="1"/>
  <c r="V383" i="1"/>
  <c r="S383" i="1"/>
  <c r="O383" i="1"/>
  <c r="O383" i="1" a="1"/>
  <c r="V382" i="1"/>
  <c r="S382" i="1"/>
  <c r="O382" i="1" a="1"/>
  <c r="O382" i="1" s="1"/>
  <c r="V381" i="1"/>
  <c r="S381" i="1"/>
  <c r="O381" i="1"/>
  <c r="O381" i="1" a="1"/>
  <c r="V380" i="1"/>
  <c r="S380" i="1"/>
  <c r="O380" i="1"/>
  <c r="O380" i="1" a="1"/>
  <c r="V379" i="1"/>
  <c r="S379" i="1"/>
  <c r="O379" i="1" a="1"/>
  <c r="O379" i="1" s="1"/>
  <c r="V378" i="1"/>
  <c r="S378" i="1"/>
  <c r="O378" i="1"/>
  <c r="O378" i="1" a="1"/>
  <c r="V377" i="1"/>
  <c r="S377" i="1"/>
  <c r="O377" i="1" a="1"/>
  <c r="O377" i="1" s="1"/>
  <c r="V376" i="1"/>
  <c r="S376" i="1"/>
  <c r="O376" i="1" a="1"/>
  <c r="O376" i="1" s="1"/>
  <c r="V375" i="1"/>
  <c r="S375" i="1"/>
  <c r="O375" i="1" a="1"/>
  <c r="O375" i="1" s="1"/>
  <c r="V374" i="1"/>
  <c r="S374" i="1"/>
  <c r="O374" i="1"/>
  <c r="O374" i="1" a="1"/>
  <c r="V373" i="1"/>
  <c r="S373" i="1"/>
  <c r="O373" i="1" a="1"/>
  <c r="O373" i="1" s="1"/>
  <c r="V372" i="1"/>
  <c r="S372" i="1"/>
  <c r="O372" i="1" a="1"/>
  <c r="O372" i="1" s="1"/>
  <c r="V371" i="1"/>
  <c r="S371" i="1"/>
  <c r="O371" i="1" a="1"/>
  <c r="O371" i="1" s="1"/>
  <c r="V370" i="1"/>
  <c r="S370" i="1"/>
  <c r="O370" i="1" a="1"/>
  <c r="O370" i="1" s="1"/>
  <c r="V369" i="1"/>
  <c r="S369" i="1"/>
  <c r="O369" i="1"/>
  <c r="O369" i="1" a="1"/>
  <c r="V368" i="1"/>
  <c r="S368" i="1"/>
  <c r="O368" i="1"/>
  <c r="O368" i="1" a="1"/>
  <c r="V367" i="1"/>
  <c r="S367" i="1"/>
  <c r="O367" i="1" a="1"/>
  <c r="O367" i="1" s="1"/>
  <c r="V366" i="1"/>
  <c r="S366" i="1"/>
  <c r="O366" i="1" a="1"/>
  <c r="O366" i="1" s="1"/>
  <c r="V365" i="1"/>
  <c r="S365" i="1"/>
  <c r="O365" i="1"/>
  <c r="O365" i="1" a="1"/>
  <c r="V364" i="1"/>
  <c r="S364" i="1"/>
  <c r="O364" i="1" a="1"/>
  <c r="O364" i="1" s="1"/>
  <c r="V363" i="1"/>
  <c r="S363" i="1"/>
  <c r="O363" i="1" a="1"/>
  <c r="O363" i="1" s="1"/>
  <c r="V362" i="1"/>
  <c r="S362" i="1"/>
  <c r="O362" i="1"/>
  <c r="O362" i="1" a="1"/>
  <c r="V361" i="1"/>
  <c r="S361" i="1"/>
  <c r="O361" i="1" a="1"/>
  <c r="O361" i="1" s="1"/>
  <c r="V360" i="1"/>
  <c r="S360" i="1"/>
  <c r="O360" i="1" a="1"/>
  <c r="O360" i="1" s="1"/>
  <c r="V359" i="1"/>
  <c r="S359" i="1"/>
  <c r="O359" i="1"/>
  <c r="O359" i="1" a="1"/>
  <c r="V358" i="1"/>
  <c r="S358" i="1"/>
  <c r="O358" i="1" a="1"/>
  <c r="O358" i="1" s="1"/>
  <c r="V357" i="1"/>
  <c r="S357" i="1"/>
  <c r="O357" i="1" a="1"/>
  <c r="O357" i="1" s="1"/>
  <c r="V356" i="1"/>
  <c r="S356" i="1"/>
  <c r="O356" i="1"/>
  <c r="O356" i="1" a="1"/>
  <c r="V355" i="1"/>
  <c r="S355" i="1"/>
  <c r="O355" i="1" a="1"/>
  <c r="O355" i="1" s="1"/>
  <c r="V354" i="1"/>
  <c r="S354" i="1"/>
  <c r="O354" i="1" a="1"/>
  <c r="O354" i="1" s="1"/>
  <c r="V353" i="1"/>
  <c r="S353" i="1"/>
  <c r="O353" i="1"/>
  <c r="O353" i="1" a="1"/>
  <c r="V352" i="1"/>
  <c r="S352" i="1"/>
  <c r="O352" i="1" a="1"/>
  <c r="O352" i="1" s="1"/>
  <c r="V351" i="1"/>
  <c r="S351" i="1"/>
  <c r="O351" i="1" a="1"/>
  <c r="O351" i="1" s="1"/>
  <c r="V350" i="1"/>
  <c r="S350" i="1"/>
  <c r="O350" i="1"/>
  <c r="O350" i="1" a="1"/>
  <c r="V349" i="1"/>
  <c r="S349" i="1"/>
  <c r="O349" i="1" a="1"/>
  <c r="O349" i="1" s="1"/>
  <c r="V348" i="1"/>
  <c r="S348" i="1"/>
  <c r="O348" i="1" a="1"/>
  <c r="O348" i="1" s="1"/>
  <c r="V347" i="1"/>
  <c r="S347" i="1"/>
  <c r="O347" i="1"/>
  <c r="O347" i="1" a="1"/>
  <c r="V346" i="1"/>
  <c r="S346" i="1"/>
  <c r="O346" i="1" a="1"/>
  <c r="O346" i="1" s="1"/>
  <c r="V345" i="1"/>
  <c r="S345" i="1"/>
  <c r="O345" i="1" a="1"/>
  <c r="O345" i="1" s="1"/>
  <c r="V344" i="1"/>
  <c r="S344" i="1"/>
  <c r="O344" i="1"/>
  <c r="O344" i="1" a="1"/>
  <c r="V343" i="1"/>
  <c r="S343" i="1"/>
  <c r="O343" i="1" a="1"/>
  <c r="O343" i="1" s="1"/>
  <c r="V342" i="1"/>
  <c r="S342" i="1"/>
  <c r="O342" i="1" a="1"/>
  <c r="O342" i="1" s="1"/>
  <c r="V341" i="1"/>
  <c r="S341" i="1"/>
  <c r="O341" i="1" a="1"/>
  <c r="O341" i="1" s="1"/>
  <c r="V340" i="1"/>
  <c r="S340" i="1"/>
  <c r="O340" i="1" a="1"/>
  <c r="O340" i="1" s="1"/>
  <c r="V339" i="1"/>
  <c r="S339" i="1"/>
  <c r="O339" i="1" a="1"/>
  <c r="O339" i="1" s="1"/>
  <c r="V338" i="1"/>
  <c r="S338" i="1"/>
  <c r="O338" i="1"/>
  <c r="O338" i="1" a="1"/>
  <c r="V337" i="1"/>
  <c r="S337" i="1"/>
  <c r="O337" i="1" a="1"/>
  <c r="O337" i="1" s="1"/>
  <c r="V336" i="1"/>
  <c r="S336" i="1"/>
  <c r="O336" i="1" a="1"/>
  <c r="O336" i="1" s="1"/>
  <c r="V335" i="1"/>
  <c r="S335" i="1"/>
  <c r="O335" i="1"/>
  <c r="O335" i="1" a="1"/>
  <c r="V334" i="1"/>
  <c r="S334" i="1"/>
  <c r="O334" i="1" a="1"/>
  <c r="O334" i="1" s="1"/>
  <c r="V333" i="1"/>
  <c r="S333" i="1"/>
  <c r="O333" i="1" a="1"/>
  <c r="O333" i="1" s="1"/>
  <c r="V332" i="1"/>
  <c r="S332" i="1"/>
  <c r="O332" i="1" a="1"/>
  <c r="O332" i="1" s="1"/>
  <c r="V331" i="1"/>
  <c r="S331" i="1"/>
  <c r="O331" i="1" a="1"/>
  <c r="O331" i="1" s="1"/>
  <c r="V330" i="1"/>
  <c r="S330" i="1"/>
  <c r="O330" i="1" a="1"/>
  <c r="O330" i="1" s="1"/>
  <c r="V329" i="1"/>
  <c r="S329" i="1"/>
  <c r="O329" i="1" a="1"/>
  <c r="O329" i="1" s="1"/>
  <c r="V328" i="1"/>
  <c r="S328" i="1"/>
  <c r="O328" i="1" a="1"/>
  <c r="O328" i="1" s="1"/>
  <c r="V327" i="1"/>
  <c r="S327" i="1"/>
  <c r="O327" i="1" a="1"/>
  <c r="O327" i="1" s="1"/>
  <c r="V326" i="1"/>
  <c r="S326" i="1"/>
  <c r="O326" i="1"/>
  <c r="O326" i="1" a="1"/>
  <c r="V325" i="1"/>
  <c r="S325" i="1"/>
  <c r="O325" i="1" a="1"/>
  <c r="O325" i="1" s="1"/>
  <c r="V324" i="1"/>
  <c r="S324" i="1"/>
  <c r="O324" i="1" a="1"/>
  <c r="O324" i="1" s="1"/>
  <c r="V323" i="1"/>
  <c r="S323" i="1"/>
  <c r="O323" i="1" a="1"/>
  <c r="O323" i="1" s="1"/>
  <c r="V322" i="1"/>
  <c r="S322" i="1"/>
  <c r="O322" i="1" a="1"/>
  <c r="O322" i="1" s="1"/>
  <c r="V321" i="1"/>
  <c r="S321" i="1"/>
  <c r="O321" i="1" a="1"/>
  <c r="O321" i="1" s="1"/>
  <c r="V320" i="1"/>
  <c r="S320" i="1"/>
  <c r="O320" i="1"/>
  <c r="O320" i="1" a="1"/>
  <c r="V319" i="1"/>
  <c r="S319" i="1"/>
  <c r="O319" i="1" a="1"/>
  <c r="O319" i="1" s="1"/>
  <c r="V318" i="1"/>
  <c r="S318" i="1"/>
  <c r="O318" i="1" a="1"/>
  <c r="O318" i="1" s="1"/>
  <c r="V317" i="1"/>
  <c r="S317" i="1"/>
  <c r="O317" i="1"/>
  <c r="O317" i="1" a="1"/>
  <c r="V316" i="1"/>
  <c r="S316" i="1"/>
  <c r="O316" i="1" a="1"/>
  <c r="O316" i="1" s="1"/>
  <c r="V315" i="1"/>
  <c r="S315" i="1"/>
  <c r="O315" i="1" a="1"/>
  <c r="O315" i="1" s="1"/>
  <c r="V314" i="1"/>
  <c r="S314" i="1"/>
  <c r="O314" i="1" a="1"/>
  <c r="O314" i="1" s="1"/>
  <c r="V313" i="1"/>
  <c r="S313" i="1"/>
  <c r="O313" i="1" a="1"/>
  <c r="O313" i="1" s="1"/>
  <c r="V312" i="1"/>
  <c r="S312" i="1"/>
  <c r="O312" i="1" a="1"/>
  <c r="O312" i="1" s="1"/>
  <c r="V311" i="1"/>
  <c r="S311" i="1"/>
  <c r="O311" i="1" a="1"/>
  <c r="O311" i="1" s="1"/>
  <c r="V310" i="1"/>
  <c r="S310" i="1"/>
  <c r="O310" i="1" a="1"/>
  <c r="O310" i="1" s="1"/>
  <c r="V309" i="1"/>
  <c r="S309" i="1"/>
  <c r="O309" i="1" a="1"/>
  <c r="O309" i="1" s="1"/>
  <c r="V308" i="1"/>
  <c r="S308" i="1"/>
  <c r="O308" i="1"/>
  <c r="O308" i="1" a="1"/>
  <c r="V307" i="1"/>
  <c r="S307" i="1"/>
  <c r="O307" i="1" a="1"/>
  <c r="O307" i="1" s="1"/>
  <c r="V306" i="1"/>
  <c r="S306" i="1"/>
  <c r="O306" i="1" a="1"/>
  <c r="O306" i="1" s="1"/>
  <c r="V305" i="1"/>
  <c r="S305" i="1"/>
  <c r="O305" i="1" a="1"/>
  <c r="O305" i="1" s="1"/>
  <c r="V304" i="1"/>
  <c r="S304" i="1"/>
  <c r="O304" i="1" a="1"/>
  <c r="O304" i="1" s="1"/>
  <c r="V303" i="1"/>
  <c r="S303" i="1"/>
  <c r="O303" i="1" a="1"/>
  <c r="O303" i="1" s="1"/>
  <c r="V302" i="1"/>
  <c r="S302" i="1"/>
  <c r="O302" i="1"/>
  <c r="O302" i="1" a="1"/>
  <c r="V301" i="1"/>
  <c r="S301" i="1"/>
  <c r="O301" i="1" a="1"/>
  <c r="O301" i="1" s="1"/>
  <c r="V300" i="1"/>
  <c r="S300" i="1"/>
  <c r="O300" i="1" a="1"/>
  <c r="O300" i="1" s="1"/>
  <c r="V299" i="1"/>
  <c r="S299" i="1"/>
  <c r="O299" i="1"/>
  <c r="O299" i="1" a="1"/>
  <c r="V298" i="1"/>
  <c r="S298" i="1"/>
  <c r="O298" i="1" a="1"/>
  <c r="O298" i="1" s="1"/>
  <c r="V297" i="1"/>
  <c r="S297" i="1"/>
  <c r="O297" i="1" a="1"/>
  <c r="O297" i="1" s="1"/>
  <c r="V296" i="1"/>
  <c r="S296" i="1"/>
  <c r="O296" i="1" a="1"/>
  <c r="O296" i="1" s="1"/>
  <c r="V295" i="1"/>
  <c r="S295" i="1"/>
  <c r="O295" i="1" a="1"/>
  <c r="O295" i="1" s="1"/>
  <c r="V294" i="1"/>
  <c r="S294" i="1"/>
  <c r="O294" i="1" a="1"/>
  <c r="O294" i="1" s="1"/>
  <c r="V293" i="1"/>
  <c r="S293" i="1"/>
  <c r="O293" i="1" a="1"/>
  <c r="O293" i="1" s="1"/>
  <c r="V292" i="1"/>
  <c r="S292" i="1"/>
  <c r="O292" i="1" a="1"/>
  <c r="O292" i="1" s="1"/>
  <c r="V291" i="1"/>
  <c r="S291" i="1"/>
  <c r="O291" i="1" a="1"/>
  <c r="O291" i="1" s="1"/>
  <c r="V290" i="1"/>
  <c r="S290" i="1"/>
  <c r="O290" i="1"/>
  <c r="O290" i="1" a="1"/>
  <c r="V289" i="1"/>
  <c r="S289" i="1"/>
  <c r="O289" i="1" a="1"/>
  <c r="O289" i="1" s="1"/>
  <c r="V288" i="1"/>
  <c r="S288" i="1"/>
  <c r="O288" i="1" a="1"/>
  <c r="O288" i="1" s="1"/>
  <c r="V287" i="1"/>
  <c r="S287" i="1"/>
  <c r="O287" i="1" a="1"/>
  <c r="O287" i="1" s="1"/>
  <c r="V286" i="1"/>
  <c r="S286" i="1"/>
  <c r="O286" i="1" a="1"/>
  <c r="O286" i="1" s="1"/>
  <c r="V285" i="1"/>
  <c r="S285" i="1"/>
  <c r="O285" i="1" a="1"/>
  <c r="O285" i="1" s="1"/>
  <c r="V284" i="1"/>
  <c r="S284" i="1"/>
  <c r="O284" i="1"/>
  <c r="O284" i="1" a="1"/>
  <c r="V283" i="1"/>
  <c r="S283" i="1"/>
  <c r="O283" i="1" a="1"/>
  <c r="O283" i="1" s="1"/>
  <c r="V282" i="1"/>
  <c r="S282" i="1"/>
  <c r="O282" i="1" a="1"/>
  <c r="O282" i="1" s="1"/>
  <c r="V281" i="1"/>
  <c r="S281" i="1"/>
  <c r="O281" i="1"/>
  <c r="O281" i="1" a="1"/>
  <c r="V280" i="1"/>
  <c r="S280" i="1"/>
  <c r="O280" i="1" a="1"/>
  <c r="O280" i="1" s="1"/>
  <c r="V279" i="1"/>
  <c r="S279" i="1"/>
  <c r="O279" i="1" a="1"/>
  <c r="O279" i="1" s="1"/>
  <c r="V278" i="1"/>
  <c r="S278" i="1"/>
  <c r="O278" i="1" a="1"/>
  <c r="O278" i="1" s="1"/>
  <c r="V277" i="1"/>
  <c r="S277" i="1"/>
  <c r="O277" i="1" a="1"/>
  <c r="O277" i="1" s="1"/>
  <c r="V276" i="1"/>
  <c r="S276" i="1"/>
  <c r="O276" i="1" a="1"/>
  <c r="O276" i="1" s="1"/>
  <c r="V275" i="1"/>
  <c r="S275" i="1"/>
  <c r="O275" i="1" a="1"/>
  <c r="O275" i="1" s="1"/>
  <c r="V274" i="1"/>
  <c r="S274" i="1"/>
  <c r="O274" i="1" a="1"/>
  <c r="O274" i="1" s="1"/>
  <c r="V273" i="1"/>
  <c r="S273" i="1"/>
  <c r="O273" i="1" a="1"/>
  <c r="O273" i="1" s="1"/>
  <c r="V272" i="1"/>
  <c r="S272" i="1"/>
  <c r="O272" i="1"/>
  <c r="O272" i="1" a="1"/>
  <c r="V271" i="1"/>
  <c r="S271" i="1"/>
  <c r="O271" i="1" a="1"/>
  <c r="O271" i="1" s="1"/>
  <c r="V270" i="1"/>
  <c r="S270" i="1"/>
  <c r="O270" i="1" a="1"/>
  <c r="O270" i="1" s="1"/>
  <c r="V269" i="1"/>
  <c r="S269" i="1"/>
  <c r="O269" i="1" a="1"/>
  <c r="O269" i="1" s="1"/>
  <c r="V268" i="1"/>
  <c r="S268" i="1"/>
  <c r="O268" i="1" a="1"/>
  <c r="O268" i="1" s="1"/>
  <c r="V267" i="1"/>
  <c r="S267" i="1"/>
  <c r="O267" i="1" a="1"/>
  <c r="O267" i="1" s="1"/>
  <c r="V266" i="1"/>
  <c r="S266" i="1"/>
  <c r="O266" i="1"/>
  <c r="O266" i="1" a="1"/>
  <c r="V265" i="1"/>
  <c r="S265" i="1"/>
  <c r="O265" i="1" a="1"/>
  <c r="O265" i="1" s="1"/>
  <c r="V264" i="1"/>
  <c r="S264" i="1"/>
  <c r="O264" i="1" a="1"/>
  <c r="O264" i="1" s="1"/>
  <c r="V263" i="1"/>
  <c r="S263" i="1"/>
  <c r="O263" i="1"/>
  <c r="O263" i="1" a="1"/>
  <c r="V262" i="1"/>
  <c r="S262" i="1"/>
  <c r="O262" i="1" a="1"/>
  <c r="O262" i="1" s="1"/>
  <c r="V261" i="1"/>
  <c r="S261" i="1"/>
  <c r="O261" i="1" a="1"/>
  <c r="O261" i="1" s="1"/>
  <c r="V260" i="1"/>
  <c r="S260" i="1"/>
  <c r="O260" i="1" a="1"/>
  <c r="O260" i="1" s="1"/>
  <c r="V259" i="1"/>
  <c r="S259" i="1"/>
  <c r="O259" i="1" a="1"/>
  <c r="O259" i="1" s="1"/>
  <c r="V258" i="1"/>
  <c r="S258" i="1"/>
  <c r="O258" i="1" a="1"/>
  <c r="O258" i="1" s="1"/>
  <c r="V257" i="1"/>
  <c r="S257" i="1"/>
  <c r="O257" i="1" a="1"/>
  <c r="O257" i="1" s="1"/>
  <c r="V256" i="1"/>
  <c r="S256" i="1"/>
  <c r="O256" i="1" a="1"/>
  <c r="O256" i="1" s="1"/>
  <c r="V255" i="1"/>
  <c r="S255" i="1"/>
  <c r="O255" i="1" a="1"/>
  <c r="O255" i="1" s="1"/>
  <c r="V254" i="1"/>
  <c r="S254" i="1"/>
  <c r="O254" i="1"/>
  <c r="O254" i="1" a="1"/>
  <c r="V253" i="1"/>
  <c r="S253" i="1"/>
  <c r="O253" i="1" a="1"/>
  <c r="O253" i="1" s="1"/>
  <c r="V252" i="1"/>
  <c r="S252" i="1"/>
  <c r="O252" i="1" a="1"/>
  <c r="O252" i="1" s="1"/>
  <c r="V251" i="1"/>
  <c r="S251" i="1"/>
  <c r="O251" i="1" a="1"/>
  <c r="O251" i="1" s="1"/>
  <c r="V250" i="1"/>
  <c r="S250" i="1"/>
  <c r="O250" i="1" a="1"/>
  <c r="O250" i="1" s="1"/>
  <c r="V249" i="1"/>
  <c r="S249" i="1"/>
  <c r="O249" i="1" a="1"/>
  <c r="O249" i="1" s="1"/>
  <c r="V248" i="1"/>
  <c r="S248" i="1"/>
  <c r="O248" i="1"/>
  <c r="O248" i="1" a="1"/>
  <c r="V247" i="1"/>
  <c r="S247" i="1"/>
  <c r="O247" i="1" a="1"/>
  <c r="O247" i="1" s="1"/>
  <c r="V246" i="1"/>
  <c r="S246" i="1"/>
  <c r="O246" i="1" a="1"/>
  <c r="O246" i="1" s="1"/>
  <c r="V245" i="1"/>
  <c r="S245" i="1"/>
  <c r="O245" i="1"/>
  <c r="O245" i="1" a="1"/>
  <c r="V244" i="1"/>
  <c r="S244" i="1"/>
  <c r="O244" i="1" a="1"/>
  <c r="O244" i="1" s="1"/>
  <c r="V243" i="1"/>
  <c r="S243" i="1"/>
  <c r="O243" i="1" a="1"/>
  <c r="O243" i="1" s="1"/>
  <c r="V242" i="1"/>
  <c r="S242" i="1"/>
  <c r="O242" i="1" a="1"/>
  <c r="O242" i="1" s="1"/>
  <c r="V241" i="1"/>
  <c r="S241" i="1"/>
  <c r="O241" i="1" a="1"/>
  <c r="O241" i="1" s="1"/>
  <c r="V240" i="1"/>
  <c r="S240" i="1"/>
  <c r="O240" i="1" a="1"/>
  <c r="O240" i="1" s="1"/>
  <c r="V239" i="1"/>
  <c r="S239" i="1"/>
  <c r="O239" i="1" a="1"/>
  <c r="O239" i="1" s="1"/>
  <c r="V238" i="1"/>
  <c r="S238" i="1"/>
  <c r="O238" i="1" a="1"/>
  <c r="O238" i="1" s="1"/>
  <c r="V237" i="1"/>
  <c r="S237" i="1"/>
  <c r="O237" i="1" a="1"/>
  <c r="O237" i="1" s="1"/>
  <c r="V236" i="1"/>
  <c r="S236" i="1"/>
  <c r="O236" i="1"/>
  <c r="O236" i="1" a="1"/>
  <c r="V235" i="1"/>
  <c r="S235" i="1"/>
  <c r="O235" i="1" a="1"/>
  <c r="O235" i="1" s="1"/>
  <c r="V234" i="1"/>
  <c r="S234" i="1"/>
  <c r="O234" i="1" a="1"/>
  <c r="O234" i="1" s="1"/>
  <c r="V233" i="1"/>
  <c r="S233" i="1"/>
  <c r="O233" i="1" a="1"/>
  <c r="O233" i="1" s="1"/>
  <c r="V232" i="1"/>
  <c r="S232" i="1"/>
  <c r="O232" i="1" a="1"/>
  <c r="O232" i="1" s="1"/>
  <c r="V231" i="1"/>
  <c r="S231" i="1"/>
  <c r="O231" i="1" a="1"/>
  <c r="O231" i="1" s="1"/>
  <c r="V230" i="1"/>
  <c r="S230" i="1"/>
  <c r="O230" i="1"/>
  <c r="O230" i="1" a="1"/>
  <c r="V229" i="1"/>
  <c r="S229" i="1"/>
  <c r="O229" i="1" a="1"/>
  <c r="O229" i="1" s="1"/>
  <c r="V228" i="1"/>
  <c r="S228" i="1"/>
  <c r="O228" i="1" a="1"/>
  <c r="O228" i="1" s="1"/>
  <c r="V227" i="1"/>
  <c r="S227" i="1"/>
  <c r="O227" i="1"/>
  <c r="O227" i="1" a="1"/>
  <c r="V226" i="1"/>
  <c r="S226" i="1"/>
  <c r="O226" i="1" a="1"/>
  <c r="O226" i="1" s="1"/>
  <c r="V225" i="1"/>
  <c r="S225" i="1"/>
  <c r="O225" i="1" a="1"/>
  <c r="O225" i="1" s="1"/>
  <c r="V224" i="1"/>
  <c r="S224" i="1"/>
  <c r="O224" i="1" a="1"/>
  <c r="O224" i="1" s="1"/>
  <c r="V223" i="1"/>
  <c r="S223" i="1"/>
  <c r="O223" i="1" a="1"/>
  <c r="O223" i="1" s="1"/>
  <c r="V222" i="1"/>
  <c r="S222" i="1"/>
  <c r="O222" i="1" a="1"/>
  <c r="O222" i="1" s="1"/>
  <c r="V221" i="1"/>
  <c r="S221" i="1"/>
  <c r="O221" i="1" a="1"/>
  <c r="O221" i="1" s="1"/>
  <c r="V220" i="1"/>
  <c r="S220" i="1"/>
  <c r="O220" i="1" a="1"/>
  <c r="O220" i="1" s="1"/>
  <c r="V219" i="1"/>
  <c r="S219" i="1"/>
  <c r="O219" i="1" a="1"/>
  <c r="O219" i="1" s="1"/>
  <c r="V218" i="1"/>
  <c r="S218" i="1"/>
  <c r="O218" i="1"/>
  <c r="O218" i="1" a="1"/>
  <c r="V217" i="1"/>
  <c r="S217" i="1"/>
  <c r="O217" i="1" a="1"/>
  <c r="O217" i="1" s="1"/>
  <c r="V216" i="1"/>
  <c r="S216" i="1"/>
  <c r="O216" i="1" a="1"/>
  <c r="O216" i="1" s="1"/>
  <c r="V215" i="1"/>
  <c r="S215" i="1"/>
  <c r="O215" i="1" a="1"/>
  <c r="O215" i="1" s="1"/>
  <c r="V214" i="1"/>
  <c r="S214" i="1"/>
  <c r="O214" i="1" a="1"/>
  <c r="O214" i="1" s="1"/>
  <c r="V213" i="1"/>
  <c r="S213" i="1"/>
  <c r="O213" i="1" a="1"/>
  <c r="O213" i="1" s="1"/>
  <c r="V212" i="1"/>
  <c r="S212" i="1"/>
  <c r="O212" i="1"/>
  <c r="O212" i="1" a="1"/>
  <c r="V211" i="1"/>
  <c r="S211" i="1"/>
  <c r="O211" i="1" a="1"/>
  <c r="O211" i="1" s="1"/>
  <c r="V210" i="1"/>
  <c r="S210" i="1"/>
  <c r="O210" i="1" a="1"/>
  <c r="O210" i="1" s="1"/>
  <c r="V209" i="1"/>
  <c r="S209" i="1"/>
  <c r="O209" i="1"/>
  <c r="O209" i="1" a="1"/>
  <c r="V208" i="1"/>
  <c r="S208" i="1"/>
  <c r="O208" i="1" a="1"/>
  <c r="O208" i="1" s="1"/>
  <c r="V207" i="1"/>
  <c r="S207" i="1"/>
  <c r="O207" i="1" a="1"/>
  <c r="O207" i="1" s="1"/>
  <c r="V206" i="1"/>
  <c r="S206" i="1"/>
  <c r="O206" i="1" a="1"/>
  <c r="O206" i="1" s="1"/>
  <c r="V205" i="1"/>
  <c r="S205" i="1"/>
  <c r="O205" i="1" a="1"/>
  <c r="O205" i="1" s="1"/>
  <c r="V204" i="1"/>
  <c r="S204" i="1"/>
  <c r="O204" i="1" a="1"/>
  <c r="O204" i="1" s="1"/>
  <c r="V203" i="1"/>
  <c r="S203" i="1"/>
  <c r="O203" i="1" a="1"/>
  <c r="O203" i="1" s="1"/>
  <c r="V202" i="1"/>
  <c r="S202" i="1"/>
  <c r="O202" i="1" a="1"/>
  <c r="O202" i="1" s="1"/>
  <c r="V201" i="1"/>
  <c r="S201" i="1"/>
  <c r="O201" i="1" a="1"/>
  <c r="O201" i="1" s="1"/>
  <c r="V200" i="1"/>
  <c r="S200" i="1"/>
  <c r="O200" i="1"/>
  <c r="O200" i="1" a="1"/>
  <c r="V199" i="1"/>
  <c r="S199" i="1"/>
  <c r="O199" i="1" a="1"/>
  <c r="O199" i="1" s="1"/>
  <c r="V198" i="1"/>
  <c r="S198" i="1"/>
  <c r="O198" i="1" a="1"/>
  <c r="O198" i="1" s="1"/>
  <c r="V197" i="1"/>
  <c r="S197" i="1"/>
  <c r="O197" i="1" a="1"/>
  <c r="O197" i="1" s="1"/>
  <c r="V196" i="1"/>
  <c r="S196" i="1"/>
  <c r="O196" i="1" a="1"/>
  <c r="O196" i="1" s="1"/>
  <c r="V195" i="1"/>
  <c r="S195" i="1"/>
  <c r="O195" i="1" a="1"/>
  <c r="O195" i="1" s="1"/>
  <c r="V194" i="1"/>
  <c r="S194" i="1"/>
  <c r="O194" i="1"/>
  <c r="O194" i="1" a="1"/>
  <c r="V193" i="1"/>
  <c r="S193" i="1"/>
  <c r="O193" i="1" a="1"/>
  <c r="O193" i="1" s="1"/>
  <c r="V192" i="1"/>
  <c r="S192" i="1"/>
  <c r="O192" i="1" a="1"/>
  <c r="O192" i="1" s="1"/>
  <c r="V191" i="1"/>
  <c r="S191" i="1"/>
  <c r="O191" i="1"/>
  <c r="O191" i="1" a="1"/>
  <c r="V190" i="1"/>
  <c r="S190" i="1"/>
  <c r="O190" i="1" a="1"/>
  <c r="O190" i="1" s="1"/>
  <c r="V189" i="1"/>
  <c r="S189" i="1"/>
  <c r="O189" i="1" a="1"/>
  <c r="O189" i="1" s="1"/>
  <c r="V188" i="1"/>
  <c r="S188" i="1"/>
  <c r="O188" i="1" a="1"/>
  <c r="O188" i="1" s="1"/>
  <c r="V187" i="1"/>
  <c r="S187" i="1"/>
  <c r="O187" i="1" a="1"/>
  <c r="O187" i="1" s="1"/>
  <c r="V186" i="1"/>
  <c r="S186" i="1"/>
  <c r="O186" i="1" a="1"/>
  <c r="O186" i="1" s="1"/>
  <c r="V185" i="1"/>
  <c r="S185" i="1"/>
  <c r="O185" i="1" a="1"/>
  <c r="O185" i="1" s="1"/>
  <c r="V184" i="1"/>
  <c r="S184" i="1"/>
  <c r="O184" i="1" a="1"/>
  <c r="O184" i="1" s="1"/>
  <c r="V183" i="1"/>
  <c r="S183" i="1"/>
  <c r="O183" i="1" a="1"/>
  <c r="O183" i="1" s="1"/>
  <c r="V182" i="1"/>
  <c r="S182" i="1"/>
  <c r="O182" i="1"/>
  <c r="O182" i="1" a="1"/>
  <c r="V181" i="1"/>
  <c r="S181" i="1"/>
  <c r="O181" i="1" a="1"/>
  <c r="O181" i="1" s="1"/>
  <c r="V180" i="1"/>
  <c r="S180" i="1"/>
  <c r="O180" i="1" a="1"/>
  <c r="O180" i="1" s="1"/>
  <c r="V179" i="1"/>
  <c r="S179" i="1"/>
  <c r="O179" i="1" a="1"/>
  <c r="O179" i="1" s="1"/>
  <c r="V178" i="1"/>
  <c r="S178" i="1"/>
  <c r="O178" i="1" a="1"/>
  <c r="O178" i="1" s="1"/>
  <c r="V177" i="1"/>
  <c r="S177" i="1"/>
  <c r="O177" i="1" a="1"/>
  <c r="O177" i="1" s="1"/>
  <c r="V176" i="1"/>
  <c r="S176" i="1"/>
  <c r="O176" i="1"/>
  <c r="O176" i="1" a="1"/>
  <c r="V175" i="1"/>
  <c r="S175" i="1"/>
  <c r="O175" i="1" a="1"/>
  <c r="O175" i="1" s="1"/>
  <c r="V174" i="1"/>
  <c r="S174" i="1"/>
  <c r="O174" i="1" a="1"/>
  <c r="O174" i="1" s="1"/>
  <c r="V173" i="1"/>
  <c r="S173" i="1"/>
  <c r="O173" i="1"/>
  <c r="O173" i="1" a="1"/>
  <c r="V172" i="1"/>
  <c r="S172" i="1"/>
  <c r="O172" i="1" a="1"/>
  <c r="O172" i="1" s="1"/>
  <c r="V171" i="1"/>
  <c r="S171" i="1"/>
  <c r="O171" i="1" a="1"/>
  <c r="O171" i="1" s="1"/>
  <c r="V170" i="1"/>
  <c r="S170" i="1"/>
  <c r="O170" i="1" a="1"/>
  <c r="O170" i="1" s="1"/>
  <c r="V169" i="1"/>
  <c r="S169" i="1"/>
  <c r="O169" i="1" a="1"/>
  <c r="O169" i="1" s="1"/>
  <c r="V168" i="1"/>
  <c r="S168" i="1"/>
  <c r="O168" i="1" a="1"/>
  <c r="O168" i="1" s="1"/>
  <c r="V167" i="1"/>
  <c r="S167" i="1"/>
  <c r="O167" i="1" a="1"/>
  <c r="O167" i="1" s="1"/>
  <c r="V166" i="1"/>
  <c r="S166" i="1"/>
  <c r="O166" i="1" a="1"/>
  <c r="O166" i="1" s="1"/>
  <c r="V165" i="1"/>
  <c r="S165" i="1"/>
  <c r="O165" i="1" a="1"/>
  <c r="O165" i="1" s="1"/>
  <c r="V164" i="1"/>
  <c r="S164" i="1"/>
  <c r="O164" i="1"/>
  <c r="O164" i="1" a="1"/>
  <c r="V163" i="1"/>
  <c r="S163" i="1"/>
  <c r="O163" i="1" a="1"/>
  <c r="O163" i="1" s="1"/>
  <c r="V162" i="1"/>
  <c r="S162" i="1"/>
  <c r="O162" i="1" a="1"/>
  <c r="O162" i="1" s="1"/>
  <c r="V161" i="1"/>
  <c r="S161" i="1"/>
  <c r="O161" i="1" a="1"/>
  <c r="O161" i="1" s="1"/>
  <c r="V160" i="1"/>
  <c r="S160" i="1"/>
  <c r="O160" i="1" a="1"/>
  <c r="O160" i="1" s="1"/>
  <c r="V159" i="1"/>
  <c r="S159" i="1"/>
  <c r="O159" i="1" a="1"/>
  <c r="O159" i="1" s="1"/>
  <c r="V158" i="1"/>
  <c r="S158" i="1"/>
  <c r="O158" i="1"/>
  <c r="O158" i="1" a="1"/>
  <c r="V157" i="1"/>
  <c r="S157" i="1"/>
  <c r="O157" i="1" a="1"/>
  <c r="O157" i="1" s="1"/>
  <c r="V156" i="1"/>
  <c r="S156" i="1"/>
  <c r="O156" i="1" a="1"/>
  <c r="O156" i="1" s="1"/>
  <c r="V155" i="1"/>
  <c r="S155" i="1"/>
  <c r="O155" i="1"/>
  <c r="O155" i="1" a="1"/>
  <c r="V154" i="1"/>
  <c r="S154" i="1"/>
  <c r="O154" i="1" a="1"/>
  <c r="O154" i="1" s="1"/>
  <c r="V153" i="1"/>
  <c r="S153" i="1"/>
  <c r="O153" i="1" a="1"/>
  <c r="O153" i="1" s="1"/>
  <c r="V152" i="1"/>
  <c r="S152" i="1"/>
  <c r="O152" i="1" a="1"/>
  <c r="O152" i="1" s="1"/>
  <c r="V151" i="1"/>
  <c r="S151" i="1"/>
  <c r="O151" i="1" a="1"/>
  <c r="O151" i="1" s="1"/>
  <c r="V150" i="1"/>
  <c r="S150" i="1"/>
  <c r="O150" i="1" a="1"/>
  <c r="O150" i="1" s="1"/>
  <c r="V149" i="1"/>
  <c r="S149" i="1"/>
  <c r="O149" i="1" a="1"/>
  <c r="O149" i="1" s="1"/>
  <c r="V148" i="1"/>
  <c r="S148" i="1"/>
  <c r="O148" i="1" a="1"/>
  <c r="O148" i="1" s="1"/>
  <c r="V147" i="1"/>
  <c r="S147" i="1"/>
  <c r="O147" i="1" a="1"/>
  <c r="O147" i="1" s="1"/>
  <c r="V146" i="1"/>
  <c r="S146" i="1"/>
  <c r="O146" i="1"/>
  <c r="O146" i="1" a="1"/>
  <c r="V145" i="1"/>
  <c r="S145" i="1"/>
  <c r="O145" i="1" a="1"/>
  <c r="O145" i="1" s="1"/>
  <c r="V144" i="1"/>
  <c r="S144" i="1"/>
  <c r="O144" i="1" a="1"/>
  <c r="O144" i="1" s="1"/>
  <c r="V143" i="1"/>
  <c r="S143" i="1"/>
  <c r="O143" i="1" a="1"/>
  <c r="O143" i="1" s="1"/>
  <c r="V142" i="1"/>
  <c r="S142" i="1"/>
  <c r="O142" i="1" a="1"/>
  <c r="O142" i="1" s="1"/>
  <c r="V141" i="1"/>
  <c r="S141" i="1"/>
  <c r="O141" i="1" a="1"/>
  <c r="O141" i="1" s="1"/>
  <c r="V140" i="1"/>
  <c r="S140" i="1"/>
  <c r="O140" i="1"/>
  <c r="O140" i="1" a="1"/>
  <c r="V139" i="1"/>
  <c r="S139" i="1"/>
  <c r="O139" i="1" a="1"/>
  <c r="O139" i="1" s="1"/>
  <c r="V138" i="1"/>
  <c r="S138" i="1"/>
  <c r="O138" i="1" a="1"/>
  <c r="O138" i="1" s="1"/>
  <c r="V137" i="1"/>
  <c r="S137" i="1"/>
  <c r="O137" i="1"/>
  <c r="O137" i="1" a="1"/>
  <c r="V136" i="1"/>
  <c r="S136" i="1"/>
  <c r="O136" i="1" a="1"/>
  <c r="O136" i="1" s="1"/>
  <c r="V135" i="1"/>
  <c r="S135" i="1"/>
  <c r="O135" i="1" a="1"/>
  <c r="O135" i="1" s="1"/>
  <c r="V134" i="1"/>
  <c r="S134" i="1"/>
  <c r="O134" i="1" a="1"/>
  <c r="O134" i="1" s="1"/>
  <c r="V133" i="1"/>
  <c r="S133" i="1"/>
  <c r="O133" i="1" a="1"/>
  <c r="O133" i="1" s="1"/>
  <c r="V132" i="1"/>
  <c r="S132" i="1"/>
  <c r="O132" i="1" a="1"/>
  <c r="O132" i="1" s="1"/>
  <c r="V131" i="1"/>
  <c r="S131" i="1"/>
  <c r="O131" i="1" a="1"/>
  <c r="O131" i="1" s="1"/>
  <c r="V130" i="1"/>
  <c r="S130" i="1"/>
  <c r="O130" i="1" a="1"/>
  <c r="O130" i="1" s="1"/>
  <c r="V129" i="1"/>
  <c r="S129" i="1"/>
  <c r="O129" i="1" a="1"/>
  <c r="O129" i="1" s="1"/>
  <c r="V128" i="1"/>
  <c r="S128" i="1"/>
  <c r="O128" i="1"/>
  <c r="O128" i="1" a="1"/>
  <c r="V127" i="1"/>
  <c r="S127" i="1"/>
  <c r="O127" i="1" a="1"/>
  <c r="O127" i="1" s="1"/>
  <c r="V126" i="1"/>
  <c r="S126" i="1"/>
  <c r="O126" i="1" a="1"/>
  <c r="O126" i="1" s="1"/>
  <c r="V125" i="1"/>
  <c r="S125" i="1"/>
  <c r="O125" i="1" a="1"/>
  <c r="O125" i="1" s="1"/>
  <c r="V124" i="1"/>
  <c r="S124" i="1"/>
  <c r="O124" i="1" a="1"/>
  <c r="O124" i="1" s="1"/>
  <c r="V123" i="1"/>
  <c r="S123" i="1"/>
  <c r="O123" i="1" a="1"/>
  <c r="O123" i="1" s="1"/>
  <c r="V122" i="1"/>
  <c r="S122" i="1"/>
  <c r="O122" i="1"/>
  <c r="O122" i="1" a="1"/>
  <c r="V121" i="1"/>
  <c r="S121" i="1"/>
  <c r="O121" i="1"/>
  <c r="O121" i="1" a="1"/>
  <c r="V120" i="1"/>
  <c r="S120" i="1"/>
  <c r="O120" i="1" a="1"/>
  <c r="O120" i="1" s="1"/>
  <c r="V119" i="1"/>
  <c r="S119" i="1"/>
  <c r="O119" i="1"/>
  <c r="O119" i="1" a="1"/>
  <c r="V118" i="1"/>
  <c r="S118" i="1"/>
  <c r="O118" i="1" a="1"/>
  <c r="O118" i="1" s="1"/>
  <c r="V117" i="1"/>
  <c r="S117" i="1"/>
  <c r="O117" i="1" a="1"/>
  <c r="O117" i="1" s="1"/>
  <c r="V116" i="1"/>
  <c r="S116" i="1"/>
  <c r="O116" i="1"/>
  <c r="O116" i="1" a="1"/>
  <c r="V115" i="1"/>
  <c r="S115" i="1"/>
  <c r="O115" i="1" a="1"/>
  <c r="O115" i="1" s="1"/>
  <c r="V114" i="1"/>
  <c r="S114" i="1"/>
  <c r="O114" i="1" a="1"/>
  <c r="O114" i="1" s="1"/>
  <c r="V113" i="1"/>
  <c r="S113" i="1"/>
  <c r="O113" i="1" a="1"/>
  <c r="O113" i="1" s="1"/>
  <c r="V112" i="1"/>
  <c r="S112" i="1"/>
  <c r="O112" i="1"/>
  <c r="O112" i="1" a="1"/>
  <c r="V111" i="1"/>
  <c r="S111" i="1"/>
  <c r="O111" i="1" a="1"/>
  <c r="O111" i="1" s="1"/>
  <c r="V110" i="1"/>
  <c r="S110" i="1"/>
  <c r="O110" i="1" a="1"/>
  <c r="O110" i="1" s="1"/>
  <c r="V109" i="1"/>
  <c r="S109" i="1"/>
  <c r="O109" i="1"/>
  <c r="O109" i="1" a="1"/>
  <c r="V108" i="1"/>
  <c r="S108" i="1"/>
  <c r="O108" i="1" a="1"/>
  <c r="O108" i="1" s="1"/>
  <c r="V107" i="1"/>
  <c r="S107" i="1"/>
  <c r="O107" i="1"/>
  <c r="O107" i="1" a="1"/>
  <c r="V106" i="1"/>
  <c r="S106" i="1"/>
  <c r="O106" i="1"/>
  <c r="O106" i="1" a="1"/>
  <c r="V105" i="1"/>
  <c r="S105" i="1"/>
  <c r="O105" i="1" a="1"/>
  <c r="O105" i="1" s="1"/>
  <c r="V104" i="1"/>
  <c r="S104" i="1"/>
  <c r="O104" i="1" a="1"/>
  <c r="O104" i="1" s="1"/>
  <c r="V103" i="1"/>
  <c r="S103" i="1"/>
  <c r="O103" i="1"/>
  <c r="O103" i="1" a="1"/>
  <c r="V102" i="1"/>
  <c r="S102" i="1"/>
  <c r="O102" i="1" a="1"/>
  <c r="O102" i="1" s="1"/>
  <c r="V101" i="1"/>
  <c r="S101" i="1"/>
  <c r="O101" i="1"/>
  <c r="O101" i="1" a="1"/>
  <c r="V100" i="1"/>
  <c r="S100" i="1"/>
  <c r="O100" i="1" a="1"/>
  <c r="O100" i="1" s="1"/>
  <c r="V99" i="1"/>
  <c r="S99" i="1"/>
  <c r="O99" i="1" a="1"/>
  <c r="O99" i="1" s="1"/>
  <c r="V98" i="1"/>
  <c r="S98" i="1"/>
  <c r="O98" i="1"/>
  <c r="O98" i="1" a="1"/>
  <c r="V97" i="1"/>
  <c r="S97" i="1"/>
  <c r="O97" i="1" a="1"/>
  <c r="O97" i="1" s="1"/>
  <c r="V96" i="1"/>
  <c r="S96" i="1"/>
  <c r="O96" i="1" a="1"/>
  <c r="O96" i="1" s="1"/>
  <c r="V95" i="1"/>
  <c r="S95" i="1"/>
  <c r="O95" i="1" a="1"/>
  <c r="O95" i="1" s="1"/>
  <c r="V94" i="1"/>
  <c r="S94" i="1"/>
  <c r="O94" i="1"/>
  <c r="O94" i="1" a="1"/>
  <c r="V93" i="1"/>
  <c r="S93" i="1"/>
  <c r="O93" i="1" a="1"/>
  <c r="O93" i="1" s="1"/>
  <c r="V92" i="1"/>
  <c r="S92" i="1"/>
  <c r="O92" i="1" a="1"/>
  <c r="O92" i="1" s="1"/>
  <c r="V91" i="1"/>
  <c r="S91" i="1"/>
  <c r="O91" i="1" a="1"/>
  <c r="O91" i="1" s="1"/>
  <c r="V90" i="1"/>
  <c r="S90" i="1"/>
  <c r="O90" i="1" a="1"/>
  <c r="O90" i="1" s="1"/>
  <c r="V89" i="1"/>
  <c r="S89" i="1"/>
  <c r="O89" i="1"/>
  <c r="O89" i="1" a="1"/>
  <c r="V88" i="1"/>
  <c r="S88" i="1"/>
  <c r="O88" i="1"/>
  <c r="O88" i="1" a="1"/>
  <c r="V87" i="1"/>
  <c r="S87" i="1"/>
  <c r="O87" i="1" a="1"/>
  <c r="O87" i="1" s="1"/>
  <c r="V86" i="1"/>
  <c r="S86" i="1"/>
  <c r="O86" i="1"/>
  <c r="O86" i="1" a="1"/>
  <c r="V85" i="1"/>
  <c r="S85" i="1"/>
  <c r="O85" i="1"/>
  <c r="O85" i="1" a="1"/>
  <c r="V84" i="1"/>
  <c r="S84" i="1"/>
  <c r="O84" i="1" a="1"/>
  <c r="O84" i="1" s="1"/>
  <c r="V83" i="1"/>
  <c r="S83" i="1"/>
  <c r="O83" i="1"/>
  <c r="O83" i="1" a="1"/>
  <c r="V82" i="1"/>
  <c r="S82" i="1"/>
  <c r="O82" i="1"/>
  <c r="O82" i="1" a="1"/>
  <c r="V81" i="1"/>
  <c r="S81" i="1"/>
  <c r="O81" i="1" a="1"/>
  <c r="O81" i="1" s="1"/>
  <c r="V80" i="1"/>
  <c r="S80" i="1"/>
  <c r="O80" i="1"/>
  <c r="O80" i="1" a="1"/>
  <c r="V79" i="1"/>
  <c r="S79" i="1"/>
  <c r="O79" i="1"/>
  <c r="O79" i="1" a="1"/>
  <c r="V78" i="1"/>
  <c r="S78" i="1"/>
  <c r="O78" i="1" a="1"/>
  <c r="O78" i="1" s="1"/>
  <c r="V77" i="1"/>
  <c r="S77" i="1"/>
  <c r="O77" i="1"/>
  <c r="O77" i="1" a="1"/>
  <c r="V76" i="1"/>
  <c r="S76" i="1"/>
  <c r="O76" i="1"/>
  <c r="O76" i="1" a="1"/>
  <c r="V75" i="1"/>
  <c r="S75" i="1"/>
  <c r="O75" i="1" a="1"/>
  <c r="O75" i="1" s="1"/>
  <c r="V74" i="1"/>
  <c r="S74" i="1"/>
  <c r="O74" i="1"/>
  <c r="O74" i="1" a="1"/>
  <c r="V73" i="1"/>
  <c r="S73" i="1"/>
  <c r="O73" i="1" a="1"/>
  <c r="O73" i="1" s="1"/>
  <c r="V72" i="1"/>
  <c r="S72" i="1"/>
  <c r="O72" i="1" a="1"/>
  <c r="O72" i="1" s="1"/>
  <c r="V71" i="1"/>
  <c r="S71" i="1"/>
  <c r="O71" i="1"/>
  <c r="O71" i="1" a="1"/>
  <c r="V70" i="1"/>
  <c r="S70" i="1"/>
  <c r="O70" i="1" a="1"/>
  <c r="O70" i="1" s="1"/>
  <c r="V69" i="1"/>
  <c r="S69" i="1"/>
  <c r="O69" i="1" a="1"/>
  <c r="O69" i="1" s="1"/>
  <c r="V68" i="1"/>
  <c r="S68" i="1"/>
  <c r="O68" i="1"/>
  <c r="O68" i="1" a="1"/>
  <c r="V67" i="1"/>
  <c r="S67" i="1"/>
  <c r="O67" i="1" a="1"/>
  <c r="O67" i="1" s="1"/>
  <c r="V66" i="1"/>
  <c r="S66" i="1"/>
  <c r="O66" i="1" a="1"/>
  <c r="O66" i="1" s="1"/>
  <c r="V65" i="1"/>
  <c r="S65" i="1"/>
  <c r="O65" i="1"/>
  <c r="O65" i="1" a="1"/>
  <c r="V64" i="1"/>
  <c r="S64" i="1"/>
  <c r="O64" i="1" a="1"/>
  <c r="O64" i="1" s="1"/>
  <c r="V63" i="1"/>
  <c r="S63" i="1"/>
  <c r="O63" i="1" a="1"/>
  <c r="O63" i="1" s="1"/>
  <c r="V62" i="1"/>
  <c r="S62" i="1"/>
  <c r="O62" i="1"/>
  <c r="O62" i="1" a="1"/>
  <c r="V61" i="1"/>
  <c r="S61" i="1"/>
  <c r="O61" i="1" a="1"/>
  <c r="O61" i="1" s="1"/>
  <c r="V60" i="1"/>
  <c r="S60" i="1"/>
  <c r="O60" i="1" a="1"/>
  <c r="O60" i="1" s="1"/>
  <c r="V59" i="1"/>
  <c r="S59" i="1"/>
  <c r="O59" i="1" a="1"/>
  <c r="O59" i="1" s="1"/>
  <c r="V58" i="1"/>
  <c r="S58" i="1"/>
  <c r="O58" i="1" a="1"/>
  <c r="O58" i="1" s="1"/>
  <c r="V57" i="1"/>
  <c r="S57" i="1"/>
  <c r="O57" i="1" a="1"/>
  <c r="O57" i="1" s="1"/>
  <c r="V56" i="1"/>
  <c r="S56" i="1"/>
  <c r="O56" i="1"/>
  <c r="O56" i="1" a="1"/>
  <c r="V55" i="1"/>
  <c r="S55" i="1"/>
  <c r="O55" i="1" a="1"/>
  <c r="O55" i="1" s="1"/>
  <c r="V54" i="1"/>
  <c r="S54" i="1"/>
  <c r="O54" i="1" a="1"/>
  <c r="O54" i="1" s="1"/>
  <c r="V53" i="1"/>
  <c r="S53" i="1"/>
  <c r="O53" i="1"/>
  <c r="O53" i="1" a="1"/>
  <c r="V52" i="1"/>
  <c r="S52" i="1"/>
  <c r="O52" i="1" a="1"/>
  <c r="O52" i="1" s="1"/>
  <c r="V51" i="1"/>
  <c r="S51" i="1"/>
  <c r="O51" i="1" a="1"/>
  <c r="O51" i="1" s="1"/>
  <c r="V50" i="1"/>
  <c r="S50" i="1"/>
  <c r="O50" i="1"/>
  <c r="O50" i="1" a="1"/>
  <c r="V49" i="1"/>
  <c r="S49" i="1"/>
  <c r="O49" i="1" a="1"/>
  <c r="O49" i="1" s="1"/>
  <c r="V48" i="1"/>
  <c r="S48" i="1"/>
  <c r="O48" i="1" a="1"/>
  <c r="O48" i="1" s="1"/>
  <c r="V47" i="1"/>
  <c r="S47" i="1"/>
  <c r="O47" i="1" a="1"/>
  <c r="O47" i="1" s="1"/>
  <c r="V46" i="1"/>
  <c r="S46" i="1"/>
  <c r="O46" i="1" a="1"/>
  <c r="O46" i="1" s="1"/>
  <c r="V45" i="1"/>
  <c r="S45" i="1"/>
  <c r="O45" i="1" a="1"/>
  <c r="O45" i="1" s="1"/>
  <c r="V44" i="1"/>
  <c r="S44" i="1"/>
  <c r="O44" i="1" a="1"/>
  <c r="O44" i="1" s="1"/>
  <c r="V43" i="1"/>
  <c r="S43" i="1"/>
  <c r="O43" i="1" a="1"/>
  <c r="O43" i="1" s="1"/>
  <c r="V42" i="1"/>
  <c r="S42" i="1"/>
  <c r="O42" i="1" a="1"/>
  <c r="O42" i="1" s="1"/>
  <c r="V41" i="1"/>
  <c r="S41" i="1"/>
  <c r="O41" i="1" a="1"/>
  <c r="O41" i="1" s="1"/>
  <c r="V40" i="1"/>
  <c r="S40" i="1"/>
  <c r="O40" i="1" a="1"/>
  <c r="O40" i="1" s="1"/>
  <c r="V39" i="1"/>
  <c r="S39" i="1"/>
  <c r="O39" i="1" a="1"/>
  <c r="O39" i="1" s="1"/>
  <c r="V38" i="1"/>
  <c r="S38" i="1"/>
  <c r="O38" i="1" a="1"/>
  <c r="O38" i="1" s="1"/>
  <c r="V37" i="1"/>
  <c r="S37" i="1"/>
  <c r="O37" i="1" a="1"/>
  <c r="O37" i="1" s="1"/>
  <c r="V36" i="1"/>
  <c r="S36" i="1"/>
  <c r="O36" i="1" a="1"/>
  <c r="O36" i="1" s="1"/>
  <c r="V35" i="1"/>
  <c r="S35" i="1"/>
  <c r="O35" i="1" a="1"/>
  <c r="O35" i="1" s="1"/>
  <c r="V34" i="1"/>
  <c r="S34" i="1"/>
  <c r="O34" i="1" a="1"/>
  <c r="O34" i="1" s="1"/>
  <c r="V33" i="1"/>
  <c r="S33" i="1"/>
  <c r="O33" i="1" a="1"/>
  <c r="O33" i="1" s="1"/>
  <c r="V32" i="1"/>
  <c r="S32" i="1"/>
  <c r="O32" i="1" a="1"/>
  <c r="O32" i="1" s="1"/>
  <c r="V31" i="1"/>
  <c r="S31" i="1"/>
  <c r="O31" i="1" a="1"/>
  <c r="O31" i="1" s="1"/>
  <c r="V30" i="1"/>
  <c r="S30" i="1"/>
  <c r="O30" i="1" a="1"/>
  <c r="O30" i="1" s="1"/>
  <c r="V29" i="1"/>
  <c r="S29" i="1"/>
  <c r="O29" i="1" a="1"/>
  <c r="O29" i="1" s="1"/>
  <c r="V28" i="1"/>
  <c r="S28" i="1"/>
  <c r="O28" i="1" a="1"/>
  <c r="O28" i="1" s="1"/>
  <c r="V27" i="1"/>
  <c r="S27" i="1"/>
  <c r="O27" i="1" a="1"/>
  <c r="O27" i="1" s="1"/>
  <c r="V26" i="1"/>
  <c r="S26" i="1"/>
  <c r="O26" i="1" a="1"/>
  <c r="O26" i="1" s="1"/>
  <c r="V25" i="1"/>
  <c r="S25" i="1"/>
  <c r="O25" i="1" a="1"/>
  <c r="O25" i="1" s="1"/>
  <c r="V24" i="1"/>
  <c r="S24" i="1"/>
  <c r="O24" i="1" a="1"/>
  <c r="O24" i="1" s="1"/>
  <c r="V23" i="1"/>
  <c r="S23" i="1"/>
  <c r="O23" i="1" a="1"/>
  <c r="O23" i="1" s="1"/>
  <c r="V22" i="1"/>
  <c r="S22" i="1"/>
  <c r="O22" i="1" a="1"/>
  <c r="O22" i="1" s="1"/>
  <c r="V21" i="1"/>
  <c r="S21" i="1"/>
  <c r="O21" i="1" a="1"/>
  <c r="O21" i="1" s="1"/>
  <c r="V20" i="1"/>
  <c r="S20" i="1"/>
  <c r="O20" i="1" a="1"/>
  <c r="O20" i="1" s="1"/>
  <c r="V19" i="1"/>
  <c r="S19" i="1"/>
  <c r="O19" i="1" a="1"/>
  <c r="O19" i="1" s="1"/>
  <c r="V18" i="1"/>
  <c r="S18" i="1"/>
  <c r="O18" i="1" a="1"/>
  <c r="O18" i="1" s="1"/>
  <c r="V17" i="1"/>
  <c r="S17" i="1"/>
  <c r="O17" i="1" a="1"/>
  <c r="O17" i="1" s="1"/>
  <c r="V16" i="1"/>
  <c r="S16" i="1"/>
  <c r="O16" i="1" a="1"/>
  <c r="O16" i="1" s="1"/>
  <c r="V15" i="1"/>
  <c r="S15" i="1"/>
  <c r="O15" i="1" a="1"/>
  <c r="O15" i="1" s="1"/>
  <c r="V14" i="1"/>
  <c r="S14" i="1"/>
  <c r="O14" i="1" a="1"/>
  <c r="O14" i="1" s="1"/>
  <c r="V13" i="1"/>
  <c r="S13" i="1"/>
  <c r="O13" i="1" a="1"/>
  <c r="O13" i="1" s="1"/>
  <c r="V12" i="1"/>
  <c r="S12" i="1"/>
  <c r="O12" i="1" a="1"/>
  <c r="O12" i="1" s="1"/>
  <c r="V11" i="1"/>
  <c r="S11" i="1"/>
  <c r="O11" i="1" a="1"/>
  <c r="O11" i="1" s="1"/>
  <c r="V10" i="1"/>
  <c r="S10" i="1"/>
  <c r="O10" i="1" a="1"/>
  <c r="O10" i="1" s="1"/>
  <c r="V9" i="1"/>
  <c r="S9" i="1"/>
  <c r="O9" i="1" a="1"/>
  <c r="O9" i="1" s="1"/>
  <c r="V8" i="1"/>
  <c r="S8" i="1"/>
  <c r="O8" i="1" a="1"/>
  <c r="O8" i="1" s="1"/>
  <c r="V7" i="1"/>
  <c r="S7" i="1"/>
  <c r="O7" i="1" a="1"/>
  <c r="O7" i="1" s="1"/>
  <c r="V6" i="1"/>
  <c r="S6" i="1"/>
  <c r="O6" i="1" a="1"/>
  <c r="O6" i="1" s="1"/>
  <c r="V5" i="1"/>
  <c r="S5" i="1"/>
  <c r="O5" i="1" a="1"/>
  <c r="O5" i="1" s="1"/>
  <c r="W4" i="1"/>
  <c r="V4" i="1"/>
  <c r="S4" i="1"/>
  <c r="O4" i="1" a="1"/>
  <c r="O4" i="1" s="1"/>
  <c r="AA2" i="1" s="1"/>
  <c r="V3" i="1"/>
  <c r="W5" i="1" s="1"/>
  <c r="X5" i="1" s="1"/>
  <c r="AA3" i="1" s="1"/>
  <c r="S3" i="1"/>
  <c r="O3" i="1"/>
  <c r="O3" i="1" a="1"/>
  <c r="V2" i="1"/>
  <c r="S2" i="1"/>
  <c r="AA4" i="1" s="1"/>
  <c r="O2" i="1"/>
  <c r="O2" i="1" a="1"/>
  <c r="AA4" i="7" l="1"/>
  <c r="W4" i="7"/>
  <c r="X4" i="7" s="1"/>
  <c r="AA3" i="7" s="1"/>
  <c r="AC2" i="7"/>
  <c r="AA2" i="7"/>
  <c r="AA2" i="4"/>
  <c r="AA2" i="3"/>
  <c r="AA2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<sst xmlns="http://schemas.openxmlformats.org/spreadsheetml/2006/main" count="11219" uniqueCount="488">
  <si>
    <t>Symbol</t>
  </si>
  <si>
    <t>Side</t>
  </si>
  <si>
    <t>Enter Date Time</t>
  </si>
  <si>
    <t>Entry Avg Price</t>
  </si>
  <si>
    <t>Exit Date Time</t>
  </si>
  <si>
    <t>Exit Avg Price</t>
  </si>
  <si>
    <t>Exit Indices</t>
  </si>
  <si>
    <t>Entry Indices</t>
  </si>
  <si>
    <t>Stop1  Type</t>
  </si>
  <si>
    <t>Stop1  Price</t>
  </si>
  <si>
    <t>Stop1  Date Time</t>
  </si>
  <si>
    <t>Stop2  Type</t>
  </si>
  <si>
    <t>Stop2  Price</t>
  </si>
  <si>
    <t>Stop2  Date Time</t>
  </si>
  <si>
    <t>Gain1  Type</t>
  </si>
  <si>
    <t>Gain1  Price</t>
  </si>
  <si>
    <t>Gain1  Date Time</t>
  </si>
  <si>
    <t>Duration</t>
  </si>
  <si>
    <t>Exit Index</t>
  </si>
  <si>
    <t>Triggered Risks</t>
  </si>
  <si>
    <t>Triggered Risk Count</t>
  </si>
  <si>
    <t>eA</t>
  </si>
  <si>
    <t>Short</t>
  </si>
  <si>
    <t>Gain</t>
  </si>
  <si>
    <t>avg return</t>
  </si>
  <si>
    <t>Long</t>
  </si>
  <si>
    <t>win rate</t>
  </si>
  <si>
    <t>avg duration</t>
  </si>
  <si>
    <t>eAAL</t>
  </si>
  <si>
    <t>eAAPL</t>
  </si>
  <si>
    <t>eABNB</t>
  </si>
  <si>
    <t>eABT</t>
  </si>
  <si>
    <t>eADBE</t>
  </si>
  <si>
    <t>eACN</t>
  </si>
  <si>
    <t>eADM</t>
  </si>
  <si>
    <t>eADSK</t>
  </si>
  <si>
    <t>eADP</t>
  </si>
  <si>
    <t>eAES</t>
  </si>
  <si>
    <t>eAFL</t>
  </si>
  <si>
    <t>eAIZ</t>
  </si>
  <si>
    <t>eAKAM</t>
  </si>
  <si>
    <t>eAIG</t>
  </si>
  <si>
    <t>eAJG</t>
  </si>
  <si>
    <t>eALGN</t>
  </si>
  <si>
    <t>eALB</t>
  </si>
  <si>
    <t>eAMP</t>
  </si>
  <si>
    <t>eAMD</t>
  </si>
  <si>
    <t>eAME</t>
  </si>
  <si>
    <t>eAMT</t>
  </si>
  <si>
    <t>eANSS</t>
  </si>
  <si>
    <t>eALL</t>
  </si>
  <si>
    <t>eAMGN</t>
  </si>
  <si>
    <t>eAON</t>
  </si>
  <si>
    <t>eAPD</t>
  </si>
  <si>
    <t>eAOS</t>
  </si>
  <si>
    <t>eAMZN</t>
  </si>
  <si>
    <t>eALLE</t>
  </si>
  <si>
    <t>eAPH</t>
  </si>
  <si>
    <t>eANET</t>
  </si>
  <si>
    <t>eAPA</t>
  </si>
  <si>
    <t>eAMAT</t>
  </si>
  <si>
    <t>eAPTV</t>
  </si>
  <si>
    <t>eAXON</t>
  </si>
  <si>
    <t>eAVGO</t>
  </si>
  <si>
    <t>eBA</t>
  </si>
  <si>
    <t>eAXP</t>
  </si>
  <si>
    <t>eAVY</t>
  </si>
  <si>
    <t>eBAC</t>
  </si>
  <si>
    <t>eAZO</t>
  </si>
  <si>
    <t>eBBWI</t>
  </si>
  <si>
    <t>eBK</t>
  </si>
  <si>
    <t>eBAX</t>
  </si>
  <si>
    <t>eBKNG</t>
  </si>
  <si>
    <t>eBBY</t>
  </si>
  <si>
    <t>eBSX</t>
  </si>
  <si>
    <t>eBKR</t>
  </si>
  <si>
    <t>eCAT</t>
  </si>
  <si>
    <t>eBDX</t>
  </si>
  <si>
    <t>eBLDR</t>
  </si>
  <si>
    <t>eCB</t>
  </si>
  <si>
    <t>eBWA</t>
  </si>
  <si>
    <t>eBEN</t>
  </si>
  <si>
    <t>eCBRE</t>
  </si>
  <si>
    <t>eBX</t>
  </si>
  <si>
    <t>eBLK</t>
  </si>
  <si>
    <t>eCCI</t>
  </si>
  <si>
    <t>eBIIB</t>
  </si>
  <si>
    <t>eC</t>
  </si>
  <si>
    <t>eBR</t>
  </si>
  <si>
    <t>eCAH</t>
  </si>
  <si>
    <t>eCCL</t>
  </si>
  <si>
    <t>eCDW</t>
  </si>
  <si>
    <t>eCDNS</t>
  </si>
  <si>
    <t>eBRK.B</t>
  </si>
  <si>
    <t>eCI</t>
  </si>
  <si>
    <t>eCE</t>
  </si>
  <si>
    <t>eCL</t>
  </si>
  <si>
    <t>eCNC</t>
  </si>
  <si>
    <t>eCPRT</t>
  </si>
  <si>
    <t>eCEG</t>
  </si>
  <si>
    <t>eCLX</t>
  </si>
  <si>
    <t>eCF</t>
  </si>
  <si>
    <t>eCOF</t>
  </si>
  <si>
    <t>eCRL</t>
  </si>
  <si>
    <t>eCMA</t>
  </si>
  <si>
    <t>eCFG</t>
  </si>
  <si>
    <t>eCOO</t>
  </si>
  <si>
    <t>eCRM</t>
  </si>
  <si>
    <t>eCHD</t>
  </si>
  <si>
    <t>eCOP</t>
  </si>
  <si>
    <t>eCSCO</t>
  </si>
  <si>
    <t>eCOR</t>
  </si>
  <si>
    <t>eCHRW</t>
  </si>
  <si>
    <t>eCMCSA</t>
  </si>
  <si>
    <t>eCSX</t>
  </si>
  <si>
    <t>eCSGP</t>
  </si>
  <si>
    <t>eCTAS</t>
  </si>
  <si>
    <t>eCHTR</t>
  </si>
  <si>
    <t>eCME</t>
  </si>
  <si>
    <t>eCTLT</t>
  </si>
  <si>
    <t>eDHI</t>
  </si>
  <si>
    <t>eEBAY</t>
  </si>
  <si>
    <t>eECL</t>
  </si>
  <si>
    <t>eDIS</t>
  </si>
  <si>
    <t>eETN</t>
  </si>
  <si>
    <t>eEFX</t>
  </si>
  <si>
    <t>eCTSH</t>
  </si>
  <si>
    <t>eETSY</t>
  </si>
  <si>
    <t>eDLTR</t>
  </si>
  <si>
    <t>eDOW</t>
  </si>
  <si>
    <t>eEVRG</t>
  </si>
  <si>
    <t>eEL</t>
  </si>
  <si>
    <t>eDPZ</t>
  </si>
  <si>
    <t>eCTVA</t>
  </si>
  <si>
    <t>eEW</t>
  </si>
  <si>
    <t>eDRI</t>
  </si>
  <si>
    <t>eEXC</t>
  </si>
  <si>
    <t>eCVX</t>
  </si>
  <si>
    <t>eDTE</t>
  </si>
  <si>
    <t>eCZR</t>
  </si>
  <si>
    <t>eEMN</t>
  </si>
  <si>
    <t>eEXPD</t>
  </si>
  <si>
    <t>eDVA</t>
  </si>
  <si>
    <t>eEXPE</t>
  </si>
  <si>
    <t>eEMR</t>
  </si>
  <si>
    <t>eDVN</t>
  </si>
  <si>
    <t>eENPH</t>
  </si>
  <si>
    <t>eDXCM</t>
  </si>
  <si>
    <t>eDAL</t>
  </si>
  <si>
    <t>eFANG</t>
  </si>
  <si>
    <t>eDD</t>
  </si>
  <si>
    <t>eEOG</t>
  </si>
  <si>
    <t>eFAST</t>
  </si>
  <si>
    <t>eFDX</t>
  </si>
  <si>
    <t>eDE</t>
  </si>
  <si>
    <t>eEPAM</t>
  </si>
  <si>
    <t>eFDS</t>
  </si>
  <si>
    <t>eFE</t>
  </si>
  <si>
    <t>eGE</t>
  </si>
  <si>
    <t>eDFS</t>
  </si>
  <si>
    <t>eEQIX</t>
  </si>
  <si>
    <t>eFFIV</t>
  </si>
  <si>
    <t>eFI</t>
  </si>
  <si>
    <t>eHAL</t>
  </si>
  <si>
    <t>eDG</t>
  </si>
  <si>
    <t>eHAS</t>
  </si>
  <si>
    <t>eGILD</t>
  </si>
  <si>
    <t>eFICO</t>
  </si>
  <si>
    <t>eFIS</t>
  </si>
  <si>
    <t>eHBAN</t>
  </si>
  <si>
    <t>eHCA</t>
  </si>
  <si>
    <t>eGL</t>
  </si>
  <si>
    <t>eFITB</t>
  </si>
  <si>
    <t>eFLT</t>
  </si>
  <si>
    <t>eFMC</t>
  </si>
  <si>
    <t>eGLW</t>
  </si>
  <si>
    <t>eHUM</t>
  </si>
  <si>
    <t>eHD</t>
  </si>
  <si>
    <t>eGM</t>
  </si>
  <si>
    <t>eHWM</t>
  </si>
  <si>
    <t>eGNRC</t>
  </si>
  <si>
    <t>eHES</t>
  </si>
  <si>
    <t>eFSLR</t>
  </si>
  <si>
    <t>eHIG</t>
  </si>
  <si>
    <t>eIDXX</t>
  </si>
  <si>
    <t>eFTNT</t>
  </si>
  <si>
    <t>eGOOG</t>
  </si>
  <si>
    <t>eIEX</t>
  </si>
  <si>
    <t>eHLT</t>
  </si>
  <si>
    <t>eGOOGL</t>
  </si>
  <si>
    <t>eIFF</t>
  </si>
  <si>
    <t>eFTV</t>
  </si>
  <si>
    <t>eHOLX</t>
  </si>
  <si>
    <t>eGPC</t>
  </si>
  <si>
    <t>eILMN</t>
  </si>
  <si>
    <t>eIQV</t>
  </si>
  <si>
    <t>eGPN</t>
  </si>
  <si>
    <t>eHON</t>
  </si>
  <si>
    <t>eINCY</t>
  </si>
  <si>
    <t>eHPE</t>
  </si>
  <si>
    <t>eGRMN</t>
  </si>
  <si>
    <t>eIR</t>
  </si>
  <si>
    <t>eHPQ</t>
  </si>
  <si>
    <t>eINTC</t>
  </si>
  <si>
    <t>eIRM</t>
  </si>
  <si>
    <t>eISRG</t>
  </si>
  <si>
    <t>eGS</t>
  </si>
  <si>
    <t>eHRL</t>
  </si>
  <si>
    <t>eINTU</t>
  </si>
  <si>
    <t>eIT</t>
  </si>
  <si>
    <t>eLHX</t>
  </si>
  <si>
    <t>eINVH</t>
  </si>
  <si>
    <t>eLIN</t>
  </si>
  <si>
    <t>eITW</t>
  </si>
  <si>
    <t>eMNST</t>
  </si>
  <si>
    <t>eJ</t>
  </si>
  <si>
    <t>eMO</t>
  </si>
  <si>
    <t>eIP</t>
  </si>
  <si>
    <t>eLLY</t>
  </si>
  <si>
    <t>eLMT</t>
  </si>
  <si>
    <t>eIPG</t>
  </si>
  <si>
    <t>eJBL</t>
  </si>
  <si>
    <t>eJCI</t>
  </si>
  <si>
    <t>eNUE</t>
  </si>
  <si>
    <t>eMPC</t>
  </si>
  <si>
    <t>eLOW</t>
  </si>
  <si>
    <t>eNVDA</t>
  </si>
  <si>
    <t>eLRCX</t>
  </si>
  <si>
    <t>eMPWR</t>
  </si>
  <si>
    <t>eJNPR</t>
  </si>
  <si>
    <t>eLULU</t>
  </si>
  <si>
    <t>eNVR</t>
  </si>
  <si>
    <t>eJPM</t>
  </si>
  <si>
    <t>eNWS</t>
  </si>
  <si>
    <t>eMRNA</t>
  </si>
  <si>
    <t>eLUV</t>
  </si>
  <si>
    <t>eMRO</t>
  </si>
  <si>
    <t>eNWSA</t>
  </si>
  <si>
    <t>eMS</t>
  </si>
  <si>
    <t>eKDP</t>
  </si>
  <si>
    <t>eNXPI</t>
  </si>
  <si>
    <t>eLVS</t>
  </si>
  <si>
    <t>eMSCI</t>
  </si>
  <si>
    <t>eKEY</t>
  </si>
  <si>
    <t>eMSFT</t>
  </si>
  <si>
    <t>eO</t>
  </si>
  <si>
    <t>eLW</t>
  </si>
  <si>
    <t>eMSI</t>
  </si>
  <si>
    <t>eOKE</t>
  </si>
  <si>
    <t>eKEYS</t>
  </si>
  <si>
    <t>eOMC</t>
  </si>
  <si>
    <t>eLYB</t>
  </si>
  <si>
    <t>eMTB</t>
  </si>
  <si>
    <t>eON</t>
  </si>
  <si>
    <t>eLYV</t>
  </si>
  <si>
    <t>eORCL</t>
  </si>
  <si>
    <t>eMTCH</t>
  </si>
  <si>
    <t>eKHC</t>
  </si>
  <si>
    <t>eMA</t>
  </si>
  <si>
    <t>eORLY</t>
  </si>
  <si>
    <t>eKLAC</t>
  </si>
  <si>
    <t>eMU</t>
  </si>
  <si>
    <t>eMAR</t>
  </si>
  <si>
    <t>eOXY</t>
  </si>
  <si>
    <t>eNCLH</t>
  </si>
  <si>
    <t>eKMI</t>
  </si>
  <si>
    <t>eKMX</t>
  </si>
  <si>
    <t>eMAS</t>
  </si>
  <si>
    <t>eNDSN</t>
  </si>
  <si>
    <t>eMCD</t>
  </si>
  <si>
    <t>ePANW</t>
  </si>
  <si>
    <t>eNEE</t>
  </si>
  <si>
    <t>eKO</t>
  </si>
  <si>
    <t>eMCHP</t>
  </si>
  <si>
    <t>eNEM</t>
  </si>
  <si>
    <t>ePARA</t>
  </si>
  <si>
    <t>eNFLX</t>
  </si>
  <si>
    <t>ePAYC</t>
  </si>
  <si>
    <t>eMCO</t>
  </si>
  <si>
    <t>eNI</t>
  </si>
  <si>
    <t>eL</t>
  </si>
  <si>
    <t>ePAYX</t>
  </si>
  <si>
    <t>eNKE</t>
  </si>
  <si>
    <t>eLDOS</t>
  </si>
  <si>
    <t>eMET</t>
  </si>
  <si>
    <t>eMETA</t>
  </si>
  <si>
    <t>ePCAR</t>
  </si>
  <si>
    <t>eLEN</t>
  </si>
  <si>
    <t>eLH</t>
  </si>
  <si>
    <t>ePCG</t>
  </si>
  <si>
    <t>eMGM</t>
  </si>
  <si>
    <t>eNOC</t>
  </si>
  <si>
    <t>ePM</t>
  </si>
  <si>
    <t>eMHK</t>
  </si>
  <si>
    <t>eNOW</t>
  </si>
  <si>
    <t>ePEP</t>
  </si>
  <si>
    <t>ePFE</t>
  </si>
  <si>
    <t>ePNC</t>
  </si>
  <si>
    <t>eNRG</t>
  </si>
  <si>
    <t>ePNR</t>
  </si>
  <si>
    <t>ePFG</t>
  </si>
  <si>
    <t>ePG</t>
  </si>
  <si>
    <t>ePODD</t>
  </si>
  <si>
    <t>eNTAP</t>
  </si>
  <si>
    <t>eMMC</t>
  </si>
  <si>
    <t>ePOOL</t>
  </si>
  <si>
    <t>ePGR</t>
  </si>
  <si>
    <t>eNTRS</t>
  </si>
  <si>
    <t>eSBUX</t>
  </si>
  <si>
    <t>eTJX</t>
  </si>
  <si>
    <t>eSCHW</t>
  </si>
  <si>
    <t>ePHM</t>
  </si>
  <si>
    <t>ePPG</t>
  </si>
  <si>
    <t>ePKG</t>
  </si>
  <si>
    <t>eTMUS</t>
  </si>
  <si>
    <t>ePRU</t>
  </si>
  <si>
    <t>eSHW</t>
  </si>
  <si>
    <t>eTPR</t>
  </si>
  <si>
    <t>ePLD</t>
  </si>
  <si>
    <t>ePSX</t>
  </si>
  <si>
    <t>eTRGP</t>
  </si>
  <si>
    <t>eSLB</t>
  </si>
  <si>
    <t>eVRSN</t>
  </si>
  <si>
    <t>ePTC</t>
  </si>
  <si>
    <t>eTRMB</t>
  </si>
  <si>
    <t>eVRTX</t>
  </si>
  <si>
    <t>eVTR</t>
  </si>
  <si>
    <t>eTROW</t>
  </si>
  <si>
    <t>eSNA</t>
  </si>
  <si>
    <t>ePWR</t>
  </si>
  <si>
    <t>eSNPS</t>
  </si>
  <si>
    <t>eWAB</t>
  </si>
  <si>
    <t>eSPG</t>
  </si>
  <si>
    <t>ePXD</t>
  </si>
  <si>
    <t>eWAT</t>
  </si>
  <si>
    <t>eTSLA</t>
  </si>
  <si>
    <t>eTSN</t>
  </si>
  <si>
    <t>ePYPL</t>
  </si>
  <si>
    <t>eWBD</t>
  </si>
  <si>
    <t>eSPGI</t>
  </si>
  <si>
    <t>eTT</t>
  </si>
  <si>
    <t>eTTWO</t>
  </si>
  <si>
    <t>eSTE</t>
  </si>
  <si>
    <t>eWDC</t>
  </si>
  <si>
    <t>eQCOM</t>
  </si>
  <si>
    <t>eTXT</t>
  </si>
  <si>
    <t>eSTLD</t>
  </si>
  <si>
    <t>eTYL</t>
  </si>
  <si>
    <t>eSTT</t>
  </si>
  <si>
    <t>eWELL</t>
  </si>
  <si>
    <t>eWFC</t>
  </si>
  <si>
    <t>eQRVO</t>
  </si>
  <si>
    <t>eUAL</t>
  </si>
  <si>
    <t>eSTX</t>
  </si>
  <si>
    <t>eUBER</t>
  </si>
  <si>
    <t>eRCL</t>
  </si>
  <si>
    <t>eWHR</t>
  </si>
  <si>
    <t>eWM</t>
  </si>
  <si>
    <t>eUHS</t>
  </si>
  <si>
    <t>eREG</t>
  </si>
  <si>
    <t>eSTZ</t>
  </si>
  <si>
    <t>eULTA</t>
  </si>
  <si>
    <t>eSWK</t>
  </si>
  <si>
    <t>eWMB</t>
  </si>
  <si>
    <t>eREGN</t>
  </si>
  <si>
    <t>eSWKS</t>
  </si>
  <si>
    <t>eUNH</t>
  </si>
  <si>
    <t>eWRB</t>
  </si>
  <si>
    <t>eRF</t>
  </si>
  <si>
    <t>eWRK</t>
  </si>
  <si>
    <t>eSYF</t>
  </si>
  <si>
    <t>eUNP</t>
  </si>
  <si>
    <t>eWST</t>
  </si>
  <si>
    <t>eRHI</t>
  </si>
  <si>
    <t>eSYK</t>
  </si>
  <si>
    <t>eUPS</t>
  </si>
  <si>
    <t>eRJF</t>
  </si>
  <si>
    <t>eSYY</t>
  </si>
  <si>
    <t>eRL</t>
  </si>
  <si>
    <t>eT</t>
  </si>
  <si>
    <t>eWY</t>
  </si>
  <si>
    <t>eWYNN</t>
  </si>
  <si>
    <t>eURI</t>
  </si>
  <si>
    <t>eTAP</t>
  </si>
  <si>
    <t>eRMD</t>
  </si>
  <si>
    <t>eTDG</t>
  </si>
  <si>
    <t>eXOM</t>
  </si>
  <si>
    <t>eUSB</t>
  </si>
  <si>
    <t>eTDY</t>
  </si>
  <si>
    <t>eROK</t>
  </si>
  <si>
    <t>eXRAY</t>
  </si>
  <si>
    <t>eV</t>
  </si>
  <si>
    <t>eTEL</t>
  </si>
  <si>
    <t>eVICI</t>
  </si>
  <si>
    <t>eTER</t>
  </si>
  <si>
    <t>eVLO</t>
  </si>
  <si>
    <t>eXYL</t>
  </si>
  <si>
    <t>eTFC</t>
  </si>
  <si>
    <t>eVMC</t>
  </si>
  <si>
    <t>eROP</t>
  </si>
  <si>
    <t>eROST</t>
  </si>
  <si>
    <t>eZBH</t>
  </si>
  <si>
    <t>eTGT</t>
  </si>
  <si>
    <t>eRSG</t>
  </si>
  <si>
    <t>eZBRA</t>
  </si>
  <si>
    <t>eZION</t>
  </si>
  <si>
    <t>eRTX</t>
  </si>
  <si>
    <t>eRVTY</t>
  </si>
  <si>
    <t>Triggered Rewards</t>
  </si>
  <si>
    <t>Triggered Reward Count</t>
  </si>
  <si>
    <t>Win Rate</t>
  </si>
  <si>
    <t>Average Return</t>
  </si>
  <si>
    <t>Average Duration</t>
  </si>
  <si>
    <t>Trade Count</t>
  </si>
  <si>
    <t>Avg Return (wins only)</t>
  </si>
  <si>
    <t>Average Duration (wins only)</t>
  </si>
  <si>
    <t xml:space="preserve">GG Option Examples </t>
  </si>
  <si>
    <t>10 Longer-Term full gap fills</t>
  </si>
  <si>
    <t>Ticker</t>
  </si>
  <si>
    <t>Long / Short</t>
  </si>
  <si>
    <t>Previous Day Close Px</t>
  </si>
  <si>
    <t>Gap Day Open</t>
  </si>
  <si>
    <t>Gap Date</t>
  </si>
  <si>
    <t>Entry Date</t>
  </si>
  <si>
    <t>10% Retracement Level</t>
  </si>
  <si>
    <t>Option</t>
  </si>
  <si>
    <t>Option Entry Price (close)</t>
  </si>
  <si>
    <t>Option Exit Price (max)</t>
  </si>
  <si>
    <t>Exit Date</t>
  </si>
  <si>
    <t>Option Return</t>
  </si>
  <si>
    <t>Gap Close Date</t>
  </si>
  <si>
    <t>stock HOD/LOD exit date</t>
  </si>
  <si>
    <t>Gap retrace amount %</t>
  </si>
  <si>
    <t>Comp. Stock return</t>
  </si>
  <si>
    <t>notes</t>
  </si>
  <si>
    <t>PODD</t>
  </si>
  <si>
    <t>9/20/24 C180</t>
  </si>
  <si>
    <t>DD</t>
  </si>
  <si>
    <t>4/19/24 C67.5</t>
  </si>
  <si>
    <t>ORCL</t>
  </si>
  <si>
    <t>2/16/24 C105</t>
  </si>
  <si>
    <t>META</t>
  </si>
  <si>
    <t>6/21/24 C450</t>
  </si>
  <si>
    <t>FFIV</t>
  </si>
  <si>
    <t>7/19/24 C170</t>
  </si>
  <si>
    <t>CMA</t>
  </si>
  <si>
    <t>9/20/24 C52.5</t>
  </si>
  <si>
    <t>ECL</t>
  </si>
  <si>
    <t>9/20/24 C240</t>
  </si>
  <si>
    <t>SWKS</t>
  </si>
  <si>
    <t>8/16/24 C100</t>
  </si>
  <si>
    <t>10 Short-Term gap fills (25% fills)</t>
  </si>
  <si>
    <t>ETSY</t>
  </si>
  <si>
    <t>7/19/24 C60</t>
  </si>
  <si>
    <t>n/a</t>
  </si>
  <si>
    <t>DPZ</t>
  </si>
  <si>
    <t>9/20/24 C420</t>
  </si>
  <si>
    <t>JBL</t>
  </si>
  <si>
    <t>5/17/24 C135</t>
  </si>
  <si>
    <t xml:space="preserve">ROK </t>
  </si>
  <si>
    <t>3/15/24 C270</t>
  </si>
  <si>
    <t>KEYS</t>
  </si>
  <si>
    <t>DVA</t>
  </si>
  <si>
    <t>12/15/23 C80</t>
  </si>
  <si>
    <t>DLTR</t>
  </si>
  <si>
    <t>7/21/23 C140</t>
  </si>
  <si>
    <t xml:space="preserve">HAS </t>
  </si>
  <si>
    <t>4/19/24 C47.5</t>
  </si>
  <si>
    <t>MRNA</t>
  </si>
  <si>
    <t>1/19/24 C70</t>
  </si>
  <si>
    <t>SHW</t>
  </si>
  <si>
    <t>3/17/23 C230</t>
  </si>
  <si>
    <t>5 Short-Term Put Options</t>
  </si>
  <si>
    <t>AMGN</t>
  </si>
  <si>
    <t>6/21/24 P300</t>
  </si>
  <si>
    <t>GOOGL</t>
  </si>
  <si>
    <t>6/21/24 P170</t>
  </si>
  <si>
    <t xml:space="preserve">HWM </t>
  </si>
  <si>
    <t>9/20/24 P90</t>
  </si>
  <si>
    <t>MRO</t>
  </si>
  <si>
    <t>7/19/24 P29</t>
  </si>
  <si>
    <t>MTCH</t>
  </si>
  <si>
    <t>9/20/24 P37.5</t>
  </si>
  <si>
    <t>Extreme Returns (aggressive options)</t>
  </si>
  <si>
    <t>HPE</t>
  </si>
  <si>
    <t>6/16/23 C15</t>
  </si>
  <si>
    <t>LW</t>
  </si>
  <si>
    <t>10/20/23 P95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</si>
</sst>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3" formatCode="_(* #,##0.00_);_(* \(#,##0.00\);_(* &quot;-&quot;??_);_(@_)"/>
    <numFmt numFmtId="164" formatCode="[$-409]m/d/yyyy;@"/>
    <numFmt numFmtId="165" formatCode="[$-409]m/d/yyyy\ hh:mm:ss;@"/>
    <numFmt numFmtId="166" formatCode="#,##0_);[Red]\(#,##0\);"/>
    <numFmt numFmtId="167" formatCode="0.000%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0061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2" borderId="2" applyNumberFormat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1" fillId="6" borderId="0" applyNumberFormat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/>
    <xf numFmtId="8" fontId="0" fillId="0" borderId="0" xfId="0" applyNumberFormat="1"/>
    <xf numFmtId="165" fontId="0" fillId="0" borderId="0" xfId="0" applyNumberFormat="1"/>
    <xf numFmtId="10" fontId="0" fillId="0" borderId="0" xfId="2" applyNumberFormat="1" applyFont="1"/>
    <xf numFmtId="1" fontId="0" fillId="0" borderId="0" xfId="0" applyNumberFormat="1"/>
    <xf numFmtId="166" fontId="0" fillId="0" borderId="0" xfId="0" applyNumberFormat="1" applyAlignment="1">
      <alignment horizontal="center"/>
    </xf>
    <xf numFmtId="167" fontId="0" fillId="0" borderId="0" xfId="2" applyNumberFormat="1" applyFont="1"/>
    <xf numFmtId="10" fontId="0" fillId="0" borderId="0" xfId="0" applyNumberFormat="1"/>
    <xf numFmtId="10" fontId="1" fillId="0" borderId="0" xfId="2" applyNumberFormat="1" applyFont="1"/>
    <xf numFmtId="0" fontId="4" fillId="0" borderId="0" xfId="0" applyFont="1"/>
    <xf numFmtId="9" fontId="4" fillId="0" borderId="0" xfId="0" applyNumberFormat="1" applyFont="1"/>
    <xf numFmtId="10" fontId="3" fillId="2" borderId="2" xfId="4" applyNumberFormat="1"/>
    <xf numFmtId="167" fontId="3" fillId="2" borderId="2" xfId="4" applyNumberFormat="1"/>
    <xf numFmtId="0" fontId="3" fillId="2" borderId="2" xfId="4"/>
    <xf numFmtId="1" fontId="3" fillId="2" borderId="2" xfId="4" applyNumberFormat="1"/>
    <xf numFmtId="0" fontId="4" fillId="0" borderId="8" xfId="0" applyFont="1" applyBorder="1"/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14" fontId="0" fillId="0" borderId="0" xfId="0" applyNumberFormat="1"/>
    <xf numFmtId="43" fontId="0" fillId="0" borderId="0" xfId="0" applyNumberFormat="1"/>
    <xf numFmtId="14" fontId="0" fillId="0" borderId="0" xfId="0" applyNumberFormat="1" applyAlignment="1">
      <alignment horizontal="center"/>
    </xf>
    <xf numFmtId="43" fontId="0" fillId="0" borderId="0" xfId="1" applyFont="1"/>
    <xf numFmtId="4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0" fontId="6" fillId="4" borderId="0" xfId="6" applyNumberFormat="1"/>
    <xf numFmtId="0" fontId="7" fillId="5" borderId="0" xfId="7"/>
    <xf numFmtId="0" fontId="7" fillId="5" borderId="12" xfId="7" applyBorder="1"/>
    <xf numFmtId="0" fontId="1" fillId="6" borderId="0" xfId="8"/>
    <xf numFmtId="0" fontId="2" fillId="0" borderId="3" xfId="3" applyBorder="1" applyAlignment="1">
      <alignment horizontal="center" vertical="center" wrapText="1"/>
    </xf>
    <xf numFmtId="0" fontId="2" fillId="0" borderId="7" xfId="3" applyBorder="1" applyAlignment="1">
      <alignment horizontal="center" vertical="center" wrapText="1"/>
    </xf>
    <xf numFmtId="0" fontId="2" fillId="0" borderId="11" xfId="3" applyBorder="1" applyAlignment="1">
      <alignment horizontal="center" vertical="center" wrapText="1"/>
    </xf>
    <xf numFmtId="0" fontId="5" fillId="3" borderId="4" xfId="5" applyFont="1" applyBorder="1" applyAlignment="1">
      <alignment horizontal="left"/>
    </xf>
    <xf numFmtId="0" fontId="5" fillId="3" borderId="5" xfId="5" applyFont="1" applyBorder="1" applyAlignment="1">
      <alignment horizontal="left"/>
    </xf>
    <xf numFmtId="0" fontId="5" fillId="3" borderId="6" xfId="5" applyFont="1" applyBorder="1" applyAlignment="1">
      <alignment horizontal="left"/>
    </xf>
    <xf numFmtId="0" fontId="4" fillId="7" borderId="9" xfId="0" applyFont="1" applyFill="1" applyBorder="1"/>
    <xf numFmtId="10" fontId="0" fillId="7" borderId="0" xfId="2" applyNumberFormat="1" applyFont="1" applyFill="1"/>
    <xf numFmtId="0" fontId="0" fillId="7" borderId="0" xfId="0" applyFill="1"/>
  </cellXfs>
  <cellStyles count="9">
    <cellStyle name="20% - Accent1" xfId="5" builtinId="30"/>
    <cellStyle name="20% - Accent5" xfId="8" builtinId="46"/>
    <cellStyle name="Bad" xfId="6" builtinId="27"/>
    <cellStyle name="Comma" xfId="1" builtinId="3"/>
    <cellStyle name="Good" xfId="7" builtinId="26"/>
    <cellStyle name="Heading 1" xfId="3" builtinId="16"/>
    <cellStyle name="Normal" xfId="0" builtinId="0"/>
    <cellStyle name="Output" xfId="4" builtinId="2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85725</xdr:rowOff>
    </xdr:from>
    <xdr:to>
      <xdr:col>7</xdr:col>
      <xdr:colOff>19050</xdr:colOff>
      <xdr:row>8</xdr:row>
      <xdr:rowOff>104775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FE624FB-66D7-4C7D-BA12-0FACC94A022D}"/>
            </a:ext>
          </a:extLst>
        </xdr:cNvPr>
        <xdr:cNvSpPr txBox="1"/>
      </xdr:nvSpPr>
      <xdr:spPr>
        <a:xfrm>
          <a:off x="609600" y="1228725"/>
          <a:ext cx="7105650" cy="400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Stats</a:t>
          </a:r>
          <a:r>
            <a:rPr lang="en-US" sz="1100" baseline="0"/>
            <a:t> based on 365-day duration limit, no % stop loss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4A6D0-B1AE-4214-9F4B-D8706E583980}">
  <dimension ref="A1:H5"/>
  <sheetViews>
    <sheetView workbookViewId="0">
      <selection activeCell="B4" sqref="B4"/>
    </sheetView>
  </sheetViews>
  <sheetFormatPr baseColWidth="10" defaultColWidth="8.83203125" defaultRowHeight="15" x14ac:dyDescent="0.2"/>
  <cols>
    <col min="3" max="3" width="14.83203125" bestFit="1" customWidth="1"/>
    <col min="4" max="4" width="21.5" bestFit="1" customWidth="1"/>
    <col min="5" max="5" width="16.5" bestFit="1" customWidth="1"/>
    <col min="6" max="6" width="26.5" bestFit="1" customWidth="1"/>
    <col min="7" max="7" width="12" bestFit="1" customWidth="1"/>
  </cols>
  <sheetData>
    <row r="1" spans="1:8" x14ac:dyDescent="0.2">
      <c r="B1" s="15" t="s">
        <v>410</v>
      </c>
      <c r="C1" s="15" t="s">
        <v>411</v>
      </c>
      <c r="D1" s="15" t="s">
        <v>414</v>
      </c>
      <c r="E1" s="15" t="s">
        <v>412</v>
      </c>
      <c r="F1" s="15" t="s">
        <v>415</v>
      </c>
      <c r="G1" s="15" t="s">
        <v>413</v>
      </c>
    </row>
    <row r="2" spans="1:8" x14ac:dyDescent="0.2">
      <c r="A2" s="16">
        <v>0.25</v>
      </c>
      <c r="B2" s="17">
        <f>'25%'!$AA$3</f>
        <v>0.97111913357400725</v>
      </c>
      <c r="C2" s="18">
        <f>'25%'!$AA$2</f>
        <v>1.3580105154108145E-2</v>
      </c>
      <c r="D2" s="18">
        <f>AVERAGEIF('25%'!O:O,"&gt;-0.25")</f>
        <v>3.3470752690509566E-2</v>
      </c>
      <c r="E2" s="20">
        <f>AVERAGE('25%'!$AA$4)</f>
        <v>22.973525872442838</v>
      </c>
      <c r="F2" s="19">
        <f>AVERAGE('25%'!AC:AC)</f>
        <v>12.750929368029739</v>
      </c>
      <c r="G2" s="19">
        <f>COUNT('25%'!F:F)</f>
        <v>831</v>
      </c>
      <c r="H2" s="12"/>
    </row>
    <row r="3" spans="1:8" x14ac:dyDescent="0.2">
      <c r="A3" s="16">
        <v>0.5</v>
      </c>
      <c r="B3" s="17">
        <f>'50%'!$AA$3</f>
        <v>0.92791612057667106</v>
      </c>
      <c r="C3" s="18">
        <f>'50%'!$AA$2</f>
        <v>2.2000171554120859E-2</v>
      </c>
      <c r="D3" s="18">
        <f>AVERAGEIF('50%'!O:O,"&gt;-0.25")</f>
        <v>6.4900592234807195E-2</v>
      </c>
      <c r="E3" s="20">
        <f>AVERAGE('50%'!$AA$4)</f>
        <v>44.294825511432009</v>
      </c>
      <c r="F3" s="19">
        <f>AVERAGE('50%'!AC:AC)</f>
        <v>21.90862290862291</v>
      </c>
      <c r="G3" s="19">
        <f>COUNT('50%'!F:F)</f>
        <v>763</v>
      </c>
      <c r="H3" s="12"/>
    </row>
    <row r="4" spans="1:8" x14ac:dyDescent="0.2">
      <c r="A4" s="16">
        <v>0.75</v>
      </c>
      <c r="B4" s="17">
        <f>'75%'!$AA$3</f>
        <v>0.88652482269503541</v>
      </c>
      <c r="C4" s="18">
        <f>'75%'!$AA$2</f>
        <v>2.255386716345149E-2</v>
      </c>
      <c r="D4" s="18">
        <f>AVERAGEIF('75%'!O:O,"&gt;-0.25")</f>
        <v>9.601681994665634E-2</v>
      </c>
      <c r="E4" s="20">
        <f>AVERAGE('75%'!$AA$4)</f>
        <v>60.938628158844764</v>
      </c>
      <c r="F4" s="19">
        <f>AVERAGE('75%'!AC:AC)</f>
        <v>31.077939233817702</v>
      </c>
      <c r="G4" s="19">
        <f>COUNT('75%'!F:F)</f>
        <v>705</v>
      </c>
      <c r="H4" s="12"/>
    </row>
    <row r="5" spans="1:8" x14ac:dyDescent="0.2">
      <c r="A5" s="16">
        <v>1</v>
      </c>
      <c r="B5" s="17">
        <f>'100%'!$AA$3</f>
        <v>0.8482142857142857</v>
      </c>
      <c r="C5" s="18">
        <f>'100%'!$AA$2</f>
        <v>3.1651404690103448E-2</v>
      </c>
      <c r="D5" s="18">
        <f>AVERAGEIF('100%'!O:O,"&gt;-0.25")</f>
        <v>0.12524709345634227</v>
      </c>
      <c r="E5" s="20">
        <f>AVERAGE('100%'!$AA$4)</f>
        <v>76.037304452466913</v>
      </c>
      <c r="F5" s="19">
        <f>AVERAGE('100%'!AC:AC)</f>
        <v>40.324324324324323</v>
      </c>
      <c r="G5" s="19">
        <f>COUNT('100%'!F:F)</f>
        <v>672</v>
      </c>
      <c r="H5" s="1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0451B-06E4-4DEF-9FE9-22DD11F25983}">
  <dimension ref="A1:S37"/>
  <sheetViews>
    <sheetView tabSelected="1" zoomScale="85" zoomScaleNormal="85" workbookViewId="0">
      <selection activeCell="P36" sqref="P36"/>
    </sheetView>
  </sheetViews>
  <sheetFormatPr baseColWidth="10" defaultColWidth="8.83203125" defaultRowHeight="15" x14ac:dyDescent="0.2"/>
  <cols>
    <col min="1" max="1" width="18.6640625" customWidth="1"/>
    <col min="2" max="2" width="10" customWidth="1"/>
    <col min="3" max="3" width="11.6640625" customWidth="1"/>
    <col min="4" max="4" width="22.33203125" customWidth="1"/>
    <col min="5" max="7" width="14.83203125" customWidth="1"/>
    <col min="8" max="8" width="21" bestFit="1" customWidth="1"/>
    <col min="9" max="9" width="21" customWidth="1"/>
    <col min="10" max="10" width="23.5" bestFit="1" customWidth="1"/>
    <col min="11" max="11" width="21.1640625" bestFit="1" customWidth="1"/>
    <col min="12" max="12" width="21.1640625" customWidth="1"/>
    <col min="13" max="13" width="26.5" style="43" customWidth="1"/>
    <col min="14" max="14" width="13.33203125" customWidth="1"/>
    <col min="15" max="15" width="14.5" bestFit="1" customWidth="1"/>
    <col min="16" max="16" width="22.5" bestFit="1" customWidth="1"/>
    <col min="17" max="17" width="20.6640625" bestFit="1" customWidth="1"/>
    <col min="18" max="18" width="17.83203125" bestFit="1" customWidth="1"/>
    <col min="19" max="19" width="5.83203125" bestFit="1" customWidth="1"/>
  </cols>
  <sheetData>
    <row r="1" spans="1:19" ht="20.25" customHeight="1" thickBot="1" x14ac:dyDescent="0.25">
      <c r="A1" s="35" t="s">
        <v>416</v>
      </c>
      <c r="B1" s="38" t="s">
        <v>417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40"/>
    </row>
    <row r="2" spans="1:19" ht="17" thickTop="1" thickBot="1" x14ac:dyDescent="0.25">
      <c r="A2" s="36"/>
      <c r="B2" s="21" t="s">
        <v>418</v>
      </c>
      <c r="C2" s="22" t="s">
        <v>419</v>
      </c>
      <c r="D2" s="22" t="s">
        <v>420</v>
      </c>
      <c r="E2" s="22" t="s">
        <v>421</v>
      </c>
      <c r="F2" s="22" t="s">
        <v>422</v>
      </c>
      <c r="G2" s="22" t="s">
        <v>423</v>
      </c>
      <c r="H2" s="22" t="s">
        <v>424</v>
      </c>
      <c r="I2" s="23" t="s">
        <v>425</v>
      </c>
      <c r="J2" s="22" t="s">
        <v>426</v>
      </c>
      <c r="K2" s="22" t="s">
        <v>427</v>
      </c>
      <c r="L2" s="22" t="s">
        <v>428</v>
      </c>
      <c r="M2" s="41" t="s">
        <v>429</v>
      </c>
      <c r="N2" s="22" t="s">
        <v>17</v>
      </c>
      <c r="O2" s="22" t="s">
        <v>430</v>
      </c>
      <c r="P2" s="22" t="s">
        <v>431</v>
      </c>
      <c r="Q2" s="22" t="s">
        <v>432</v>
      </c>
      <c r="R2" s="22" t="s">
        <v>433</v>
      </c>
      <c r="S2" s="24" t="s">
        <v>434</v>
      </c>
    </row>
    <row r="3" spans="1:19" ht="17" thickTop="1" thickBot="1" x14ac:dyDescent="0.25">
      <c r="A3" s="36"/>
      <c r="B3" s="32" t="s">
        <v>435</v>
      </c>
      <c r="C3" s="34" t="s">
        <v>25</v>
      </c>
      <c r="D3">
        <v>199.79</v>
      </c>
      <c r="E3">
        <v>174.21</v>
      </c>
      <c r="F3" s="25">
        <v>45513</v>
      </c>
      <c r="G3" s="25">
        <v>45513</v>
      </c>
      <c r="H3" s="26" cm="1">
        <f t="array" ref="H3">_xlfn.IFS(C3="Short",E3-(E3-D3)*0.1,C3="Long",E3+(D3-E3)*0.1)</f>
        <v>176.768</v>
      </c>
      <c r="I3" s="27" t="s">
        <v>436</v>
      </c>
      <c r="J3">
        <v>11.34</v>
      </c>
      <c r="K3">
        <v>24.35</v>
      </c>
      <c r="L3" s="25">
        <v>45532</v>
      </c>
      <c r="M3" s="42">
        <f t="shared" ref="M3:M10" si="0">K3/J3-1</f>
        <v>1.1472663139329806</v>
      </c>
      <c r="N3" s="28">
        <f>_xlfn.DAYS(L3,G3)</f>
        <v>19</v>
      </c>
      <c r="O3" s="25">
        <v>45532</v>
      </c>
      <c r="P3">
        <v>205.46</v>
      </c>
      <c r="Q3" s="9" cm="1">
        <f t="array" ref="Q3">_xlfn.IFS(C3="Short",(E3-P3)/(E3-D3),C3="Long",(P3-E3)/(D3-E3))</f>
        <v>1.2216575449569984</v>
      </c>
      <c r="R3" s="9" cm="1">
        <f t="array" ref="R3">_xlfn.IFS(C3="Short",(P3-H3)/H3,C3="Long",P3/H3-1)</f>
        <v>0.16231444605358436</v>
      </c>
    </row>
    <row r="4" spans="1:19" ht="17" thickTop="1" thickBot="1" x14ac:dyDescent="0.25">
      <c r="A4" s="37"/>
      <c r="B4" s="32" t="s">
        <v>437</v>
      </c>
      <c r="C4" s="34" t="s">
        <v>25</v>
      </c>
      <c r="D4">
        <v>74.69</v>
      </c>
      <c r="E4">
        <v>64.45</v>
      </c>
      <c r="F4" s="25">
        <v>45315</v>
      </c>
      <c r="G4" s="25">
        <v>45315</v>
      </c>
      <c r="H4" s="26" cm="1">
        <f t="array" ref="H4">_xlfn.IFS(C4="Short",E4-(E4-D4)*0.1,C4="Long",E4+(D4-E4)*0.1)</f>
        <v>65.474000000000004</v>
      </c>
      <c r="I4" s="29" t="s">
        <v>438</v>
      </c>
      <c r="J4">
        <v>1.6</v>
      </c>
      <c r="K4">
        <v>8.6</v>
      </c>
      <c r="L4" s="25">
        <v>45373</v>
      </c>
      <c r="M4" s="42">
        <f t="shared" si="0"/>
        <v>4.3749999999999991</v>
      </c>
      <c r="N4" s="28">
        <f t="shared" ref="N4:N10" si="1">_xlfn.DAYS(L4,G4)</f>
        <v>58</v>
      </c>
      <c r="O4" s="25">
        <v>45373</v>
      </c>
      <c r="P4">
        <v>75.430000000000007</v>
      </c>
      <c r="Q4" s="9" cm="1">
        <f t="array" ref="Q4">_xlfn.IFS(C4="Short",(E4-P4)/(E4-D4),C4="Long",(P4-E4)/(D4-E4))</f>
        <v>1.0722656250000009</v>
      </c>
      <c r="R4" s="9" cm="1">
        <f t="array" ref="R4">_xlfn.IFS(C4="Short",(P4-H4)/H4,C4="Long",P4/H4-1)</f>
        <v>0.15206035983749278</v>
      </c>
    </row>
    <row r="5" spans="1:19" x14ac:dyDescent="0.2">
      <c r="B5" s="32" t="s">
        <v>439</v>
      </c>
      <c r="C5" s="34" t="s">
        <v>25</v>
      </c>
      <c r="D5">
        <v>115.13</v>
      </c>
      <c r="E5">
        <v>102.7</v>
      </c>
      <c r="F5" s="25">
        <v>45272</v>
      </c>
      <c r="G5" s="25">
        <v>45272</v>
      </c>
      <c r="H5" s="26" cm="1">
        <f t="array" ref="H5">_xlfn.IFS(C5="Short",E5-(E5-D5)*0.1,C5="Long",E5+(D5-E5)*0.1)</f>
        <v>103.943</v>
      </c>
      <c r="I5" s="30" t="s">
        <v>440</v>
      </c>
      <c r="J5">
        <v>2.34</v>
      </c>
      <c r="K5">
        <v>11.4</v>
      </c>
      <c r="L5" s="25">
        <v>45324</v>
      </c>
      <c r="M5" s="42">
        <f t="shared" si="0"/>
        <v>3.8717948717948723</v>
      </c>
      <c r="N5" s="28">
        <f t="shared" si="1"/>
        <v>52</v>
      </c>
      <c r="O5" s="25">
        <v>45315</v>
      </c>
      <c r="P5">
        <v>116.49</v>
      </c>
      <c r="Q5" s="9" cm="1">
        <f t="array" ref="Q5">_xlfn.IFS(C5="Short",(E5-P5)/(E5-D5),C5="Long",(P5-E5)/(D5-E5))</f>
        <v>1.1094127111826226</v>
      </c>
      <c r="R5" s="9" cm="1">
        <f t="array" ref="R5">_xlfn.IFS(C5="Short",(P5-H5)/H5,C5="Long",P5/H5-1)</f>
        <v>0.12071038934800793</v>
      </c>
    </row>
    <row r="6" spans="1:19" x14ac:dyDescent="0.2">
      <c r="B6" s="32" t="s">
        <v>441</v>
      </c>
      <c r="C6" s="34" t="s">
        <v>25</v>
      </c>
      <c r="D6">
        <v>493.5</v>
      </c>
      <c r="E6">
        <v>421.4</v>
      </c>
      <c r="F6" s="25">
        <v>45407</v>
      </c>
      <c r="G6" s="25">
        <v>45407</v>
      </c>
      <c r="H6" s="26" cm="1">
        <f t="array" ref="H6">_xlfn.IFS(C6="Short",E6-(E6-D6)*0.1,C6="Long",E6+(D6-E6)*0.1)</f>
        <v>428.60999999999996</v>
      </c>
      <c r="I6" s="30" t="s">
        <v>442</v>
      </c>
      <c r="J6">
        <v>21.15</v>
      </c>
      <c r="K6">
        <v>53.15</v>
      </c>
      <c r="L6" s="25">
        <v>45449</v>
      </c>
      <c r="M6" s="42">
        <f t="shared" si="0"/>
        <v>1.5130023640661938</v>
      </c>
      <c r="N6" s="28">
        <f t="shared" si="1"/>
        <v>42</v>
      </c>
      <c r="O6" s="25">
        <v>45448</v>
      </c>
      <c r="P6">
        <v>502.82</v>
      </c>
      <c r="Q6" s="9" cm="1">
        <f t="array" ref="Q6">_xlfn.IFS(C6="Short",(E6-P6)/(E6-D6),C6="Long",(P6-E6)/(D6-E6))</f>
        <v>1.1292649098474339</v>
      </c>
      <c r="R6" s="9" cm="1">
        <f t="array" ref="R6">_xlfn.IFS(C6="Short",(P6-H6)/H6,C6="Long",P6/H6-1)</f>
        <v>0.17314108396910965</v>
      </c>
    </row>
    <row r="7" spans="1:19" x14ac:dyDescent="0.2">
      <c r="B7" s="32" t="s">
        <v>443</v>
      </c>
      <c r="C7" s="34" t="s">
        <v>25</v>
      </c>
      <c r="D7">
        <v>182.13</v>
      </c>
      <c r="E7">
        <v>162.25</v>
      </c>
      <c r="F7" s="25">
        <v>45412</v>
      </c>
      <c r="G7" s="25">
        <v>45412</v>
      </c>
      <c r="H7" s="26" cm="1">
        <f t="array" ref="H7">_xlfn.IFS(C7="Short",E7-(E7-D7)*0.1,C7="Long",E7+(D7-E7)*0.1)</f>
        <v>164.238</v>
      </c>
      <c r="I7" s="30" t="s">
        <v>444</v>
      </c>
      <c r="J7">
        <v>5.15</v>
      </c>
      <c r="K7">
        <v>11.72</v>
      </c>
      <c r="L7" s="25">
        <v>45489</v>
      </c>
      <c r="M7" s="42">
        <f t="shared" si="0"/>
        <v>1.2757281553398059</v>
      </c>
      <c r="N7" s="28">
        <f t="shared" si="1"/>
        <v>77</v>
      </c>
      <c r="O7" s="25">
        <v>45489</v>
      </c>
      <c r="P7">
        <v>183.22</v>
      </c>
      <c r="Q7" s="9" cm="1">
        <f t="array" ref="Q7">_xlfn.IFS(C7="Short",(E7-P7)/(E7-D7),C7="Long",(P7-E7)/(D7-E7))</f>
        <v>1.0548289738430585</v>
      </c>
      <c r="R7" s="9" cm="1">
        <f t="array" ref="R7">_xlfn.IFS(C7="Short",(P7-H7)/H7,C7="Long",P7/H7-1)</f>
        <v>0.11557617603721426</v>
      </c>
    </row>
    <row r="8" spans="1:19" x14ac:dyDescent="0.2">
      <c r="B8" s="32" t="s">
        <v>445</v>
      </c>
      <c r="C8" s="34" t="s">
        <v>25</v>
      </c>
      <c r="D8">
        <v>56.33</v>
      </c>
      <c r="E8">
        <v>50.27</v>
      </c>
      <c r="F8" s="25">
        <v>45492</v>
      </c>
      <c r="G8" s="25">
        <v>45492</v>
      </c>
      <c r="H8" s="26" cm="1">
        <f t="array" ref="H8">_xlfn.IFS(C8="Short",E8-(E8-D8)*0.1,C8="Long",E8+(D8-E8)*0.1)</f>
        <v>50.876000000000005</v>
      </c>
      <c r="I8" s="30" t="s">
        <v>446</v>
      </c>
      <c r="J8">
        <v>1.57</v>
      </c>
      <c r="K8">
        <v>5.5</v>
      </c>
      <c r="L8" s="25">
        <v>45527</v>
      </c>
      <c r="M8" s="42">
        <f t="shared" si="0"/>
        <v>2.5031847133757958</v>
      </c>
      <c r="N8" s="28">
        <f t="shared" si="1"/>
        <v>35</v>
      </c>
      <c r="O8" s="25">
        <v>45523</v>
      </c>
      <c r="P8">
        <v>57.96</v>
      </c>
      <c r="Q8" s="9" cm="1">
        <f t="array" ref="Q8">_xlfn.IFS(C8="Short",(E8-P8)/(E8-D8),C8="Long",(P8-E8)/(D8-E8))</f>
        <v>1.2689768976897695</v>
      </c>
      <c r="R8" s="9" cm="1">
        <f t="array" ref="R8">_xlfn.IFS(C8="Short",(P8-H8)/H8,C8="Long",P8/H8-1)</f>
        <v>0.13924050632911378</v>
      </c>
    </row>
    <row r="9" spans="1:19" x14ac:dyDescent="0.2">
      <c r="B9" s="32" t="s">
        <v>447</v>
      </c>
      <c r="C9" s="34" t="s">
        <v>25</v>
      </c>
      <c r="D9">
        <v>247.92</v>
      </c>
      <c r="E9">
        <v>222.05</v>
      </c>
      <c r="F9" s="25">
        <v>45503</v>
      </c>
      <c r="G9" s="25">
        <v>45503</v>
      </c>
      <c r="H9" s="26" cm="1">
        <f t="array" ref="H9">_xlfn.IFS(C9="Short",E9-(E9-D9)*0.1,C9="Long",E9+(D9-E9)*0.1)</f>
        <v>224.637</v>
      </c>
      <c r="I9" s="30" t="s">
        <v>448</v>
      </c>
      <c r="J9">
        <v>2.57</v>
      </c>
      <c r="K9">
        <v>14.26</v>
      </c>
      <c r="L9" s="25">
        <v>45534</v>
      </c>
      <c r="M9" s="42">
        <f t="shared" si="0"/>
        <v>4.5486381322957197</v>
      </c>
      <c r="N9" s="28">
        <f t="shared" si="1"/>
        <v>31</v>
      </c>
      <c r="O9" s="25">
        <v>45525</v>
      </c>
      <c r="P9">
        <v>253.54</v>
      </c>
      <c r="Q9" s="9" cm="1">
        <f t="array" ref="Q9">_xlfn.IFS(C9="Short",(E9-P9)/(E9-D9),C9="Long",(P9-E9)/(D9-E9))</f>
        <v>1.2172400463857753</v>
      </c>
      <c r="R9" s="9" cm="1">
        <f t="array" ref="R9">_xlfn.IFS(C9="Short",(P9-H9)/H9,C9="Long",P9/H9-1)</f>
        <v>0.12866535788850442</v>
      </c>
    </row>
    <row r="10" spans="1:19" x14ac:dyDescent="0.2">
      <c r="B10" s="32" t="s">
        <v>449</v>
      </c>
      <c r="C10" s="34" t="s">
        <v>25</v>
      </c>
      <c r="D10">
        <v>106.59</v>
      </c>
      <c r="E10">
        <v>91.07</v>
      </c>
      <c r="F10" s="25">
        <v>45413</v>
      </c>
      <c r="G10" s="25">
        <v>45413</v>
      </c>
      <c r="H10" s="26" cm="1">
        <f t="array" ref="H10">_xlfn.IFS(C10="Short",E10-(E10-D10)*0.1,C10="Long",E10+(D10-E10)*0.1)</f>
        <v>92.622</v>
      </c>
      <c r="I10" s="30" t="s">
        <v>450</v>
      </c>
      <c r="J10">
        <v>3.3</v>
      </c>
      <c r="K10">
        <v>11.8</v>
      </c>
      <c r="L10" s="25">
        <v>45483</v>
      </c>
      <c r="M10" s="42">
        <f t="shared" si="0"/>
        <v>2.5757575757575761</v>
      </c>
      <c r="N10" s="28">
        <f t="shared" si="1"/>
        <v>70</v>
      </c>
      <c r="O10" s="25">
        <v>45456</v>
      </c>
      <c r="P10">
        <v>110.99</v>
      </c>
      <c r="Q10" s="9" cm="1">
        <f t="array" ref="Q10">_xlfn.IFS(C10="Short",(E10-P10)/(E10-D10),C10="Long",(P10-E10)/(D10-E10))</f>
        <v>1.2835051546391745</v>
      </c>
      <c r="R10" s="9" cm="1">
        <f t="array" ref="R10">_xlfn.IFS(C10="Short",(P10-H10)/H10,C10="Long",P10/H10-1)</f>
        <v>0.19831141629418481</v>
      </c>
    </row>
    <row r="11" spans="1:19" x14ac:dyDescent="0.2">
      <c r="F11" s="25"/>
      <c r="G11" s="25"/>
      <c r="H11" s="26"/>
      <c r="I11" s="30"/>
      <c r="M11" s="42"/>
      <c r="N11" s="28"/>
      <c r="O11" s="25"/>
      <c r="Q11" s="9"/>
      <c r="R11" s="9"/>
    </row>
    <row r="12" spans="1:19" ht="16" thickBot="1" x14ac:dyDescent="0.25">
      <c r="F12" s="25"/>
      <c r="G12" s="25"/>
      <c r="H12" s="26"/>
      <c r="I12" s="30"/>
      <c r="L12" s="25"/>
      <c r="M12" s="42"/>
      <c r="N12" s="28"/>
      <c r="O12" s="25"/>
      <c r="Q12" s="9"/>
      <c r="R12" s="9"/>
    </row>
    <row r="13" spans="1:19" x14ac:dyDescent="0.2">
      <c r="B13" s="38" t="s">
        <v>451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40"/>
    </row>
    <row r="14" spans="1:19" ht="16" thickBot="1" x14ac:dyDescent="0.25">
      <c r="B14" s="21" t="s">
        <v>418</v>
      </c>
      <c r="C14" s="22" t="s">
        <v>419</v>
      </c>
      <c r="D14" s="22" t="s">
        <v>420</v>
      </c>
      <c r="E14" s="22" t="s">
        <v>421</v>
      </c>
      <c r="F14" s="22" t="s">
        <v>422</v>
      </c>
      <c r="G14" s="22" t="s">
        <v>423</v>
      </c>
      <c r="H14" s="22" t="s">
        <v>424</v>
      </c>
      <c r="I14" s="23" t="s">
        <v>425</v>
      </c>
      <c r="J14" s="22" t="s">
        <v>426</v>
      </c>
      <c r="K14" s="22" t="s">
        <v>427</v>
      </c>
      <c r="L14" s="22" t="s">
        <v>428</v>
      </c>
      <c r="M14" s="41" t="s">
        <v>429</v>
      </c>
      <c r="N14" s="22" t="s">
        <v>17</v>
      </c>
      <c r="O14" s="22" t="s">
        <v>430</v>
      </c>
      <c r="P14" s="22" t="s">
        <v>431</v>
      </c>
      <c r="Q14" s="22" t="s">
        <v>432</v>
      </c>
      <c r="R14" s="22" t="s">
        <v>433</v>
      </c>
      <c r="S14" s="24" t="s">
        <v>434</v>
      </c>
    </row>
    <row r="15" spans="1:19" x14ac:dyDescent="0.2">
      <c r="B15" s="32" t="s">
        <v>452</v>
      </c>
      <c r="C15" s="34" t="s">
        <v>25</v>
      </c>
      <c r="D15">
        <v>69.739999999999995</v>
      </c>
      <c r="E15">
        <v>58.57</v>
      </c>
      <c r="F15" s="25">
        <v>45414</v>
      </c>
      <c r="G15" s="25">
        <v>45414</v>
      </c>
      <c r="H15" s="26" cm="1">
        <f t="array" ref="H15">_xlfn.IFS(C15="Short",E15-(E15-D15)*0.1,C15="Long",E15+(D15-E15)*0.1)</f>
        <v>59.686999999999998</v>
      </c>
      <c r="I15" s="30" t="s">
        <v>453</v>
      </c>
      <c r="J15">
        <v>4.5</v>
      </c>
      <c r="K15">
        <v>6</v>
      </c>
      <c r="L15" s="25">
        <v>45418</v>
      </c>
      <c r="M15" s="42">
        <f t="shared" ref="M15:M24" si="2">K15/J15-1</f>
        <v>0.33333333333333326</v>
      </c>
      <c r="N15" s="28">
        <f t="shared" ref="N15:N24" si="3">_xlfn.DAYS(L15,G15)</f>
        <v>4</v>
      </c>
      <c r="O15" t="s">
        <v>454</v>
      </c>
      <c r="P15">
        <v>62.93</v>
      </c>
      <c r="Q15" s="9" cm="1">
        <f t="array" ref="Q15">_xlfn.IFS(C15="Short",(E15-P15)/(E15-D15),C15="Long",(P15-E15)/(D15-E15))</f>
        <v>0.39033124440465544</v>
      </c>
      <c r="R15" s="9" cm="1">
        <f t="array" ref="R15">_xlfn.IFS(C15="Short",(P15-H15)/H15,C15="Long",P15/H15-1)</f>
        <v>5.4333439442424636E-2</v>
      </c>
    </row>
    <row r="16" spans="1:19" x14ac:dyDescent="0.2">
      <c r="B16" s="32" t="s">
        <v>455</v>
      </c>
      <c r="C16" s="34" t="s">
        <v>25</v>
      </c>
      <c r="D16">
        <v>473.27</v>
      </c>
      <c r="E16">
        <v>409.8</v>
      </c>
      <c r="F16" s="25">
        <v>45491</v>
      </c>
      <c r="G16" s="25">
        <v>45491</v>
      </c>
      <c r="H16" s="26" cm="1">
        <f t="array" ref="H16">_xlfn.IFS(C16="Short",E16-(E16-D16)*0.1,C16="Long",E16+(D16-E16)*0.1)</f>
        <v>416.14699999999999</v>
      </c>
      <c r="I16" s="30" t="s">
        <v>456</v>
      </c>
      <c r="J16">
        <v>13.4</v>
      </c>
      <c r="K16">
        <v>25.37</v>
      </c>
      <c r="L16" s="25">
        <v>45496</v>
      </c>
      <c r="M16" s="42">
        <f t="shared" si="2"/>
        <v>0.89328358208955216</v>
      </c>
      <c r="N16" s="28">
        <f t="shared" si="3"/>
        <v>5</v>
      </c>
      <c r="O16" t="s">
        <v>454</v>
      </c>
      <c r="P16">
        <v>433.38</v>
      </c>
      <c r="Q16" s="9" cm="1">
        <f t="array" ref="Q16">_xlfn.IFS(C16="Short",(E16-P16)/(E16-D16),C16="Long",(P16-E16)/(D16-E16))</f>
        <v>0.3715141011501496</v>
      </c>
      <c r="R16" s="9" cm="1">
        <f t="array" ref="R16">_xlfn.IFS(C16="Short",(P16-H16)/H16,C16="Long",P16/H16-1)</f>
        <v>4.1410847609138157E-2</v>
      </c>
    </row>
    <row r="17" spans="2:19" x14ac:dyDescent="0.2">
      <c r="B17" s="32" t="s">
        <v>457</v>
      </c>
      <c r="C17" s="34" t="s">
        <v>25</v>
      </c>
      <c r="D17">
        <v>147.46</v>
      </c>
      <c r="E17">
        <v>128.72999999999999</v>
      </c>
      <c r="F17" s="25">
        <v>45366</v>
      </c>
      <c r="G17" s="25">
        <v>45366</v>
      </c>
      <c r="H17" s="26" cm="1">
        <f t="array" ref="H17">_xlfn.IFS(C17="Short",E17-(E17-D17)*0.1,C17="Long",E17+(D17-E17)*0.1)</f>
        <v>130.60299999999998</v>
      </c>
      <c r="I17" s="30" t="s">
        <v>458</v>
      </c>
      <c r="J17">
        <v>2</v>
      </c>
      <c r="K17">
        <v>6.7</v>
      </c>
      <c r="L17" s="25">
        <v>45377</v>
      </c>
      <c r="M17" s="42">
        <f t="shared" si="2"/>
        <v>2.35</v>
      </c>
      <c r="N17" s="28">
        <f t="shared" si="3"/>
        <v>11</v>
      </c>
      <c r="O17" t="s">
        <v>454</v>
      </c>
      <c r="P17">
        <v>135.91</v>
      </c>
      <c r="Q17" s="9" cm="1">
        <f t="array" ref="Q17">_xlfn.IFS(C17="Short",(E17-P17)/(E17-D17),C17="Long",(P17-E17)/(D17-E17))</f>
        <v>0.38334223171382809</v>
      </c>
      <c r="R17" s="9" cm="1">
        <f t="array" ref="R17">_xlfn.IFS(C17="Short",(P17-H17)/H17,C17="Long",P17/H17-1)</f>
        <v>4.0634594917421607E-2</v>
      </c>
    </row>
    <row r="18" spans="2:19" x14ac:dyDescent="0.2">
      <c r="B18" s="32" t="s">
        <v>459</v>
      </c>
      <c r="C18" s="34" t="s">
        <v>25</v>
      </c>
      <c r="D18">
        <v>307.22000000000003</v>
      </c>
      <c r="E18">
        <v>263.89999999999998</v>
      </c>
      <c r="F18" s="25">
        <v>45322</v>
      </c>
      <c r="G18" s="25">
        <v>45322</v>
      </c>
      <c r="H18" s="26" cm="1">
        <f t="array" ref="H18">_xlfn.IFS(C18="Short",E18-(E18-D18)*0.1,C18="Long",E18+(D18-E18)*0.1)</f>
        <v>268.23199999999997</v>
      </c>
      <c r="I18" s="30" t="s">
        <v>460</v>
      </c>
      <c r="J18">
        <v>2.5</v>
      </c>
      <c r="K18">
        <v>13.8</v>
      </c>
      <c r="L18" s="25">
        <v>45330</v>
      </c>
      <c r="M18" s="42">
        <f t="shared" si="2"/>
        <v>4.5200000000000005</v>
      </c>
      <c r="N18" s="28">
        <f t="shared" si="3"/>
        <v>8</v>
      </c>
      <c r="O18" t="s">
        <v>454</v>
      </c>
      <c r="P18">
        <v>279.77</v>
      </c>
      <c r="Q18" s="9" cm="1">
        <f t="array" ref="Q18">_xlfn.IFS(C18="Short",(E18-P18)/(E18-D18),C18="Long",(P18-E18)/(D18-E18))</f>
        <v>0.36634349030470881</v>
      </c>
      <c r="R18" s="9" cm="1">
        <f t="array" ref="R18">_xlfn.IFS(C18="Short",(P18-H18)/H18,C18="Long",P18/H18-1)</f>
        <v>4.3015001938620401E-2</v>
      </c>
    </row>
    <row r="19" spans="2:19" x14ac:dyDescent="0.2">
      <c r="B19" s="33" t="s">
        <v>461</v>
      </c>
      <c r="C19" s="34" t="s">
        <v>25</v>
      </c>
      <c r="D19">
        <v>150.05000000000001</v>
      </c>
      <c r="E19">
        <v>128.5</v>
      </c>
      <c r="F19" s="25">
        <v>45156</v>
      </c>
      <c r="G19" s="25">
        <v>45156</v>
      </c>
      <c r="H19" s="26" cm="1">
        <f t="array" ref="H19">_xlfn.IFS(C19="Short",E19-(E19-D19)*0.1,C19="Long",E19+(D19-E19)*0.1)</f>
        <v>130.655</v>
      </c>
      <c r="I19" s="27">
        <v>45219</v>
      </c>
      <c r="J19">
        <v>3</v>
      </c>
      <c r="K19">
        <v>5.42</v>
      </c>
      <c r="L19" s="25">
        <v>45174</v>
      </c>
      <c r="M19" s="42">
        <f t="shared" si="2"/>
        <v>0.80666666666666664</v>
      </c>
      <c r="N19" s="28">
        <f t="shared" si="3"/>
        <v>18</v>
      </c>
      <c r="O19" t="s">
        <v>454</v>
      </c>
      <c r="P19">
        <v>136.6</v>
      </c>
      <c r="Q19" s="9" cm="1">
        <f t="array" ref="Q19">_xlfn.IFS(C19="Short",(E19-P19)/(E19-D19),C19="Long",(P19-E19)/(D19-E19))</f>
        <v>0.37587006960556796</v>
      </c>
      <c r="R19" s="9" cm="1">
        <f t="array" ref="R19">_xlfn.IFS(C19="Short",(P19-H19)/H19,C19="Long",P19/H19-1)</f>
        <v>4.5501511614557399E-2</v>
      </c>
    </row>
    <row r="20" spans="2:19" x14ac:dyDescent="0.2">
      <c r="B20" s="32" t="s">
        <v>462</v>
      </c>
      <c r="C20" s="34" t="s">
        <v>25</v>
      </c>
      <c r="D20">
        <v>91.28</v>
      </c>
      <c r="E20">
        <v>76.2</v>
      </c>
      <c r="F20" s="25">
        <v>45210</v>
      </c>
      <c r="G20" s="25">
        <v>45210</v>
      </c>
      <c r="H20" s="26" cm="1">
        <f t="array" ref="H20">_xlfn.IFS(C20="Short",E20-(E20-D20)*0.1,C20="Long",E20+(D20-E20)*0.1)</f>
        <v>77.707999999999998</v>
      </c>
      <c r="I20" s="30" t="s">
        <v>463</v>
      </c>
      <c r="J20">
        <v>3.9</v>
      </c>
      <c r="K20">
        <v>7.5</v>
      </c>
      <c r="L20" s="25">
        <v>45218</v>
      </c>
      <c r="M20" s="42">
        <f t="shared" si="2"/>
        <v>0.92307692307692313</v>
      </c>
      <c r="N20" s="28">
        <f t="shared" si="3"/>
        <v>8</v>
      </c>
      <c r="O20" s="25">
        <v>45244</v>
      </c>
      <c r="P20" s="28">
        <v>82.63</v>
      </c>
      <c r="Q20" s="9" cm="1">
        <f t="array" ref="Q20">_xlfn.IFS(C20="Short",(E20-P20)/(E20-D20),C20="Long",(P20-E20)/(D20-E20))</f>
        <v>0.42639257294429667</v>
      </c>
      <c r="R20" s="9" cm="1">
        <f t="array" ref="R20">_xlfn.IFS(C20="Short",(P20-H20)/H20,C20="Long",P20/H20-1)</f>
        <v>6.3339681886034782E-2</v>
      </c>
    </row>
    <row r="21" spans="2:19" x14ac:dyDescent="0.2">
      <c r="B21" s="32" t="s">
        <v>464</v>
      </c>
      <c r="C21" s="34" t="s">
        <v>25</v>
      </c>
      <c r="D21">
        <v>155.35</v>
      </c>
      <c r="E21">
        <v>134.74</v>
      </c>
      <c r="F21" s="25">
        <v>45071</v>
      </c>
      <c r="G21" s="25">
        <v>45071</v>
      </c>
      <c r="H21" s="26" cm="1">
        <f t="array" ref="H21">_xlfn.IFS(C21="Short",E21-(E21-D21)*0.1,C21="Long",E21+(D21-E21)*0.1)</f>
        <v>136.80100000000002</v>
      </c>
      <c r="I21" s="30" t="s">
        <v>465</v>
      </c>
      <c r="J21">
        <v>4.9000000000000004</v>
      </c>
      <c r="K21">
        <v>7.78</v>
      </c>
      <c r="L21" s="25">
        <v>45072</v>
      </c>
      <c r="M21" s="42">
        <f t="shared" si="2"/>
        <v>0.58775510204081627</v>
      </c>
      <c r="N21" s="28">
        <f t="shared" si="3"/>
        <v>1</v>
      </c>
      <c r="O21" t="s">
        <v>454</v>
      </c>
      <c r="P21">
        <v>142.71</v>
      </c>
      <c r="Q21" s="9" cm="1">
        <f t="array" ref="Q21">_xlfn.IFS(C21="Short",(E21-P21)/(E21-D21),C21="Long",(P21-E21)/(D21-E21))</f>
        <v>0.38670548277535199</v>
      </c>
      <c r="R21" s="9" cm="1">
        <f t="array" ref="R21">_xlfn.IFS(C21="Short",(P21-H21)/H21,C21="Long",P21/H21-1)</f>
        <v>4.3194128697889633E-2</v>
      </c>
    </row>
    <row r="22" spans="2:19" x14ac:dyDescent="0.2">
      <c r="B22" s="32" t="s">
        <v>466</v>
      </c>
      <c r="C22" s="34" t="s">
        <v>25</v>
      </c>
      <c r="D22">
        <v>51.29</v>
      </c>
      <c r="E22">
        <v>46.15</v>
      </c>
      <c r="F22" s="25">
        <v>45335</v>
      </c>
      <c r="G22" s="25">
        <v>45335</v>
      </c>
      <c r="H22" s="26" cm="1">
        <f t="array" ref="H22">_xlfn.IFS(C22="Short",E22-(E22-D22)*0.1,C22="Long",E22+(D22-E22)*0.1)</f>
        <v>46.664000000000001</v>
      </c>
      <c r="I22" s="30" t="s">
        <v>467</v>
      </c>
      <c r="J22">
        <v>3.1</v>
      </c>
      <c r="K22">
        <v>6.32</v>
      </c>
      <c r="L22" s="25">
        <v>45336</v>
      </c>
      <c r="M22" s="42">
        <f t="shared" si="2"/>
        <v>1.0387096774193547</v>
      </c>
      <c r="N22" s="28">
        <f t="shared" si="3"/>
        <v>1</v>
      </c>
      <c r="O22" s="25">
        <v>45336</v>
      </c>
      <c r="P22">
        <v>52.72</v>
      </c>
      <c r="Q22" s="9" cm="1">
        <f t="array" ref="Q22">_xlfn.IFS(C22="Short",(E22-P22)/(E22-D22),C22="Long",(P22-E22)/(D22-E22))</f>
        <v>1.2782101167315174</v>
      </c>
      <c r="R22" s="9" cm="1">
        <f t="array" ref="R22">_xlfn.IFS(C22="Short",(P22-H22)/H22,C22="Long",P22/H22-1)</f>
        <v>0.12977884450540023</v>
      </c>
    </row>
    <row r="23" spans="2:19" x14ac:dyDescent="0.2">
      <c r="B23" s="32" t="s">
        <v>468</v>
      </c>
      <c r="C23" s="34" t="s">
        <v>25</v>
      </c>
      <c r="D23">
        <v>76.2</v>
      </c>
      <c r="E23">
        <v>64.349999999999994</v>
      </c>
      <c r="F23" s="25">
        <v>45232</v>
      </c>
      <c r="G23" s="25">
        <v>45232</v>
      </c>
      <c r="H23" s="26" cm="1">
        <f t="array" ref="H23">_xlfn.IFS(C23="Short",E23-(E23-D23)*0.1,C23="Long",E23+(D23-E23)*0.1)</f>
        <v>65.534999999999997</v>
      </c>
      <c r="I23" s="30" t="s">
        <v>469</v>
      </c>
      <c r="J23">
        <v>8.14</v>
      </c>
      <c r="K23">
        <v>12.85</v>
      </c>
      <c r="L23" s="25">
        <v>45233</v>
      </c>
      <c r="M23" s="42">
        <f t="shared" si="2"/>
        <v>0.57862407862407839</v>
      </c>
      <c r="N23" s="28">
        <f t="shared" si="3"/>
        <v>1</v>
      </c>
      <c r="O23" s="25">
        <v>45233</v>
      </c>
      <c r="P23">
        <v>79.25</v>
      </c>
      <c r="Q23" s="9" cm="1">
        <f t="array" ref="Q23">_xlfn.IFS(C23="Short",(E23-P23)/(E23-D23),C23="Long",(P23-E23)/(D23-E23))</f>
        <v>1.2573839662447253</v>
      </c>
      <c r="R23" s="9" cm="1">
        <f t="array" ref="R23">_xlfn.IFS(C23="Short",(P23-H23)/H23,C23="Long",P23/H23-1)</f>
        <v>0.20927748531319157</v>
      </c>
    </row>
    <row r="24" spans="2:19" ht="16" thickBot="1" x14ac:dyDescent="0.25">
      <c r="B24" s="32" t="s">
        <v>470</v>
      </c>
      <c r="C24" s="34" t="s">
        <v>25</v>
      </c>
      <c r="D24">
        <v>247.09</v>
      </c>
      <c r="E24">
        <v>220.8</v>
      </c>
      <c r="F24" s="25">
        <v>44952</v>
      </c>
      <c r="G24" s="25">
        <v>44952</v>
      </c>
      <c r="H24" s="26" cm="1">
        <f t="array" ref="H24">_xlfn.IFS(C24="Short",E24-(E24-D24)*0.1,C24="Long",E24+(D24-E24)*0.1)</f>
        <v>223.429</v>
      </c>
      <c r="I24" s="30" t="s">
        <v>471</v>
      </c>
      <c r="J24">
        <v>6</v>
      </c>
      <c r="K24">
        <v>9.58</v>
      </c>
      <c r="L24" s="25">
        <v>44953</v>
      </c>
      <c r="M24" s="42">
        <f t="shared" si="2"/>
        <v>0.59666666666666668</v>
      </c>
      <c r="N24" s="28">
        <f t="shared" si="3"/>
        <v>1</v>
      </c>
      <c r="O24" s="25">
        <v>44959</v>
      </c>
      <c r="P24">
        <v>230.65</v>
      </c>
      <c r="Q24" s="9" cm="1">
        <f t="array" ref="Q24">_xlfn.IFS(C24="Short",(E24-P24)/(E24-D24),C24="Long",(P24-E24)/(D24-E24))</f>
        <v>0.37466717383035364</v>
      </c>
      <c r="R24" s="9" cm="1">
        <f t="array" ref="R24">_xlfn.IFS(C24="Short",(P24-H24)/H24,C24="Long",P24/H24-1)</f>
        <v>3.2318991715489132E-2</v>
      </c>
    </row>
    <row r="25" spans="2:19" x14ac:dyDescent="0.2">
      <c r="B25" s="38" t="s">
        <v>472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40"/>
    </row>
    <row r="26" spans="2:19" ht="16" thickBot="1" x14ac:dyDescent="0.25">
      <c r="B26" s="21" t="s">
        <v>418</v>
      </c>
      <c r="C26" s="22" t="s">
        <v>419</v>
      </c>
      <c r="D26" s="22" t="s">
        <v>420</v>
      </c>
      <c r="E26" s="22" t="s">
        <v>421</v>
      </c>
      <c r="F26" s="22" t="s">
        <v>422</v>
      </c>
      <c r="G26" s="22" t="s">
        <v>423</v>
      </c>
      <c r="H26" s="22" t="s">
        <v>424</v>
      </c>
      <c r="I26" s="23" t="s">
        <v>425</v>
      </c>
      <c r="J26" s="22" t="s">
        <v>426</v>
      </c>
      <c r="K26" s="22" t="s">
        <v>427</v>
      </c>
      <c r="L26" s="22" t="s">
        <v>428</v>
      </c>
      <c r="M26" s="41" t="s">
        <v>429</v>
      </c>
      <c r="N26" s="22" t="s">
        <v>17</v>
      </c>
      <c r="O26" s="22" t="s">
        <v>430</v>
      </c>
      <c r="P26" s="22" t="s">
        <v>431</v>
      </c>
      <c r="Q26" s="22" t="s">
        <v>432</v>
      </c>
      <c r="R26" s="22" t="s">
        <v>433</v>
      </c>
      <c r="S26" s="24" t="s">
        <v>434</v>
      </c>
    </row>
    <row r="27" spans="2:19" x14ac:dyDescent="0.2">
      <c r="B27" s="32" t="s">
        <v>473</v>
      </c>
      <c r="C27" s="34" t="s">
        <v>22</v>
      </c>
      <c r="D27">
        <v>278.39</v>
      </c>
      <c r="E27">
        <v>313.39</v>
      </c>
      <c r="F27" s="25">
        <v>45415</v>
      </c>
      <c r="G27" s="25">
        <v>45415</v>
      </c>
      <c r="H27" s="26" cm="1">
        <f t="array" ref="H27">_xlfn.IFS(C27="Short",E27-(E27-D27)*0.1,C27="Long",E27+(D27-E27)*0.1)</f>
        <v>309.89</v>
      </c>
      <c r="I27" t="s">
        <v>474</v>
      </c>
      <c r="J27">
        <v>5.75</v>
      </c>
      <c r="K27">
        <v>9.75</v>
      </c>
      <c r="L27" s="25">
        <v>45418</v>
      </c>
      <c r="M27" s="42">
        <f t="shared" ref="M27:M31" si="4">K27/J27-1</f>
        <v>0.69565217391304346</v>
      </c>
      <c r="N27" s="28">
        <f t="shared" ref="N27:N31" si="5">_xlfn.DAYS(L27,G27)</f>
        <v>3</v>
      </c>
      <c r="O27" t="s">
        <v>454</v>
      </c>
      <c r="P27">
        <v>297.52</v>
      </c>
      <c r="Q27" s="9" cm="1">
        <f t="array" ref="Q27">_xlfn.IFS(C27="Short",(E27-P27)/(E27-D27),C27="Long",(P27-E27)/(D27-E27))</f>
        <v>0.45342857142857157</v>
      </c>
      <c r="R27" s="9" cm="1">
        <f t="array" ref="R27">_xlfn.IFS(C27="Short",(P27-H27)/H27,C27="Long",P27/H27-1)</f>
        <v>-3.9917390041627691E-2</v>
      </c>
    </row>
    <row r="28" spans="2:19" x14ac:dyDescent="0.2">
      <c r="B28" s="32" t="s">
        <v>475</v>
      </c>
      <c r="C28" s="34" t="s">
        <v>22</v>
      </c>
      <c r="D28">
        <v>156</v>
      </c>
      <c r="E28">
        <v>174.37</v>
      </c>
      <c r="F28" s="25">
        <v>45408</v>
      </c>
      <c r="G28" s="25">
        <v>45408</v>
      </c>
      <c r="H28" s="26" cm="1">
        <f t="array" ref="H28">_xlfn.IFS(C28="Short",E28-(E28-D28)*0.1,C28="Long",E28+(D28-E28)*0.1)</f>
        <v>172.53300000000002</v>
      </c>
      <c r="I28" t="s">
        <v>476</v>
      </c>
      <c r="J28">
        <v>5.28</v>
      </c>
      <c r="K28">
        <v>8.5</v>
      </c>
      <c r="L28" s="25">
        <v>45411</v>
      </c>
      <c r="M28" s="42">
        <f t="shared" si="4"/>
        <v>0.60984848484848486</v>
      </c>
      <c r="N28" s="28">
        <f t="shared" si="5"/>
        <v>3</v>
      </c>
      <c r="O28" t="s">
        <v>454</v>
      </c>
      <c r="P28">
        <v>165.21</v>
      </c>
      <c r="Q28" s="9" cm="1">
        <f t="array" ref="Q28">_xlfn.IFS(C28="Short",(E28-P28)/(E28-D28),C28="Long",(P28-E28)/(D28-E28))</f>
        <v>0.49863908546543245</v>
      </c>
      <c r="R28" s="9" cm="1">
        <f t="array" ref="R28">_xlfn.IFS(C28="Short",(P28-H28)/H28,C28="Long",P28/H28-1)</f>
        <v>-4.2444054180939335E-2</v>
      </c>
    </row>
    <row r="29" spans="2:19" x14ac:dyDescent="0.2">
      <c r="B29" s="32" t="s">
        <v>477</v>
      </c>
      <c r="C29" s="34" t="s">
        <v>22</v>
      </c>
      <c r="D29">
        <v>82.85</v>
      </c>
      <c r="E29">
        <v>92.55</v>
      </c>
      <c r="F29" s="25">
        <v>45503</v>
      </c>
      <c r="G29" s="25">
        <v>45503</v>
      </c>
      <c r="H29" s="26" cm="1">
        <f t="array" ref="H29">_xlfn.IFS(C29="Short",E29-(E29-D29)*0.1,C29="Long",E29+(D29-E29)*0.1)</f>
        <v>91.58</v>
      </c>
      <c r="I29" t="s">
        <v>478</v>
      </c>
      <c r="J29">
        <v>2.1</v>
      </c>
      <c r="K29">
        <v>7</v>
      </c>
      <c r="L29" s="25">
        <v>45509</v>
      </c>
      <c r="M29" s="42">
        <f t="shared" si="4"/>
        <v>2.333333333333333</v>
      </c>
      <c r="N29" s="28">
        <f t="shared" si="5"/>
        <v>6</v>
      </c>
      <c r="O29" t="s">
        <v>454</v>
      </c>
      <c r="P29">
        <v>85.39</v>
      </c>
      <c r="Q29" s="9" cm="1">
        <f t="array" ref="Q29">_xlfn.IFS(C29="Short",(E29-P29)/(E29-D29),C29="Long",(P29-E29)/(D29-E29))</f>
        <v>0.7381443298969067</v>
      </c>
      <c r="R29" s="9" cm="1">
        <f t="array" ref="R29">_xlfn.IFS(C29="Short",(P29-H29)/H29,C29="Long",P29/H29-1)</f>
        <v>-6.7591177112906728E-2</v>
      </c>
    </row>
    <row r="30" spans="2:19" x14ac:dyDescent="0.2">
      <c r="B30" s="32" t="s">
        <v>479</v>
      </c>
      <c r="C30" s="34" t="s">
        <v>22</v>
      </c>
      <c r="D30">
        <v>26.45</v>
      </c>
      <c r="E30">
        <v>29.35</v>
      </c>
      <c r="F30" s="25">
        <v>45441</v>
      </c>
      <c r="G30" s="25">
        <v>45441</v>
      </c>
      <c r="H30" s="26" cm="1">
        <f t="array" ref="H30">_xlfn.IFS(C30="Short",E30-(E30-D30)*0.1,C30="Long",E30+(D30-E30)*0.1)</f>
        <v>29.060000000000002</v>
      </c>
      <c r="I30" t="s">
        <v>480</v>
      </c>
      <c r="J30">
        <v>0.93</v>
      </c>
      <c r="K30">
        <v>1.23</v>
      </c>
      <c r="L30" s="25">
        <v>45442</v>
      </c>
      <c r="M30" s="42">
        <f t="shared" si="4"/>
        <v>0.32258064516129026</v>
      </c>
      <c r="N30" s="28">
        <f t="shared" si="5"/>
        <v>1</v>
      </c>
      <c r="O30" s="25">
        <v>45506</v>
      </c>
      <c r="P30">
        <v>28.14</v>
      </c>
      <c r="Q30" s="9" cm="1">
        <f t="array" ref="Q30">_xlfn.IFS(C30="Short",(E30-P30)/(E30-D30),C30="Long",(P30-E30)/(D30-E30))</f>
        <v>0.41724137931034483</v>
      </c>
      <c r="R30" s="9" cm="1">
        <f t="array" ref="R30">_xlfn.IFS(C30="Short",(P30-H30)/H30,C30="Long",P30/H30-1)</f>
        <v>-3.1658637302133572E-2</v>
      </c>
    </row>
    <row r="31" spans="2:19" x14ac:dyDescent="0.2">
      <c r="B31" s="32" t="s">
        <v>481</v>
      </c>
      <c r="C31" s="34" t="s">
        <v>22</v>
      </c>
      <c r="D31">
        <v>33.69</v>
      </c>
      <c r="E31">
        <v>38</v>
      </c>
      <c r="F31" s="25">
        <v>45504</v>
      </c>
      <c r="G31" s="25">
        <v>45504</v>
      </c>
      <c r="H31" s="26" cm="1">
        <f t="array" ref="H31">_xlfn.IFS(C31="Short",E31-(E31-D31)*0.1,C31="Long",E31+(D31-E31)*0.1)</f>
        <v>37.569000000000003</v>
      </c>
      <c r="I31" t="s">
        <v>482</v>
      </c>
      <c r="J31">
        <v>1.51</v>
      </c>
      <c r="K31">
        <v>2.23</v>
      </c>
      <c r="L31" s="25">
        <v>45505</v>
      </c>
      <c r="M31" s="42">
        <f t="shared" si="4"/>
        <v>0.47682119205298013</v>
      </c>
      <c r="N31" s="28">
        <f t="shared" si="5"/>
        <v>1</v>
      </c>
      <c r="O31" s="25">
        <v>45517</v>
      </c>
      <c r="P31">
        <v>36.049999999999997</v>
      </c>
      <c r="Q31" s="9" cm="1">
        <f t="array" ref="Q31">_xlfn.IFS(C31="Short",(E31-P31)/(E31-D31),C31="Long",(P31-E31)/(D31-E31))</f>
        <v>0.45243619489559206</v>
      </c>
      <c r="R31" s="9" cm="1">
        <f t="array" ref="R31">_xlfn.IFS(C31="Short",(P31-H31)/H31,C31="Long",P31/H31-1)</f>
        <v>-4.0432271287497816E-2</v>
      </c>
    </row>
    <row r="33" spans="2:19" ht="16" thickBot="1" x14ac:dyDescent="0.25"/>
    <row r="34" spans="2:19" x14ac:dyDescent="0.2">
      <c r="B34" s="38" t="s">
        <v>483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40"/>
    </row>
    <row r="35" spans="2:19" ht="16" thickBot="1" x14ac:dyDescent="0.25">
      <c r="B35" s="21" t="s">
        <v>418</v>
      </c>
      <c r="C35" s="22" t="s">
        <v>419</v>
      </c>
      <c r="D35" s="22" t="s">
        <v>420</v>
      </c>
      <c r="E35" s="22" t="s">
        <v>421</v>
      </c>
      <c r="F35" s="22" t="s">
        <v>422</v>
      </c>
      <c r="G35" s="22" t="s">
        <v>423</v>
      </c>
      <c r="H35" s="22" t="s">
        <v>424</v>
      </c>
      <c r="I35" s="23" t="s">
        <v>425</v>
      </c>
      <c r="J35" s="22" t="s">
        <v>426</v>
      </c>
      <c r="K35" s="22" t="s">
        <v>427</v>
      </c>
      <c r="L35" s="22" t="s">
        <v>428</v>
      </c>
      <c r="M35" s="41" t="s">
        <v>429</v>
      </c>
      <c r="N35" s="22" t="s">
        <v>17</v>
      </c>
      <c r="O35" s="22" t="s">
        <v>430</v>
      </c>
      <c r="P35" s="22" t="s">
        <v>431</v>
      </c>
      <c r="Q35" s="22" t="s">
        <v>432</v>
      </c>
      <c r="R35" s="22" t="s">
        <v>433</v>
      </c>
      <c r="S35" s="24" t="s">
        <v>434</v>
      </c>
    </row>
    <row r="36" spans="2:19" x14ac:dyDescent="0.2">
      <c r="B36" s="32" t="s">
        <v>484</v>
      </c>
      <c r="C36" s="34" t="s">
        <v>25</v>
      </c>
      <c r="D36">
        <v>15.52</v>
      </c>
      <c r="E36">
        <v>13.86</v>
      </c>
      <c r="F36" s="25">
        <v>45443</v>
      </c>
      <c r="G36" s="25">
        <v>45077</v>
      </c>
      <c r="H36" s="26" cm="1">
        <f t="array" ref="H36">_xlfn.IFS(C36="Short",E36-(E36-D36)*0.1,C36="Long",E36+(D36-E36)*0.1)</f>
        <v>14.026</v>
      </c>
      <c r="I36" t="s">
        <v>485</v>
      </c>
      <c r="J36">
        <v>0.18</v>
      </c>
      <c r="K36">
        <v>0.85</v>
      </c>
      <c r="L36" s="25">
        <v>45084</v>
      </c>
      <c r="M36" s="42">
        <f t="shared" ref="M36:M37" si="6">K36/J36-1</f>
        <v>3.7222222222222223</v>
      </c>
      <c r="N36" s="28">
        <f t="shared" ref="N36:N37" si="7">_xlfn.DAYS(L36,G36)</f>
        <v>7</v>
      </c>
      <c r="O36" s="25">
        <v>45084</v>
      </c>
      <c r="P36">
        <v>17.739999999999998</v>
      </c>
      <c r="Q36" s="31" cm="1">
        <f t="array" ref="Q36">_xlfn.IFS(C36="Short",(E36-P36)/(E36-D36),C36="Long",(P36-E36)/(D36-E36))</f>
        <v>2.3373493975903608</v>
      </c>
      <c r="R36" s="9" cm="1">
        <f t="array" ref="R36">_xlfn.IFS(C36="Short",(P36-H36)/H36,C36="Long",P36/H36-1)</f>
        <v>0.26479395408527018</v>
      </c>
    </row>
    <row r="37" spans="2:19" x14ac:dyDescent="0.2">
      <c r="B37" s="32" t="s">
        <v>486</v>
      </c>
      <c r="C37" s="34" t="s">
        <v>22</v>
      </c>
      <c r="D37">
        <v>90.49</v>
      </c>
      <c r="E37">
        <v>101.58</v>
      </c>
      <c r="F37" s="25">
        <v>45204</v>
      </c>
      <c r="G37" s="25">
        <v>45204</v>
      </c>
      <c r="H37" s="26" cm="1">
        <f t="array" ref="H37">_xlfn.IFS(C37="Short",E37-(E37-D37)*0.1,C37="Long",E37+(D37-E37)*0.1)</f>
        <v>100.471</v>
      </c>
      <c r="I37" t="s">
        <v>487</v>
      </c>
      <c r="J37">
        <v>1.1599999999999999</v>
      </c>
      <c r="K37">
        <v>4.4000000000000004</v>
      </c>
      <c r="L37" s="25">
        <v>45211</v>
      </c>
      <c r="M37" s="42">
        <f t="shared" si="6"/>
        <v>2.7931034482758625</v>
      </c>
      <c r="N37" s="28">
        <f t="shared" si="7"/>
        <v>7</v>
      </c>
      <c r="O37" s="25">
        <v>45208</v>
      </c>
      <c r="P37">
        <v>83.57</v>
      </c>
      <c r="Q37" s="31" cm="1">
        <f t="array" ref="Q37">_xlfn.IFS(C37="Short",(E37-P37)/(E37-D37),C37="Long",(P37-E37)/(D37-E37))</f>
        <v>1.6239855725879171</v>
      </c>
      <c r="R37" s="9" cm="1">
        <f t="array" ref="R37">_xlfn.IFS(C37="Short",(P37-H37)/H37,C37="Long",P37/H37-1)</f>
        <v>-0.16821769465816017</v>
      </c>
    </row>
  </sheetData>
  <mergeCells count="5">
    <mergeCell ref="A1:A4"/>
    <mergeCell ref="B1:S1"/>
    <mergeCell ref="B13:S13"/>
    <mergeCell ref="B25:S25"/>
    <mergeCell ref="B34:S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25579-981E-41D2-8EB3-0090304FD0F8}">
  <dimension ref="A1:AC832"/>
  <sheetViews>
    <sheetView workbookViewId="0">
      <selection activeCell="L2" sqref="L2"/>
    </sheetView>
  </sheetViews>
  <sheetFormatPr baseColWidth="10" defaultColWidth="8.83203125" defaultRowHeight="15" x14ac:dyDescent="0.2"/>
  <cols>
    <col min="18" max="18" width="18.33203125" bestFit="1" customWidth="1"/>
    <col min="27" max="27" width="16.1640625" bestFit="1" customWidth="1"/>
    <col min="274" max="274" width="18.33203125" bestFit="1" customWidth="1"/>
    <col min="283" max="283" width="16.1640625" bestFit="1" customWidth="1"/>
    <col min="530" max="530" width="18.33203125" bestFit="1" customWidth="1"/>
    <col min="539" max="539" width="16.1640625" bestFit="1" customWidth="1"/>
    <col min="786" max="786" width="18.33203125" bestFit="1" customWidth="1"/>
    <col min="795" max="795" width="16.1640625" bestFit="1" customWidth="1"/>
    <col min="1042" max="1042" width="18.33203125" bestFit="1" customWidth="1"/>
    <col min="1051" max="1051" width="16.1640625" bestFit="1" customWidth="1"/>
    <col min="1298" max="1298" width="18.33203125" bestFit="1" customWidth="1"/>
    <col min="1307" max="1307" width="16.1640625" bestFit="1" customWidth="1"/>
    <col min="1554" max="1554" width="18.33203125" bestFit="1" customWidth="1"/>
    <col min="1563" max="1563" width="16.1640625" bestFit="1" customWidth="1"/>
    <col min="1810" max="1810" width="18.33203125" bestFit="1" customWidth="1"/>
    <col min="1819" max="1819" width="16.1640625" bestFit="1" customWidth="1"/>
    <col min="2066" max="2066" width="18.33203125" bestFit="1" customWidth="1"/>
    <col min="2075" max="2075" width="16.1640625" bestFit="1" customWidth="1"/>
    <col min="2322" max="2322" width="18.33203125" bestFit="1" customWidth="1"/>
    <col min="2331" max="2331" width="16.1640625" bestFit="1" customWidth="1"/>
    <col min="2578" max="2578" width="18.33203125" bestFit="1" customWidth="1"/>
    <col min="2587" max="2587" width="16.1640625" bestFit="1" customWidth="1"/>
    <col min="2834" max="2834" width="18.33203125" bestFit="1" customWidth="1"/>
    <col min="2843" max="2843" width="16.1640625" bestFit="1" customWidth="1"/>
    <col min="3090" max="3090" width="18.33203125" bestFit="1" customWidth="1"/>
    <col min="3099" max="3099" width="16.1640625" bestFit="1" customWidth="1"/>
    <col min="3346" max="3346" width="18.33203125" bestFit="1" customWidth="1"/>
    <col min="3355" max="3355" width="16.1640625" bestFit="1" customWidth="1"/>
    <col min="3602" max="3602" width="18.33203125" bestFit="1" customWidth="1"/>
    <col min="3611" max="3611" width="16.1640625" bestFit="1" customWidth="1"/>
    <col min="3858" max="3858" width="18.33203125" bestFit="1" customWidth="1"/>
    <col min="3867" max="3867" width="16.1640625" bestFit="1" customWidth="1"/>
    <col min="4114" max="4114" width="18.33203125" bestFit="1" customWidth="1"/>
    <col min="4123" max="4123" width="16.1640625" bestFit="1" customWidth="1"/>
    <col min="4370" max="4370" width="18.33203125" bestFit="1" customWidth="1"/>
    <col min="4379" max="4379" width="16.1640625" bestFit="1" customWidth="1"/>
    <col min="4626" max="4626" width="18.33203125" bestFit="1" customWidth="1"/>
    <col min="4635" max="4635" width="16.1640625" bestFit="1" customWidth="1"/>
    <col min="4882" max="4882" width="18.33203125" bestFit="1" customWidth="1"/>
    <col min="4891" max="4891" width="16.1640625" bestFit="1" customWidth="1"/>
    <col min="5138" max="5138" width="18.33203125" bestFit="1" customWidth="1"/>
    <col min="5147" max="5147" width="16.1640625" bestFit="1" customWidth="1"/>
    <col min="5394" max="5394" width="18.33203125" bestFit="1" customWidth="1"/>
    <col min="5403" max="5403" width="16.1640625" bestFit="1" customWidth="1"/>
    <col min="5650" max="5650" width="18.33203125" bestFit="1" customWidth="1"/>
    <col min="5659" max="5659" width="16.1640625" bestFit="1" customWidth="1"/>
    <col min="5906" max="5906" width="18.33203125" bestFit="1" customWidth="1"/>
    <col min="5915" max="5915" width="16.1640625" bestFit="1" customWidth="1"/>
    <col min="6162" max="6162" width="18.33203125" bestFit="1" customWidth="1"/>
    <col min="6171" max="6171" width="16.1640625" bestFit="1" customWidth="1"/>
    <col min="6418" max="6418" width="18.33203125" bestFit="1" customWidth="1"/>
    <col min="6427" max="6427" width="16.1640625" bestFit="1" customWidth="1"/>
    <col min="6674" max="6674" width="18.33203125" bestFit="1" customWidth="1"/>
    <col min="6683" max="6683" width="16.1640625" bestFit="1" customWidth="1"/>
    <col min="6930" max="6930" width="18.33203125" bestFit="1" customWidth="1"/>
    <col min="6939" max="6939" width="16.1640625" bestFit="1" customWidth="1"/>
    <col min="7186" max="7186" width="18.33203125" bestFit="1" customWidth="1"/>
    <col min="7195" max="7195" width="16.1640625" bestFit="1" customWidth="1"/>
    <col min="7442" max="7442" width="18.33203125" bestFit="1" customWidth="1"/>
    <col min="7451" max="7451" width="16.1640625" bestFit="1" customWidth="1"/>
    <col min="7698" max="7698" width="18.33203125" bestFit="1" customWidth="1"/>
    <col min="7707" max="7707" width="16.1640625" bestFit="1" customWidth="1"/>
    <col min="7954" max="7954" width="18.33203125" bestFit="1" customWidth="1"/>
    <col min="7963" max="7963" width="16.1640625" bestFit="1" customWidth="1"/>
    <col min="8210" max="8210" width="18.33203125" bestFit="1" customWidth="1"/>
    <col min="8219" max="8219" width="16.1640625" bestFit="1" customWidth="1"/>
    <col min="8466" max="8466" width="18.33203125" bestFit="1" customWidth="1"/>
    <col min="8475" max="8475" width="16.1640625" bestFit="1" customWidth="1"/>
    <col min="8722" max="8722" width="18.33203125" bestFit="1" customWidth="1"/>
    <col min="8731" max="8731" width="16.1640625" bestFit="1" customWidth="1"/>
    <col min="8978" max="8978" width="18.33203125" bestFit="1" customWidth="1"/>
    <col min="8987" max="8987" width="16.1640625" bestFit="1" customWidth="1"/>
    <col min="9234" max="9234" width="18.33203125" bestFit="1" customWidth="1"/>
    <col min="9243" max="9243" width="16.1640625" bestFit="1" customWidth="1"/>
    <col min="9490" max="9490" width="18.33203125" bestFit="1" customWidth="1"/>
    <col min="9499" max="9499" width="16.1640625" bestFit="1" customWidth="1"/>
    <col min="9746" max="9746" width="18.33203125" bestFit="1" customWidth="1"/>
    <col min="9755" max="9755" width="16.1640625" bestFit="1" customWidth="1"/>
    <col min="10002" max="10002" width="18.33203125" bestFit="1" customWidth="1"/>
    <col min="10011" max="10011" width="16.1640625" bestFit="1" customWidth="1"/>
    <col min="10258" max="10258" width="18.33203125" bestFit="1" customWidth="1"/>
    <col min="10267" max="10267" width="16.1640625" bestFit="1" customWidth="1"/>
    <col min="10514" max="10514" width="18.33203125" bestFit="1" customWidth="1"/>
    <col min="10523" max="10523" width="16.1640625" bestFit="1" customWidth="1"/>
    <col min="10770" max="10770" width="18.33203125" bestFit="1" customWidth="1"/>
    <col min="10779" max="10779" width="16.1640625" bestFit="1" customWidth="1"/>
    <col min="11026" max="11026" width="18.33203125" bestFit="1" customWidth="1"/>
    <col min="11035" max="11035" width="16.1640625" bestFit="1" customWidth="1"/>
    <col min="11282" max="11282" width="18.33203125" bestFit="1" customWidth="1"/>
    <col min="11291" max="11291" width="16.1640625" bestFit="1" customWidth="1"/>
    <col min="11538" max="11538" width="18.33203125" bestFit="1" customWidth="1"/>
    <col min="11547" max="11547" width="16.1640625" bestFit="1" customWidth="1"/>
    <col min="11794" max="11794" width="18.33203125" bestFit="1" customWidth="1"/>
    <col min="11803" max="11803" width="16.1640625" bestFit="1" customWidth="1"/>
    <col min="12050" max="12050" width="18.33203125" bestFit="1" customWidth="1"/>
    <col min="12059" max="12059" width="16.1640625" bestFit="1" customWidth="1"/>
    <col min="12306" max="12306" width="18.33203125" bestFit="1" customWidth="1"/>
    <col min="12315" max="12315" width="16.1640625" bestFit="1" customWidth="1"/>
    <col min="12562" max="12562" width="18.33203125" bestFit="1" customWidth="1"/>
    <col min="12571" max="12571" width="16.1640625" bestFit="1" customWidth="1"/>
    <col min="12818" max="12818" width="18.33203125" bestFit="1" customWidth="1"/>
    <col min="12827" max="12827" width="16.1640625" bestFit="1" customWidth="1"/>
    <col min="13074" max="13074" width="18.33203125" bestFit="1" customWidth="1"/>
    <col min="13083" max="13083" width="16.1640625" bestFit="1" customWidth="1"/>
    <col min="13330" max="13330" width="18.33203125" bestFit="1" customWidth="1"/>
    <col min="13339" max="13339" width="16.1640625" bestFit="1" customWidth="1"/>
    <col min="13586" max="13586" width="18.33203125" bestFit="1" customWidth="1"/>
    <col min="13595" max="13595" width="16.1640625" bestFit="1" customWidth="1"/>
    <col min="13842" max="13842" width="18.33203125" bestFit="1" customWidth="1"/>
    <col min="13851" max="13851" width="16.1640625" bestFit="1" customWidth="1"/>
    <col min="14098" max="14098" width="18.33203125" bestFit="1" customWidth="1"/>
    <col min="14107" max="14107" width="16.1640625" bestFit="1" customWidth="1"/>
    <col min="14354" max="14354" width="18.33203125" bestFit="1" customWidth="1"/>
    <col min="14363" max="14363" width="16.1640625" bestFit="1" customWidth="1"/>
    <col min="14610" max="14610" width="18.33203125" bestFit="1" customWidth="1"/>
    <col min="14619" max="14619" width="16.1640625" bestFit="1" customWidth="1"/>
    <col min="14866" max="14866" width="18.33203125" bestFit="1" customWidth="1"/>
    <col min="14875" max="14875" width="16.1640625" bestFit="1" customWidth="1"/>
    <col min="15122" max="15122" width="18.33203125" bestFit="1" customWidth="1"/>
    <col min="15131" max="15131" width="16.1640625" bestFit="1" customWidth="1"/>
    <col min="15378" max="15378" width="18.33203125" bestFit="1" customWidth="1"/>
    <col min="15387" max="15387" width="16.1640625" bestFit="1" customWidth="1"/>
    <col min="15634" max="15634" width="18.33203125" bestFit="1" customWidth="1"/>
    <col min="15643" max="15643" width="16.1640625" bestFit="1" customWidth="1"/>
    <col min="15890" max="15890" width="18.33203125" bestFit="1" customWidth="1"/>
    <col min="15899" max="15899" width="16.1640625" bestFit="1" customWidth="1"/>
    <col min="16146" max="16146" width="18.33203125" bestFit="1" customWidth="1"/>
    <col min="16155" max="16155" width="16.1640625" bestFit="1" customWidth="1"/>
  </cols>
  <sheetData>
    <row r="1" spans="1:29" ht="48" x14ac:dyDescent="0.2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4" t="s">
        <v>10</v>
      </c>
      <c r="L1" s="1" t="s">
        <v>11</v>
      </c>
      <c r="M1" s="3" t="s">
        <v>12</v>
      </c>
      <c r="N1" s="4" t="s">
        <v>13</v>
      </c>
      <c r="O1" s="4"/>
      <c r="P1" s="1" t="s">
        <v>14</v>
      </c>
      <c r="Q1" s="3" t="s">
        <v>15</v>
      </c>
      <c r="R1" s="4" t="s">
        <v>16</v>
      </c>
      <c r="S1" s="5" t="s">
        <v>17</v>
      </c>
      <c r="T1" s="5" t="s">
        <v>18</v>
      </c>
      <c r="U1" s="1" t="s">
        <v>19</v>
      </c>
      <c r="V1" s="1"/>
      <c r="W1" s="1"/>
      <c r="X1" s="1"/>
      <c r="Y1" s="5" t="s">
        <v>20</v>
      </c>
    </row>
    <row r="2" spans="1:29" x14ac:dyDescent="0.2">
      <c r="A2" t="s">
        <v>21</v>
      </c>
      <c r="B2" t="s">
        <v>22</v>
      </c>
      <c r="C2" s="6">
        <v>44790</v>
      </c>
      <c r="D2" s="7">
        <v>147.233</v>
      </c>
      <c r="E2" s="6">
        <v>44791</v>
      </c>
      <c r="F2" s="7">
        <v>143.21549999999999</v>
      </c>
      <c r="G2">
        <v>1</v>
      </c>
      <c r="H2">
        <v>0</v>
      </c>
      <c r="J2" s="7"/>
      <c r="K2" s="8"/>
      <c r="M2" s="7"/>
      <c r="N2" s="8"/>
      <c r="O2" s="9" cm="1">
        <f t="array" ref="O2">_xlfn.IFS(AND(B2="Short",F2=Q2),(D2-F2)/D2,AND(B2="Long",F2=Q2),(F2/D2)-1,AND(B2="Long",F2&lt;&gt;Q2),(F2/D2)-1,AND(B2="Short",F2&lt;&gt;Q2),(D2-F2)/D2)</f>
        <v>2.7286681654248791E-2</v>
      </c>
      <c r="P2" t="s">
        <v>23</v>
      </c>
      <c r="Q2" s="7">
        <v>143.21549999999999</v>
      </c>
      <c r="R2" s="8">
        <v>44790</v>
      </c>
      <c r="S2" s="10">
        <f>_xlfn.DAYS(E2,C2)</f>
        <v>1</v>
      </c>
      <c r="T2" s="10">
        <v>1</v>
      </c>
      <c r="V2" s="11" t="str">
        <f t="shared" ref="V2:V65" si="0">IF(F2=Q2,"1")</f>
        <v>1</v>
      </c>
      <c r="Y2" s="10">
        <v>0</v>
      </c>
      <c r="Z2" t="s">
        <v>24</v>
      </c>
      <c r="AA2" s="12">
        <f>AVERAGE(O:O)</f>
        <v>1.3580105154108145E-2</v>
      </c>
      <c r="AC2">
        <f>IF(O2&gt;-0.01,_xlfn.DAYS(E2,C2))</f>
        <v>1</v>
      </c>
    </row>
    <row r="3" spans="1:29" x14ac:dyDescent="0.2">
      <c r="A3" t="s">
        <v>21</v>
      </c>
      <c r="B3" t="s">
        <v>25</v>
      </c>
      <c r="C3" s="6">
        <v>45070</v>
      </c>
      <c r="D3" s="7">
        <v>116.544</v>
      </c>
      <c r="E3" s="6">
        <v>45071</v>
      </c>
      <c r="F3" s="7">
        <v>119.904</v>
      </c>
      <c r="G3">
        <v>1</v>
      </c>
      <c r="H3">
        <v>0</v>
      </c>
      <c r="J3" s="7"/>
      <c r="K3" s="8"/>
      <c r="M3" s="7"/>
      <c r="N3" s="8"/>
      <c r="O3" s="9" cm="1">
        <f t="array" ref="O3">_xlfn.IFS(AND(B3="Short",F3=Q3),(D3-F3)/D3,AND(B3="Long",F3=Q3),(F3/D3)-1,AND(B3="Long",F3&lt;&gt;Q3),(F3/D3)-1,AND(B3="Short",F3&lt;&gt;Q3),(D3-F3)/D3)</f>
        <v>2.883031301482708E-2</v>
      </c>
      <c r="P3" t="s">
        <v>23</v>
      </c>
      <c r="Q3" s="7">
        <v>119.904</v>
      </c>
      <c r="R3" s="8">
        <v>45070</v>
      </c>
      <c r="S3" s="10">
        <f t="shared" ref="S3:S66" si="1">_xlfn.DAYS(E3,C3)</f>
        <v>1</v>
      </c>
      <c r="T3" s="10">
        <v>1</v>
      </c>
      <c r="V3" s="11" t="str">
        <f t="shared" si="0"/>
        <v>1</v>
      </c>
      <c r="Y3" s="10">
        <v>0</v>
      </c>
      <c r="Z3" t="s">
        <v>26</v>
      </c>
      <c r="AA3" s="13">
        <f>X5</f>
        <v>0.97111913357400725</v>
      </c>
      <c r="AC3">
        <f>IF(O3&gt;-0.01,_xlfn.DAYS(E3,C3))</f>
        <v>1</v>
      </c>
    </row>
    <row r="4" spans="1:29" x14ac:dyDescent="0.2">
      <c r="A4" t="s">
        <v>21</v>
      </c>
      <c r="B4" t="s">
        <v>25</v>
      </c>
      <c r="C4" s="6">
        <v>45442</v>
      </c>
      <c r="D4" s="7">
        <v>127.318</v>
      </c>
      <c r="E4" s="6">
        <v>45443</v>
      </c>
      <c r="F4" s="7">
        <v>132.363</v>
      </c>
      <c r="G4">
        <v>1</v>
      </c>
      <c r="H4">
        <v>0</v>
      </c>
      <c r="J4" s="7"/>
      <c r="K4" s="8"/>
      <c r="M4" s="7"/>
      <c r="N4" s="8"/>
      <c r="O4" s="9" cm="1">
        <f t="array" ref="O4">_xlfn.IFS(AND(B4="Short",F4=Q4),(D4-F4)/D4,AND(B4="Long",F4=Q4),(F4/D4)-1,AND(B4="Long",F4&lt;&gt;Q4),(F4/D4)-1,AND(B4="Short",F4&lt;&gt;Q4),(D4-F4)/D4)</f>
        <v>3.962519046796209E-2</v>
      </c>
      <c r="P4" t="s">
        <v>23</v>
      </c>
      <c r="Q4" s="7">
        <v>132.363</v>
      </c>
      <c r="R4" s="8">
        <v>45442</v>
      </c>
      <c r="S4" s="10">
        <f t="shared" si="1"/>
        <v>1</v>
      </c>
      <c r="T4" s="10">
        <v>1</v>
      </c>
      <c r="V4" s="11" t="str">
        <f t="shared" si="0"/>
        <v>1</v>
      </c>
      <c r="W4">
        <f>COUNT(F:F)</f>
        <v>831</v>
      </c>
      <c r="Y4" s="10">
        <v>0</v>
      </c>
      <c r="Z4" t="s">
        <v>27</v>
      </c>
      <c r="AA4" s="10">
        <f>AVERAGE(S:S)</f>
        <v>22.973525872442838</v>
      </c>
      <c r="AC4">
        <f t="shared" ref="AC4:AC67" si="2">IF(O4&gt;-0.01,_xlfn.DAYS(E4,C4))</f>
        <v>1</v>
      </c>
    </row>
    <row r="5" spans="1:29" x14ac:dyDescent="0.2">
      <c r="A5" t="s">
        <v>28</v>
      </c>
      <c r="B5" t="s">
        <v>25</v>
      </c>
      <c r="C5" s="6">
        <v>43902</v>
      </c>
      <c r="D5" s="7">
        <v>14.271000000000001</v>
      </c>
      <c r="E5" s="6">
        <v>43903</v>
      </c>
      <c r="F5" s="7">
        <v>14.823499999999999</v>
      </c>
      <c r="G5">
        <v>1</v>
      </c>
      <c r="H5">
        <v>0</v>
      </c>
      <c r="J5" s="7"/>
      <c r="K5" s="8"/>
      <c r="M5" s="7"/>
      <c r="N5" s="8"/>
      <c r="O5" s="9" cm="1">
        <f t="array" ref="O5">_xlfn.IFS(AND(B5="Short",F5=Q5),(D5-F5)/D5,AND(B5="Long",F5=Q5),(F5/D5)-1,AND(B5="Long",F5&lt;&gt;Q5),(F5/D5)-1,AND(B5="Short",F5&lt;&gt;Q5),(D5-F5)/D5)</f>
        <v>3.8714876322612168E-2</v>
      </c>
      <c r="P5" t="s">
        <v>23</v>
      </c>
      <c r="Q5" s="7">
        <v>14.823499999999999</v>
      </c>
      <c r="R5" s="8">
        <v>43902</v>
      </c>
      <c r="S5" s="10">
        <f t="shared" si="1"/>
        <v>1</v>
      </c>
      <c r="T5" s="10">
        <v>1</v>
      </c>
      <c r="V5" s="11" t="str">
        <f t="shared" si="0"/>
        <v>1</v>
      </c>
      <c r="W5">
        <f>COUNTIF(V:V,"=1")</f>
        <v>807</v>
      </c>
      <c r="X5" s="14">
        <f>W5/W4</f>
        <v>0.97111913357400725</v>
      </c>
      <c r="Y5" s="10">
        <v>0</v>
      </c>
      <c r="AA5">
        <f>AVERAGE(AC:AC)</f>
        <v>12.750929368029739</v>
      </c>
      <c r="AC5">
        <f t="shared" si="2"/>
        <v>1</v>
      </c>
    </row>
    <row r="6" spans="1:29" x14ac:dyDescent="0.2">
      <c r="A6" t="s">
        <v>29</v>
      </c>
      <c r="B6" t="s">
        <v>25</v>
      </c>
      <c r="C6" s="6">
        <v>43906</v>
      </c>
      <c r="D6" s="7">
        <v>61.387999999999998</v>
      </c>
      <c r="E6" s="6">
        <v>43907</v>
      </c>
      <c r="F6" s="7">
        <v>63.639249999999997</v>
      </c>
      <c r="G6">
        <v>1</v>
      </c>
      <c r="H6">
        <v>0</v>
      </c>
      <c r="J6" s="7"/>
      <c r="K6" s="8"/>
      <c r="M6" s="7"/>
      <c r="N6" s="8"/>
      <c r="O6" s="9" cm="1">
        <f t="array" ref="O6">_xlfn.IFS(AND(B6="Short",F6=Q6),(D6-F6)/D6,AND(B6="Long",F6=Q6),(F6/D6)-1,AND(B6="Long",F6&lt;&gt;Q6),(F6/D6)-1,AND(B6="Short",F6&lt;&gt;Q6),(D6-F6)/D6)</f>
        <v>3.6672476705545076E-2</v>
      </c>
      <c r="P6" t="s">
        <v>23</v>
      </c>
      <c r="Q6" s="7">
        <v>63.639249999999997</v>
      </c>
      <c r="R6" s="8">
        <v>43906</v>
      </c>
      <c r="S6" s="10">
        <f t="shared" si="1"/>
        <v>1</v>
      </c>
      <c r="T6" s="10">
        <v>1</v>
      </c>
      <c r="V6" s="11" t="str">
        <f t="shared" si="0"/>
        <v>1</v>
      </c>
      <c r="Y6" s="10">
        <v>0</v>
      </c>
      <c r="AC6">
        <f t="shared" si="2"/>
        <v>1</v>
      </c>
    </row>
    <row r="7" spans="1:29" x14ac:dyDescent="0.2">
      <c r="A7" t="s">
        <v>28</v>
      </c>
      <c r="B7" t="s">
        <v>22</v>
      </c>
      <c r="C7" s="6">
        <v>43903</v>
      </c>
      <c r="D7" s="7">
        <v>15.115</v>
      </c>
      <c r="E7" s="6">
        <v>43903</v>
      </c>
      <c r="F7" s="7">
        <v>14.6525</v>
      </c>
      <c r="G7">
        <v>1</v>
      </c>
      <c r="H7">
        <v>0</v>
      </c>
      <c r="J7" s="7"/>
      <c r="K7" s="8"/>
      <c r="M7" s="7"/>
      <c r="N7" s="8"/>
      <c r="O7" s="9" cm="1">
        <f t="array" ref="O7">_xlfn.IFS(AND(B7="Short",F7=Q7),(D7-F7)/D7,AND(B7="Long",F7=Q7),(F7/D7)-1,AND(B7="Long",F7&lt;&gt;Q7),(F7/D7)-1,AND(B7="Short",F7&lt;&gt;Q7),(D7-F7)/D7)</f>
        <v>3.0598742970559069E-2</v>
      </c>
      <c r="P7" t="s">
        <v>23</v>
      </c>
      <c r="Q7" s="7">
        <v>14.6525</v>
      </c>
      <c r="R7" s="8">
        <v>43903</v>
      </c>
      <c r="S7" s="10">
        <f t="shared" si="1"/>
        <v>0</v>
      </c>
      <c r="T7" s="10">
        <v>1</v>
      </c>
      <c r="V7" s="11" t="str">
        <f t="shared" si="0"/>
        <v>1</v>
      </c>
      <c r="Y7" s="10">
        <v>0</v>
      </c>
      <c r="AC7">
        <f t="shared" si="2"/>
        <v>0</v>
      </c>
    </row>
    <row r="8" spans="1:29" x14ac:dyDescent="0.2">
      <c r="A8" t="s">
        <v>30</v>
      </c>
      <c r="B8" t="s">
        <v>25</v>
      </c>
      <c r="C8" s="6">
        <v>45056</v>
      </c>
      <c r="D8" s="7">
        <v>111.572</v>
      </c>
      <c r="E8" s="6">
        <v>45079</v>
      </c>
      <c r="F8" s="7">
        <v>115.877</v>
      </c>
      <c r="G8">
        <v>1</v>
      </c>
      <c r="H8">
        <v>0</v>
      </c>
      <c r="J8" s="7"/>
      <c r="K8" s="8"/>
      <c r="M8" s="7"/>
      <c r="N8" s="8"/>
      <c r="O8" s="9" cm="1">
        <f t="array" ref="O8">_xlfn.IFS(AND(B8="Short",F8=Q8),(D8-F8)/D8,AND(B8="Long",F8=Q8),(F8/D8)-1,AND(B8="Long",F8&lt;&gt;Q8),(F8/D8)-1,AND(B8="Short",F8&lt;&gt;Q8),(D8-F8)/D8)</f>
        <v>3.8584949628938991E-2</v>
      </c>
      <c r="P8" t="s">
        <v>23</v>
      </c>
      <c r="Q8" s="7">
        <v>115.877</v>
      </c>
      <c r="R8" s="8">
        <v>45056</v>
      </c>
      <c r="S8" s="10">
        <f t="shared" si="1"/>
        <v>23</v>
      </c>
      <c r="T8" s="10">
        <v>1</v>
      </c>
      <c r="V8" s="11" t="str">
        <f t="shared" si="0"/>
        <v>1</v>
      </c>
      <c r="Y8" s="10">
        <v>0</v>
      </c>
      <c r="AC8">
        <f t="shared" si="2"/>
        <v>23</v>
      </c>
    </row>
    <row r="9" spans="1:29" x14ac:dyDescent="0.2">
      <c r="A9" t="s">
        <v>28</v>
      </c>
      <c r="B9" t="s">
        <v>25</v>
      </c>
      <c r="C9" s="6">
        <v>43906</v>
      </c>
      <c r="D9" s="7">
        <v>12.59685</v>
      </c>
      <c r="E9" s="6">
        <v>43906</v>
      </c>
      <c r="F9" s="7">
        <v>13.072725</v>
      </c>
      <c r="G9">
        <v>1</v>
      </c>
      <c r="H9">
        <v>0</v>
      </c>
      <c r="J9" s="7"/>
      <c r="K9" s="8"/>
      <c r="M9" s="7"/>
      <c r="N9" s="8"/>
      <c r="O9" s="9" cm="1">
        <f t="array" ref="O9">_xlfn.IFS(AND(B9="Short",F9=Q9),(D9-F9)/D9,AND(B9="Long",F9=Q9),(F9/D9)-1,AND(B9="Long",F9&lt;&gt;Q9),(F9/D9)-1,AND(B9="Short",F9&lt;&gt;Q9),(D9-F9)/D9)</f>
        <v>3.7777301468224112E-2</v>
      </c>
      <c r="P9" t="s">
        <v>23</v>
      </c>
      <c r="Q9" s="7">
        <v>13.072725</v>
      </c>
      <c r="R9" s="8">
        <v>43906</v>
      </c>
      <c r="S9" s="10">
        <f t="shared" si="1"/>
        <v>0</v>
      </c>
      <c r="T9" s="10">
        <v>1</v>
      </c>
      <c r="V9" s="11" t="str">
        <f t="shared" si="0"/>
        <v>1</v>
      </c>
      <c r="Y9" s="10">
        <v>0</v>
      </c>
      <c r="AC9">
        <f t="shared" si="2"/>
        <v>0</v>
      </c>
    </row>
    <row r="10" spans="1:29" x14ac:dyDescent="0.2">
      <c r="A10" t="s">
        <v>31</v>
      </c>
      <c r="B10" t="s">
        <v>25</v>
      </c>
      <c r="C10" s="6">
        <v>43906</v>
      </c>
      <c r="D10" s="7">
        <v>71.75</v>
      </c>
      <c r="E10" s="6">
        <v>43907</v>
      </c>
      <c r="F10" s="7">
        <v>74.5</v>
      </c>
      <c r="G10">
        <v>1</v>
      </c>
      <c r="H10">
        <v>0</v>
      </c>
      <c r="J10" s="7"/>
      <c r="K10" s="8"/>
      <c r="M10" s="7"/>
      <c r="N10" s="8"/>
      <c r="O10" s="9" cm="1">
        <f t="array" ref="O10">_xlfn.IFS(AND(B10="Short",F10=Q10),(D10-F10)/D10,AND(B10="Long",F10=Q10),(F10/D10)-1,AND(B10="Long",F10&lt;&gt;Q10),(F10/D10)-1,AND(B10="Short",F10&lt;&gt;Q10),(D10-F10)/D10)</f>
        <v>3.8327526132404088E-2</v>
      </c>
      <c r="P10" t="s">
        <v>23</v>
      </c>
      <c r="Q10" s="7">
        <v>74.5</v>
      </c>
      <c r="R10" s="8">
        <v>43906</v>
      </c>
      <c r="S10" s="10">
        <f t="shared" si="1"/>
        <v>1</v>
      </c>
      <c r="T10" s="10">
        <v>1</v>
      </c>
      <c r="V10" s="11" t="str">
        <f t="shared" si="0"/>
        <v>1</v>
      </c>
      <c r="Y10" s="10">
        <v>0</v>
      </c>
      <c r="AC10">
        <f t="shared" si="2"/>
        <v>1</v>
      </c>
    </row>
    <row r="11" spans="1:29" x14ac:dyDescent="0.2">
      <c r="A11" t="s">
        <v>31</v>
      </c>
      <c r="B11" t="s">
        <v>22</v>
      </c>
      <c r="C11" s="6">
        <v>43920</v>
      </c>
      <c r="D11" s="7">
        <v>82.003</v>
      </c>
      <c r="E11" s="6">
        <v>43921</v>
      </c>
      <c r="F11" s="7">
        <v>79.935500000000005</v>
      </c>
      <c r="G11">
        <v>1</v>
      </c>
      <c r="H11">
        <v>0</v>
      </c>
      <c r="J11" s="7"/>
      <c r="K11" s="8"/>
      <c r="M11" s="7"/>
      <c r="N11" s="8"/>
      <c r="O11" s="9" cm="1">
        <f t="array" ref="O11">_xlfn.IFS(AND(B11="Short",F11=Q11),(D11-F11)/D11,AND(B11="Long",F11=Q11),(F11/D11)-1,AND(B11="Long",F11&lt;&gt;Q11),(F11/D11)-1,AND(B11="Short",F11&lt;&gt;Q11),(D11-F11)/D11)</f>
        <v>2.5212492225894119E-2</v>
      </c>
      <c r="P11" t="s">
        <v>23</v>
      </c>
      <c r="Q11" s="7">
        <v>79.935500000000005</v>
      </c>
      <c r="R11" s="8">
        <v>43920</v>
      </c>
      <c r="S11" s="10">
        <f t="shared" si="1"/>
        <v>1</v>
      </c>
      <c r="T11" s="10">
        <v>1</v>
      </c>
      <c r="V11" s="11" t="str">
        <f t="shared" si="0"/>
        <v>1</v>
      </c>
      <c r="Y11" s="10">
        <v>0</v>
      </c>
      <c r="AC11">
        <f t="shared" si="2"/>
        <v>1</v>
      </c>
    </row>
    <row r="12" spans="1:29" x14ac:dyDescent="0.2">
      <c r="A12" t="s">
        <v>28</v>
      </c>
      <c r="B12" t="s">
        <v>22</v>
      </c>
      <c r="C12" s="6">
        <v>43914</v>
      </c>
      <c r="D12" s="7">
        <v>11.78585</v>
      </c>
      <c r="E12" s="6">
        <v>43922</v>
      </c>
      <c r="F12" s="7">
        <v>11.359225</v>
      </c>
      <c r="G12">
        <v>1</v>
      </c>
      <c r="H12">
        <v>0</v>
      </c>
      <c r="J12" s="7"/>
      <c r="K12" s="8"/>
      <c r="M12" s="7"/>
      <c r="N12" s="8"/>
      <c r="O12" s="9" cm="1">
        <f t="array" ref="O12">_xlfn.IFS(AND(B12="Short",F12=Q12),(D12-F12)/D12,AND(B12="Long",F12=Q12),(F12/D12)-1,AND(B12="Long",F12&lt;&gt;Q12),(F12/D12)-1,AND(B12="Short",F12&lt;&gt;Q12),(D12-F12)/D12)</f>
        <v>3.6198068022246982E-2</v>
      </c>
      <c r="P12" t="s">
        <v>23</v>
      </c>
      <c r="Q12" s="7">
        <v>11.359225</v>
      </c>
      <c r="R12" s="8">
        <v>43914</v>
      </c>
      <c r="S12" s="10">
        <f t="shared" si="1"/>
        <v>8</v>
      </c>
      <c r="T12" s="10">
        <v>1</v>
      </c>
      <c r="V12" s="11" t="str">
        <f t="shared" si="0"/>
        <v>1</v>
      </c>
      <c r="Y12" s="10">
        <v>0</v>
      </c>
      <c r="AC12">
        <f t="shared" si="2"/>
        <v>8</v>
      </c>
    </row>
    <row r="13" spans="1:29" x14ac:dyDescent="0.2">
      <c r="A13" t="s">
        <v>28</v>
      </c>
      <c r="B13" t="s">
        <v>22</v>
      </c>
      <c r="C13" s="6">
        <v>43928</v>
      </c>
      <c r="D13" s="7">
        <v>10.913</v>
      </c>
      <c r="E13" s="6">
        <v>43929</v>
      </c>
      <c r="F13" s="7">
        <v>10.5205</v>
      </c>
      <c r="G13">
        <v>1</v>
      </c>
      <c r="H13">
        <v>0</v>
      </c>
      <c r="J13" s="7"/>
      <c r="K13" s="8"/>
      <c r="M13" s="7"/>
      <c r="N13" s="8"/>
      <c r="O13" s="9" cm="1">
        <f t="array" ref="O13">_xlfn.IFS(AND(B13="Short",F13=Q13),(D13-F13)/D13,AND(B13="Long",F13=Q13),(F13/D13)-1,AND(B13="Long",F13&lt;&gt;Q13),(F13/D13)-1,AND(B13="Short",F13&lt;&gt;Q13),(D13-F13)/D13)</f>
        <v>3.5966278750114551E-2</v>
      </c>
      <c r="P13" t="s">
        <v>23</v>
      </c>
      <c r="Q13" s="7">
        <v>10.5205</v>
      </c>
      <c r="R13" s="8">
        <v>43928</v>
      </c>
      <c r="S13" s="10">
        <f t="shared" si="1"/>
        <v>1</v>
      </c>
      <c r="T13" s="10">
        <v>1</v>
      </c>
      <c r="V13" s="11" t="str">
        <f t="shared" si="0"/>
        <v>1</v>
      </c>
      <c r="Y13" s="10">
        <v>0</v>
      </c>
      <c r="AC13">
        <f t="shared" si="2"/>
        <v>1</v>
      </c>
    </row>
    <row r="14" spans="1:29" x14ac:dyDescent="0.2">
      <c r="A14" t="s">
        <v>28</v>
      </c>
      <c r="B14" t="s">
        <v>22</v>
      </c>
      <c r="C14" s="6">
        <v>43930</v>
      </c>
      <c r="D14" s="7">
        <v>12.509</v>
      </c>
      <c r="E14" s="6">
        <v>43930</v>
      </c>
      <c r="F14" s="7">
        <v>12.1815</v>
      </c>
      <c r="G14">
        <v>1</v>
      </c>
      <c r="H14">
        <v>0</v>
      </c>
      <c r="J14" s="7"/>
      <c r="K14" s="8"/>
      <c r="M14" s="7"/>
      <c r="N14" s="8"/>
      <c r="O14" s="9" cm="1">
        <f t="array" ref="O14">_xlfn.IFS(AND(B14="Short",F14=Q14),(D14-F14)/D14,AND(B14="Long",F14=Q14),(F14/D14)-1,AND(B14="Long",F14&lt;&gt;Q14),(F14/D14)-1,AND(B14="Short",F14&lt;&gt;Q14),(D14-F14)/D14)</f>
        <v>2.6181149572307983E-2</v>
      </c>
      <c r="P14" t="s">
        <v>23</v>
      </c>
      <c r="Q14" s="7">
        <v>12.1815</v>
      </c>
      <c r="R14" s="8">
        <v>43930</v>
      </c>
      <c r="S14" s="10">
        <f t="shared" si="1"/>
        <v>0</v>
      </c>
      <c r="T14" s="10">
        <v>1</v>
      </c>
      <c r="V14" s="11" t="str">
        <f t="shared" si="0"/>
        <v>1</v>
      </c>
      <c r="Y14" s="10">
        <v>0</v>
      </c>
      <c r="AC14">
        <f t="shared" si="2"/>
        <v>0</v>
      </c>
    </row>
    <row r="15" spans="1:29" x14ac:dyDescent="0.2">
      <c r="A15" t="s">
        <v>28</v>
      </c>
      <c r="B15" t="s">
        <v>22</v>
      </c>
      <c r="C15" s="6">
        <v>43978</v>
      </c>
      <c r="D15" s="7">
        <v>12.301</v>
      </c>
      <c r="E15" s="6">
        <v>43979</v>
      </c>
      <c r="F15" s="7">
        <v>11.9785</v>
      </c>
      <c r="G15">
        <v>1</v>
      </c>
      <c r="H15">
        <v>0</v>
      </c>
      <c r="J15" s="7"/>
      <c r="K15" s="8"/>
      <c r="M15" s="7"/>
      <c r="N15" s="8"/>
      <c r="O15" s="9" cm="1">
        <f t="array" ref="O15">_xlfn.IFS(AND(B15="Short",F15=Q15),(D15-F15)/D15,AND(B15="Long",F15=Q15),(F15/D15)-1,AND(B15="Long",F15&lt;&gt;Q15),(F15/D15)-1,AND(B15="Short",F15&lt;&gt;Q15),(D15-F15)/D15)</f>
        <v>2.6217380700756018E-2</v>
      </c>
      <c r="P15" t="s">
        <v>23</v>
      </c>
      <c r="Q15" s="7">
        <v>11.9785</v>
      </c>
      <c r="R15" s="8">
        <v>43978</v>
      </c>
      <c r="S15" s="10">
        <f t="shared" si="1"/>
        <v>1</v>
      </c>
      <c r="T15" s="10">
        <v>1</v>
      </c>
      <c r="V15" s="11" t="str">
        <f t="shared" si="0"/>
        <v>1</v>
      </c>
      <c r="Y15" s="10">
        <v>0</v>
      </c>
      <c r="AC15">
        <f t="shared" si="2"/>
        <v>1</v>
      </c>
    </row>
    <row r="16" spans="1:29" x14ac:dyDescent="0.2">
      <c r="A16" t="s">
        <v>28</v>
      </c>
      <c r="B16" t="s">
        <v>22</v>
      </c>
      <c r="C16" s="6">
        <v>43987</v>
      </c>
      <c r="D16" s="7">
        <v>20.797000000000001</v>
      </c>
      <c r="E16" s="6">
        <v>43990</v>
      </c>
      <c r="F16" s="7">
        <v>19.6645</v>
      </c>
      <c r="G16">
        <v>1</v>
      </c>
      <c r="H16">
        <v>0</v>
      </c>
      <c r="J16" s="7"/>
      <c r="K16" s="8"/>
      <c r="M16" s="7"/>
      <c r="N16" s="8"/>
      <c r="O16" s="9" cm="1">
        <f t="array" ref="O16">_xlfn.IFS(AND(B16="Short",F16=Q16),(D16-F16)/D16,AND(B16="Long",F16=Q16),(F16/D16)-1,AND(B16="Long",F16&lt;&gt;Q16),(F16/D16)-1,AND(B16="Short",F16&lt;&gt;Q16),(D16-F16)/D16)</f>
        <v>5.4454969466750026E-2</v>
      </c>
      <c r="P16" t="s">
        <v>23</v>
      </c>
      <c r="Q16" s="7">
        <v>19.6645</v>
      </c>
      <c r="R16" s="8">
        <v>43987</v>
      </c>
      <c r="S16" s="10">
        <f t="shared" si="1"/>
        <v>3</v>
      </c>
      <c r="T16" s="10">
        <v>1</v>
      </c>
      <c r="V16" s="11" t="str">
        <f t="shared" si="0"/>
        <v>1</v>
      </c>
      <c r="Y16" s="10">
        <v>0</v>
      </c>
      <c r="AC16">
        <f t="shared" si="2"/>
        <v>3</v>
      </c>
    </row>
    <row r="17" spans="1:29" x14ac:dyDescent="0.2">
      <c r="A17" t="s">
        <v>28</v>
      </c>
      <c r="B17" t="s">
        <v>25</v>
      </c>
      <c r="C17" s="6">
        <v>43993</v>
      </c>
      <c r="D17" s="7">
        <v>14.851000000000001</v>
      </c>
      <c r="E17" s="6">
        <v>43994</v>
      </c>
      <c r="F17" s="7">
        <v>15.4535</v>
      </c>
      <c r="G17">
        <v>1</v>
      </c>
      <c r="H17">
        <v>0</v>
      </c>
      <c r="J17" s="7"/>
      <c r="K17" s="8"/>
      <c r="M17" s="7"/>
      <c r="N17" s="8"/>
      <c r="O17" s="9" cm="1">
        <f t="array" ref="O17">_xlfn.IFS(AND(B17="Short",F17=Q17),(D17-F17)/D17,AND(B17="Long",F17=Q17),(F17/D17)-1,AND(B17="Long",F17&lt;&gt;Q17),(F17/D17)-1,AND(B17="Short",F17&lt;&gt;Q17),(D17-F17)/D17)</f>
        <v>4.0569658608847758E-2</v>
      </c>
      <c r="P17" t="s">
        <v>23</v>
      </c>
      <c r="Q17" s="7">
        <v>15.4535</v>
      </c>
      <c r="R17" s="8">
        <v>43993</v>
      </c>
      <c r="S17" s="10">
        <f t="shared" si="1"/>
        <v>1</v>
      </c>
      <c r="T17" s="10">
        <v>1</v>
      </c>
      <c r="V17" s="11" t="str">
        <f t="shared" si="0"/>
        <v>1</v>
      </c>
      <c r="Y17" s="10">
        <v>0</v>
      </c>
      <c r="AC17">
        <f t="shared" si="2"/>
        <v>1</v>
      </c>
    </row>
    <row r="18" spans="1:29" x14ac:dyDescent="0.2">
      <c r="A18" t="s">
        <v>28</v>
      </c>
      <c r="B18" t="s">
        <v>22</v>
      </c>
      <c r="C18" s="6">
        <v>43994</v>
      </c>
      <c r="D18" s="7">
        <v>16.576000000000001</v>
      </c>
      <c r="E18" s="6">
        <v>43994</v>
      </c>
      <c r="F18" s="7">
        <v>15.965999999999999</v>
      </c>
      <c r="G18">
        <v>1</v>
      </c>
      <c r="H18">
        <v>0</v>
      </c>
      <c r="J18" s="7"/>
      <c r="K18" s="8"/>
      <c r="M18" s="7"/>
      <c r="N18" s="8"/>
      <c r="O18" s="9" cm="1">
        <f t="array" ref="O18">_xlfn.IFS(AND(B18="Short",F18=Q18),(D18-F18)/D18,AND(B18="Long",F18=Q18),(F18/D18)-1,AND(B18="Long",F18&lt;&gt;Q18),(F18/D18)-1,AND(B18="Short",F18&lt;&gt;Q18),(D18-F18)/D18)</f>
        <v>3.6800193050193122E-2</v>
      </c>
      <c r="P18" t="s">
        <v>23</v>
      </c>
      <c r="Q18" s="7">
        <v>15.965999999999999</v>
      </c>
      <c r="R18" s="8">
        <v>43994</v>
      </c>
      <c r="S18" s="10">
        <f t="shared" si="1"/>
        <v>0</v>
      </c>
      <c r="T18" s="10">
        <v>1</v>
      </c>
      <c r="V18" s="11" t="str">
        <f t="shared" si="0"/>
        <v>1</v>
      </c>
      <c r="Y18" s="10">
        <v>0</v>
      </c>
      <c r="AC18">
        <f t="shared" si="2"/>
        <v>0</v>
      </c>
    </row>
    <row r="19" spans="1:29" x14ac:dyDescent="0.2">
      <c r="A19" t="s">
        <v>30</v>
      </c>
      <c r="B19" t="s">
        <v>25</v>
      </c>
      <c r="C19" s="6">
        <v>45511</v>
      </c>
      <c r="D19" s="7">
        <v>114.24299999999999</v>
      </c>
      <c r="E19" s="6">
        <v>45519</v>
      </c>
      <c r="F19" s="7">
        <v>118.7505</v>
      </c>
      <c r="G19">
        <v>1</v>
      </c>
      <c r="H19">
        <v>0</v>
      </c>
      <c r="J19" s="7"/>
      <c r="K19" s="8"/>
      <c r="M19" s="7"/>
      <c r="N19" s="8"/>
      <c r="O19" s="9" cm="1">
        <f t="array" ref="O19">_xlfn.IFS(AND(B19="Short",F19=Q19),(D19-F19)/D19,AND(B19="Long",F19=Q19),(F19/D19)-1,AND(B19="Long",F19&lt;&gt;Q19),(F19/D19)-1,AND(B19="Short",F19&lt;&gt;Q19),(D19-F19)/D19)</f>
        <v>3.9455371445077603E-2</v>
      </c>
      <c r="P19" t="s">
        <v>23</v>
      </c>
      <c r="Q19" s="7">
        <v>118.7505</v>
      </c>
      <c r="R19" s="8">
        <v>45511</v>
      </c>
      <c r="S19" s="10">
        <f t="shared" si="1"/>
        <v>8</v>
      </c>
      <c r="T19" s="10">
        <v>1</v>
      </c>
      <c r="V19" s="11" t="str">
        <f t="shared" si="0"/>
        <v>1</v>
      </c>
      <c r="Y19" s="10">
        <v>0</v>
      </c>
      <c r="AC19">
        <f t="shared" si="2"/>
        <v>8</v>
      </c>
    </row>
    <row r="20" spans="1:29" x14ac:dyDescent="0.2">
      <c r="A20" t="s">
        <v>28</v>
      </c>
      <c r="B20" t="s">
        <v>22</v>
      </c>
      <c r="C20" s="6">
        <v>44144</v>
      </c>
      <c r="D20" s="7">
        <v>14.042999999999999</v>
      </c>
      <c r="E20" s="6">
        <v>44145</v>
      </c>
      <c r="F20" s="7">
        <v>13.3255</v>
      </c>
      <c r="G20">
        <v>1</v>
      </c>
      <c r="H20">
        <v>0</v>
      </c>
      <c r="J20" s="7"/>
      <c r="K20" s="8"/>
      <c r="M20" s="7"/>
      <c r="N20" s="8"/>
      <c r="O20" s="9" cm="1">
        <f t="array" ref="O20">_xlfn.IFS(AND(B20="Short",F20=Q20),(D20-F20)/D20,AND(B20="Long",F20=Q20),(F20/D20)-1,AND(B20="Long",F20&lt;&gt;Q20),(F20/D20)-1,AND(B20="Short",F20&lt;&gt;Q20),(D20-F20)/D20)</f>
        <v>5.1093071281065258E-2</v>
      </c>
      <c r="P20" t="s">
        <v>23</v>
      </c>
      <c r="Q20" s="7">
        <v>13.3255</v>
      </c>
      <c r="R20" s="8">
        <v>44144</v>
      </c>
      <c r="S20" s="10">
        <f t="shared" si="1"/>
        <v>1</v>
      </c>
      <c r="T20" s="10">
        <v>1</v>
      </c>
      <c r="V20" s="11" t="str">
        <f t="shared" si="0"/>
        <v>1</v>
      </c>
      <c r="Y20" s="10">
        <v>0</v>
      </c>
      <c r="AC20">
        <f t="shared" si="2"/>
        <v>1</v>
      </c>
    </row>
    <row r="21" spans="1:29" x14ac:dyDescent="0.2">
      <c r="A21" t="s">
        <v>32</v>
      </c>
      <c r="B21" t="s">
        <v>25</v>
      </c>
      <c r="C21" s="6">
        <v>43906</v>
      </c>
      <c r="D21" s="7">
        <v>293.07022000000001</v>
      </c>
      <c r="E21" s="6">
        <v>43907</v>
      </c>
      <c r="F21" s="7">
        <v>304.85626999999999</v>
      </c>
      <c r="G21">
        <v>1</v>
      </c>
      <c r="H21">
        <v>0</v>
      </c>
      <c r="J21" s="7"/>
      <c r="K21" s="8"/>
      <c r="M21" s="7"/>
      <c r="N21" s="8"/>
      <c r="O21" s="9" cm="1">
        <f t="array" ref="O21">_xlfn.IFS(AND(B21="Short",F21=Q21),(D21-F21)/D21,AND(B21="Long",F21=Q21),(F21/D21)-1,AND(B21="Long",F21&lt;&gt;Q21),(F21/D21)-1,AND(B21="Short",F21&lt;&gt;Q21),(D21-F21)/D21)</f>
        <v>4.0215788557431686E-2</v>
      </c>
      <c r="P21" t="s">
        <v>23</v>
      </c>
      <c r="Q21" s="7">
        <v>304.85626999999999</v>
      </c>
      <c r="R21" s="8">
        <v>43906</v>
      </c>
      <c r="S21" s="10">
        <f t="shared" si="1"/>
        <v>1</v>
      </c>
      <c r="T21" s="10">
        <v>1</v>
      </c>
      <c r="V21" s="11" t="str">
        <f t="shared" si="0"/>
        <v>1</v>
      </c>
      <c r="Y21" s="10">
        <v>0</v>
      </c>
      <c r="AC21">
        <f t="shared" si="2"/>
        <v>1</v>
      </c>
    </row>
    <row r="22" spans="1:29" x14ac:dyDescent="0.2">
      <c r="A22" t="s">
        <v>33</v>
      </c>
      <c r="B22" t="s">
        <v>25</v>
      </c>
      <c r="C22" s="6">
        <v>43906</v>
      </c>
      <c r="D22" s="7">
        <v>150.11199999999999</v>
      </c>
      <c r="E22" s="6">
        <v>43907</v>
      </c>
      <c r="F22" s="7">
        <v>154.667</v>
      </c>
      <c r="G22">
        <v>1</v>
      </c>
      <c r="H22">
        <v>0</v>
      </c>
      <c r="J22" s="7"/>
      <c r="K22" s="8"/>
      <c r="M22" s="7"/>
      <c r="N22" s="8"/>
      <c r="O22" s="9" cm="1">
        <f t="array" ref="O22">_xlfn.IFS(AND(B22="Short",F22=Q22),(D22-F22)/D22,AND(B22="Long",F22=Q22),(F22/D22)-1,AND(B22="Long",F22&lt;&gt;Q22),(F22/D22)-1,AND(B22="Short",F22&lt;&gt;Q22),(D22-F22)/D22)</f>
        <v>3.0344009806011485E-2</v>
      </c>
      <c r="P22" t="s">
        <v>23</v>
      </c>
      <c r="Q22" s="7">
        <v>154.667</v>
      </c>
      <c r="R22" s="8">
        <v>43906</v>
      </c>
      <c r="S22" s="10">
        <f t="shared" si="1"/>
        <v>1</v>
      </c>
      <c r="T22" s="10">
        <v>1</v>
      </c>
      <c r="V22" s="11" t="str">
        <f t="shared" si="0"/>
        <v>1</v>
      </c>
      <c r="Y22" s="10">
        <v>0</v>
      </c>
      <c r="AC22">
        <f t="shared" si="2"/>
        <v>1</v>
      </c>
    </row>
    <row r="23" spans="1:29" x14ac:dyDescent="0.2">
      <c r="A23" t="s">
        <v>28</v>
      </c>
      <c r="B23" t="s">
        <v>22</v>
      </c>
      <c r="C23" s="6">
        <v>44224</v>
      </c>
      <c r="D23" s="7">
        <v>19.952999999999999</v>
      </c>
      <c r="E23" s="6">
        <v>44225</v>
      </c>
      <c r="F23" s="7">
        <v>19.0105</v>
      </c>
      <c r="G23">
        <v>1</v>
      </c>
      <c r="H23">
        <v>0</v>
      </c>
      <c r="J23" s="7"/>
      <c r="K23" s="8"/>
      <c r="M23" s="7"/>
      <c r="N23" s="8"/>
      <c r="O23" s="9" cm="1">
        <f t="array" ref="O23">_xlfn.IFS(AND(B23="Short",F23=Q23),(D23-F23)/D23,AND(B23="Long",F23=Q23),(F23/D23)-1,AND(B23="Long",F23&lt;&gt;Q23),(F23/D23)-1,AND(B23="Short",F23&lt;&gt;Q23),(D23-F23)/D23)</f>
        <v>4.7236004610835415E-2</v>
      </c>
      <c r="P23" t="s">
        <v>23</v>
      </c>
      <c r="Q23" s="7">
        <v>19.0105</v>
      </c>
      <c r="R23" s="8">
        <v>44224</v>
      </c>
      <c r="S23" s="10">
        <f t="shared" si="1"/>
        <v>1</v>
      </c>
      <c r="T23" s="10">
        <v>1</v>
      </c>
      <c r="V23" s="11" t="str">
        <f t="shared" si="0"/>
        <v>1</v>
      </c>
      <c r="Y23" s="10">
        <v>0</v>
      </c>
      <c r="AC23">
        <f t="shared" si="2"/>
        <v>1</v>
      </c>
    </row>
    <row r="24" spans="1:29" x14ac:dyDescent="0.2">
      <c r="A24" t="s">
        <v>34</v>
      </c>
      <c r="B24" t="s">
        <v>25</v>
      </c>
      <c r="C24" s="6">
        <v>43906</v>
      </c>
      <c r="D24" s="7">
        <v>31.454000000000001</v>
      </c>
      <c r="E24" s="6">
        <v>43907</v>
      </c>
      <c r="F24" s="7">
        <v>32.338999999999999</v>
      </c>
      <c r="G24">
        <v>1</v>
      </c>
      <c r="H24">
        <v>0</v>
      </c>
      <c r="J24" s="7"/>
      <c r="K24" s="8"/>
      <c r="M24" s="7"/>
      <c r="N24" s="8"/>
      <c r="O24" s="9" cm="1">
        <f t="array" ref="O24">_xlfn.IFS(AND(B24="Short",F24=Q24),(D24-F24)/D24,AND(B24="Long",F24=Q24),(F24/D24)-1,AND(B24="Long",F24&lt;&gt;Q24),(F24/D24)-1,AND(B24="Short",F24&lt;&gt;Q24),(D24-F24)/D24)</f>
        <v>2.8136326063457728E-2</v>
      </c>
      <c r="P24" t="s">
        <v>23</v>
      </c>
      <c r="Q24" s="7">
        <v>32.338999999999999</v>
      </c>
      <c r="R24" s="8">
        <v>43906</v>
      </c>
      <c r="S24" s="10">
        <f t="shared" si="1"/>
        <v>1</v>
      </c>
      <c r="T24" s="10">
        <v>1</v>
      </c>
      <c r="V24" s="11" t="str">
        <f t="shared" si="0"/>
        <v>1</v>
      </c>
      <c r="Y24" s="10">
        <v>0</v>
      </c>
      <c r="AC24">
        <f t="shared" si="2"/>
        <v>1</v>
      </c>
    </row>
    <row r="25" spans="1:29" x14ac:dyDescent="0.2">
      <c r="A25" t="s">
        <v>33</v>
      </c>
      <c r="B25" t="s">
        <v>22</v>
      </c>
      <c r="C25" s="6">
        <v>44546</v>
      </c>
      <c r="D25" s="7">
        <v>409.29300000000001</v>
      </c>
      <c r="E25" s="6">
        <v>44547</v>
      </c>
      <c r="F25" s="7">
        <v>399.85050000000001</v>
      </c>
      <c r="G25">
        <v>1</v>
      </c>
      <c r="H25">
        <v>0</v>
      </c>
      <c r="J25" s="7"/>
      <c r="K25" s="8"/>
      <c r="M25" s="7"/>
      <c r="N25" s="8"/>
      <c r="O25" s="9" cm="1">
        <f t="array" ref="O25">_xlfn.IFS(AND(B25="Short",F25=Q25),(D25-F25)/D25,AND(B25="Long",F25=Q25),(F25/D25)-1,AND(B25="Long",F25&lt;&gt;Q25),(F25/D25)-1,AND(B25="Short",F25&lt;&gt;Q25),(D25-F25)/D25)</f>
        <v>2.307026995330972E-2</v>
      </c>
      <c r="P25" t="s">
        <v>23</v>
      </c>
      <c r="Q25" s="7">
        <v>399.85050000000001</v>
      </c>
      <c r="R25" s="8">
        <v>44546</v>
      </c>
      <c r="S25" s="10">
        <f t="shared" si="1"/>
        <v>1</v>
      </c>
      <c r="T25" s="10">
        <v>1</v>
      </c>
      <c r="V25" s="11" t="str">
        <f t="shared" si="0"/>
        <v>1</v>
      </c>
      <c r="Y25" s="10">
        <v>0</v>
      </c>
      <c r="AC25">
        <f t="shared" si="2"/>
        <v>1</v>
      </c>
    </row>
    <row r="26" spans="1:29" x14ac:dyDescent="0.2">
      <c r="A26" t="s">
        <v>33</v>
      </c>
      <c r="B26" t="s">
        <v>22</v>
      </c>
      <c r="C26" s="6">
        <v>45463</v>
      </c>
      <c r="D26" s="7">
        <v>311.702</v>
      </c>
      <c r="E26" s="6">
        <v>45464</v>
      </c>
      <c r="F26" s="7">
        <v>304.38200000000001</v>
      </c>
      <c r="G26">
        <v>1</v>
      </c>
      <c r="H26">
        <v>0</v>
      </c>
      <c r="J26" s="7"/>
      <c r="K26" s="8"/>
      <c r="M26" s="7"/>
      <c r="N26" s="8"/>
      <c r="O26" s="9" cm="1">
        <f t="array" ref="O26">_xlfn.IFS(AND(B26="Short",F26=Q26),(D26-F26)/D26,AND(B26="Long",F26=Q26),(F26/D26)-1,AND(B26="Long",F26&lt;&gt;Q26),(F26/D26)-1,AND(B26="Short",F26&lt;&gt;Q26),(D26-F26)/D26)</f>
        <v>2.3483968662376221E-2</v>
      </c>
      <c r="P26" t="s">
        <v>23</v>
      </c>
      <c r="Q26" s="7">
        <v>304.38200000000001</v>
      </c>
      <c r="R26" s="8">
        <v>45463</v>
      </c>
      <c r="S26" s="10">
        <f t="shared" si="1"/>
        <v>1</v>
      </c>
      <c r="T26" s="10">
        <v>1</v>
      </c>
      <c r="V26" s="11" t="str">
        <f t="shared" si="0"/>
        <v>1</v>
      </c>
      <c r="Y26" s="10">
        <v>0</v>
      </c>
      <c r="AC26">
        <f t="shared" si="2"/>
        <v>1</v>
      </c>
    </row>
    <row r="27" spans="1:29" x14ac:dyDescent="0.2">
      <c r="A27" t="s">
        <v>35</v>
      </c>
      <c r="B27" t="s">
        <v>25</v>
      </c>
      <c r="C27" s="6">
        <v>43705</v>
      </c>
      <c r="D27" s="7">
        <v>133.30799999999999</v>
      </c>
      <c r="E27" s="6">
        <v>43706</v>
      </c>
      <c r="F27" s="7">
        <v>138.00299999999999</v>
      </c>
      <c r="G27">
        <v>1</v>
      </c>
      <c r="H27">
        <v>0</v>
      </c>
      <c r="J27" s="7"/>
      <c r="K27" s="8"/>
      <c r="M27" s="7"/>
      <c r="N27" s="8"/>
      <c r="O27" s="9" cm="1">
        <f t="array" ref="O27">_xlfn.IFS(AND(B27="Short",F27=Q27),(D27-F27)/D27,AND(B27="Long",F27=Q27),(F27/D27)-1,AND(B27="Long",F27&lt;&gt;Q27),(F27/D27)-1,AND(B27="Short",F27&lt;&gt;Q27),(D27-F27)/D27)</f>
        <v>3.5219191646412851E-2</v>
      </c>
      <c r="P27" t="s">
        <v>23</v>
      </c>
      <c r="Q27" s="7">
        <v>138.00299999999999</v>
      </c>
      <c r="R27" s="8">
        <v>43705</v>
      </c>
      <c r="S27" s="10">
        <f t="shared" si="1"/>
        <v>1</v>
      </c>
      <c r="T27" s="10">
        <v>1</v>
      </c>
      <c r="V27" s="11" t="str">
        <f t="shared" si="0"/>
        <v>1</v>
      </c>
      <c r="Y27" s="10">
        <v>0</v>
      </c>
      <c r="AC27">
        <f t="shared" si="2"/>
        <v>1</v>
      </c>
    </row>
    <row r="28" spans="1:29" x14ac:dyDescent="0.2">
      <c r="A28" t="s">
        <v>36</v>
      </c>
      <c r="B28" t="s">
        <v>25</v>
      </c>
      <c r="C28" s="6">
        <v>43906</v>
      </c>
      <c r="D28" s="7">
        <v>129.70400000000001</v>
      </c>
      <c r="E28" s="6">
        <v>43916</v>
      </c>
      <c r="F28" s="7">
        <v>133.81399999999999</v>
      </c>
      <c r="G28">
        <v>1</v>
      </c>
      <c r="H28">
        <v>0</v>
      </c>
      <c r="J28" s="7"/>
      <c r="K28" s="8"/>
      <c r="M28" s="7"/>
      <c r="N28" s="8"/>
      <c r="O28" s="9" cm="1">
        <f t="array" ref="O28">_xlfn.IFS(AND(B28="Short",F28=Q28),(D28-F28)/D28,AND(B28="Long",F28=Q28),(F28/D28)-1,AND(B28="Long",F28&lt;&gt;Q28),(F28/D28)-1,AND(B28="Short",F28&lt;&gt;Q28),(D28-F28)/D28)</f>
        <v>3.1687534694381014E-2</v>
      </c>
      <c r="P28" t="s">
        <v>23</v>
      </c>
      <c r="Q28" s="7">
        <v>133.81399999999999</v>
      </c>
      <c r="R28" s="8">
        <v>43906</v>
      </c>
      <c r="S28" s="10">
        <f t="shared" si="1"/>
        <v>10</v>
      </c>
      <c r="T28" s="10">
        <v>1</v>
      </c>
      <c r="V28" s="11" t="str">
        <f t="shared" si="0"/>
        <v>1</v>
      </c>
      <c r="Y28" s="10">
        <v>0</v>
      </c>
      <c r="AC28">
        <f t="shared" si="2"/>
        <v>10</v>
      </c>
    </row>
    <row r="29" spans="1:29" x14ac:dyDescent="0.2">
      <c r="A29" t="s">
        <v>35</v>
      </c>
      <c r="B29" t="s">
        <v>25</v>
      </c>
      <c r="C29" s="6">
        <v>43906</v>
      </c>
      <c r="D29" s="7">
        <v>142.69327999999999</v>
      </c>
      <c r="E29" s="6">
        <v>43907</v>
      </c>
      <c r="F29" s="7">
        <v>146.95348000000001</v>
      </c>
      <c r="G29">
        <v>1</v>
      </c>
      <c r="H29">
        <v>0</v>
      </c>
      <c r="J29" s="7"/>
      <c r="K29" s="8"/>
      <c r="M29" s="7"/>
      <c r="N29" s="8"/>
      <c r="O29" s="9" cm="1">
        <f t="array" ref="O29">_xlfn.IFS(AND(B29="Short",F29=Q29),(D29-F29)/D29,AND(B29="Long",F29=Q29),(F29/D29)-1,AND(B29="Long",F29&lt;&gt;Q29),(F29/D29)-1,AND(B29="Short",F29&lt;&gt;Q29),(D29-F29)/D29)</f>
        <v>2.9855645619751847E-2</v>
      </c>
      <c r="P29" t="s">
        <v>23</v>
      </c>
      <c r="Q29" s="7">
        <v>146.95348000000001</v>
      </c>
      <c r="R29" s="8">
        <v>43906</v>
      </c>
      <c r="S29" s="10">
        <f t="shared" si="1"/>
        <v>1</v>
      </c>
      <c r="T29" s="10">
        <v>1</v>
      </c>
      <c r="V29" s="11" t="str">
        <f t="shared" si="0"/>
        <v>1</v>
      </c>
      <c r="Y29" s="10">
        <v>0</v>
      </c>
      <c r="AC29">
        <f t="shared" si="2"/>
        <v>1</v>
      </c>
    </row>
    <row r="30" spans="1:29" x14ac:dyDescent="0.2">
      <c r="A30" t="s">
        <v>32</v>
      </c>
      <c r="B30" t="s">
        <v>25</v>
      </c>
      <c r="C30" s="6">
        <v>44819</v>
      </c>
      <c r="D30" s="7">
        <v>327.98700000000002</v>
      </c>
      <c r="E30" s="6">
        <v>44876</v>
      </c>
      <c r="F30" s="7">
        <v>340.0795</v>
      </c>
      <c r="G30">
        <v>1</v>
      </c>
      <c r="H30">
        <v>0</v>
      </c>
      <c r="J30" s="7"/>
      <c r="K30" s="8"/>
      <c r="M30" s="7"/>
      <c r="N30" s="8"/>
      <c r="O30" s="9" cm="1">
        <f t="array" ref="O30">_xlfn.IFS(AND(B30="Short",F30=Q30),(D30-F30)/D30,AND(B30="Long",F30=Q30),(F30/D30)-1,AND(B30="Long",F30&lt;&gt;Q30),(F30/D30)-1,AND(B30="Short",F30&lt;&gt;Q30),(D30-F30)/D30)</f>
        <v>3.6868839313753288E-2</v>
      </c>
      <c r="P30" t="s">
        <v>23</v>
      </c>
      <c r="Q30" s="7">
        <v>340.0795</v>
      </c>
      <c r="R30" s="8">
        <v>44819</v>
      </c>
      <c r="S30" s="10">
        <f t="shared" si="1"/>
        <v>57</v>
      </c>
      <c r="T30" s="10">
        <v>1</v>
      </c>
      <c r="V30" s="11" t="str">
        <f t="shared" si="0"/>
        <v>1</v>
      </c>
      <c r="Y30" s="10">
        <v>0</v>
      </c>
      <c r="AC30">
        <f t="shared" si="2"/>
        <v>57</v>
      </c>
    </row>
    <row r="31" spans="1:29" x14ac:dyDescent="0.2">
      <c r="A31" t="s">
        <v>35</v>
      </c>
      <c r="B31" t="s">
        <v>25</v>
      </c>
      <c r="C31" s="6">
        <v>44524</v>
      </c>
      <c r="D31" s="7">
        <v>266.99200000000002</v>
      </c>
      <c r="E31" s="6">
        <v>44537</v>
      </c>
      <c r="F31" s="7">
        <v>277.27199999999999</v>
      </c>
      <c r="G31">
        <v>1</v>
      </c>
      <c r="H31">
        <v>0</v>
      </c>
      <c r="J31" s="7"/>
      <c r="K31" s="8"/>
      <c r="M31" s="7"/>
      <c r="N31" s="8"/>
      <c r="O31" s="9" cm="1">
        <f t="array" ref="O31">_xlfn.IFS(AND(B31="Short",F31=Q31),(D31-F31)/D31,AND(B31="Long",F31=Q31),(F31/D31)-1,AND(B31="Long",F31&lt;&gt;Q31),(F31/D31)-1,AND(B31="Short",F31&lt;&gt;Q31),(D31-F31)/D31)</f>
        <v>3.8503026307904253E-2</v>
      </c>
      <c r="P31" t="s">
        <v>23</v>
      </c>
      <c r="Q31" s="7">
        <v>277.27199999999999</v>
      </c>
      <c r="R31" s="8">
        <v>44524</v>
      </c>
      <c r="S31" s="10">
        <f t="shared" si="1"/>
        <v>13</v>
      </c>
      <c r="T31" s="10">
        <v>1</v>
      </c>
      <c r="V31" s="11" t="str">
        <f t="shared" si="0"/>
        <v>1</v>
      </c>
      <c r="Y31" s="10">
        <v>0</v>
      </c>
      <c r="AC31">
        <f t="shared" si="2"/>
        <v>13</v>
      </c>
    </row>
    <row r="32" spans="1:29" x14ac:dyDescent="0.2">
      <c r="A32" t="s">
        <v>32</v>
      </c>
      <c r="B32" t="s">
        <v>22</v>
      </c>
      <c r="C32" s="6">
        <v>45457</v>
      </c>
      <c r="D32" s="7">
        <v>523.09900000000005</v>
      </c>
      <c r="E32" s="6">
        <v>45509</v>
      </c>
      <c r="F32" s="7">
        <v>505.22149999999999</v>
      </c>
      <c r="G32">
        <v>1</v>
      </c>
      <c r="H32">
        <v>0</v>
      </c>
      <c r="J32" s="7"/>
      <c r="K32" s="8"/>
      <c r="M32" s="7"/>
      <c r="N32" s="8"/>
      <c r="O32" s="9" cm="1">
        <f t="array" ref="O32">_xlfn.IFS(AND(B32="Short",F32=Q32),(D32-F32)/D32,AND(B32="Long",F32=Q32),(F32/D32)-1,AND(B32="Long",F32&lt;&gt;Q32),(F32/D32)-1,AND(B32="Short",F32&lt;&gt;Q32),(D32-F32)/D32)</f>
        <v>3.4176131095643568E-2</v>
      </c>
      <c r="P32" t="s">
        <v>23</v>
      </c>
      <c r="Q32" s="7">
        <v>505.22149999999999</v>
      </c>
      <c r="R32" s="8">
        <v>45457</v>
      </c>
      <c r="S32" s="10">
        <f t="shared" si="1"/>
        <v>52</v>
      </c>
      <c r="T32" s="10">
        <v>1</v>
      </c>
      <c r="V32" s="11" t="str">
        <f t="shared" si="0"/>
        <v>1</v>
      </c>
      <c r="Y32" s="10">
        <v>0</v>
      </c>
      <c r="AC32">
        <f t="shared" si="2"/>
        <v>52</v>
      </c>
    </row>
    <row r="33" spans="1:29" x14ac:dyDescent="0.2">
      <c r="A33" t="s">
        <v>37</v>
      </c>
      <c r="B33" t="s">
        <v>25</v>
      </c>
      <c r="C33" s="6">
        <v>43889</v>
      </c>
      <c r="D33" s="7">
        <v>16.228999999999999</v>
      </c>
      <c r="E33" s="6">
        <v>43892</v>
      </c>
      <c r="F33" s="7">
        <v>16.801500000000001</v>
      </c>
      <c r="G33">
        <v>1</v>
      </c>
      <c r="H33">
        <v>0</v>
      </c>
      <c r="J33" s="7"/>
      <c r="K33" s="8"/>
      <c r="M33" s="7"/>
      <c r="N33" s="8"/>
      <c r="O33" s="9" cm="1">
        <f t="array" ref="O33">_xlfn.IFS(AND(B33="Short",F33=Q33),(D33-F33)/D33,AND(B33="Long",F33=Q33),(F33/D33)-1,AND(B33="Long",F33&lt;&gt;Q33),(F33/D33)-1,AND(B33="Short",F33&lt;&gt;Q33),(D33-F33)/D33)</f>
        <v>3.5276357138456005E-2</v>
      </c>
      <c r="P33" t="s">
        <v>23</v>
      </c>
      <c r="Q33" s="7">
        <v>16.801500000000001</v>
      </c>
      <c r="R33" s="8">
        <v>43889</v>
      </c>
      <c r="S33" s="10">
        <f t="shared" si="1"/>
        <v>3</v>
      </c>
      <c r="T33" s="10">
        <v>1</v>
      </c>
      <c r="V33" s="11" t="str">
        <f t="shared" si="0"/>
        <v>1</v>
      </c>
      <c r="Y33" s="10">
        <v>0</v>
      </c>
      <c r="AC33">
        <f t="shared" si="2"/>
        <v>3</v>
      </c>
    </row>
    <row r="34" spans="1:29" x14ac:dyDescent="0.2">
      <c r="A34" t="s">
        <v>38</v>
      </c>
      <c r="B34" t="s">
        <v>25</v>
      </c>
      <c r="C34" s="6">
        <v>43906</v>
      </c>
      <c r="D34" s="7">
        <v>30.559000000000001</v>
      </c>
      <c r="E34" s="6">
        <v>43915</v>
      </c>
      <c r="F34" s="7">
        <v>31.706499999999998</v>
      </c>
      <c r="G34">
        <v>1</v>
      </c>
      <c r="H34">
        <v>0</v>
      </c>
      <c r="J34" s="7"/>
      <c r="K34" s="8"/>
      <c r="M34" s="7"/>
      <c r="N34" s="8"/>
      <c r="O34" s="9" cm="1">
        <f t="array" ref="O34">_xlfn.IFS(AND(B34="Short",F34=Q34),(D34-F34)/D34,AND(B34="Long",F34=Q34),(F34/D34)-1,AND(B34="Long",F34&lt;&gt;Q34),(F34/D34)-1,AND(B34="Short",F34&lt;&gt;Q34),(D34-F34)/D34)</f>
        <v>3.7550312510226114E-2</v>
      </c>
      <c r="P34" t="s">
        <v>23</v>
      </c>
      <c r="Q34" s="7">
        <v>31.706499999999998</v>
      </c>
      <c r="R34" s="8">
        <v>43906</v>
      </c>
      <c r="S34" s="10">
        <f t="shared" si="1"/>
        <v>9</v>
      </c>
      <c r="T34" s="10">
        <v>1</v>
      </c>
      <c r="V34" s="11" t="str">
        <f t="shared" si="0"/>
        <v>1</v>
      </c>
      <c r="Y34" s="10">
        <v>0</v>
      </c>
      <c r="AC34">
        <f t="shared" si="2"/>
        <v>9</v>
      </c>
    </row>
    <row r="35" spans="1:29" x14ac:dyDescent="0.2">
      <c r="A35" t="s">
        <v>39</v>
      </c>
      <c r="B35" t="s">
        <v>25</v>
      </c>
      <c r="C35" s="6">
        <v>43906</v>
      </c>
      <c r="D35" s="7">
        <v>94.153000000000006</v>
      </c>
      <c r="E35" s="6">
        <v>43913</v>
      </c>
      <c r="F35" s="7">
        <v>97.035499999999999</v>
      </c>
      <c r="G35">
        <v>1</v>
      </c>
      <c r="H35">
        <v>0</v>
      </c>
      <c r="J35" s="7"/>
      <c r="K35" s="8"/>
      <c r="M35" s="7"/>
      <c r="N35" s="8"/>
      <c r="O35" s="9" cm="1">
        <f t="array" ref="O35">_xlfn.IFS(AND(B35="Short",F35=Q35),(D35-F35)/D35,AND(B35="Long",F35=Q35),(F35/D35)-1,AND(B35="Long",F35&lt;&gt;Q35),(F35/D35)-1,AND(B35="Short",F35&lt;&gt;Q35),(D35-F35)/D35)</f>
        <v>3.0615062717066932E-2</v>
      </c>
      <c r="P35" t="s">
        <v>23</v>
      </c>
      <c r="Q35" s="7">
        <v>97.035499999999999</v>
      </c>
      <c r="R35" s="8">
        <v>43906</v>
      </c>
      <c r="S35" s="10">
        <f t="shared" si="1"/>
        <v>7</v>
      </c>
      <c r="T35" s="10">
        <v>1</v>
      </c>
      <c r="V35" s="11" t="str">
        <f t="shared" si="0"/>
        <v>1</v>
      </c>
      <c r="Y35" s="10">
        <v>0</v>
      </c>
      <c r="AC35">
        <f t="shared" si="2"/>
        <v>7</v>
      </c>
    </row>
    <row r="36" spans="1:29" x14ac:dyDescent="0.2">
      <c r="A36" t="s">
        <v>37</v>
      </c>
      <c r="B36" t="s">
        <v>25</v>
      </c>
      <c r="C36" s="6">
        <v>43906</v>
      </c>
      <c r="D36" s="7">
        <v>11.695</v>
      </c>
      <c r="E36" s="6">
        <v>43910</v>
      </c>
      <c r="F36" s="7">
        <v>12.057499999999999</v>
      </c>
      <c r="G36">
        <v>1</v>
      </c>
      <c r="H36">
        <v>0</v>
      </c>
      <c r="J36" s="7"/>
      <c r="K36" s="8"/>
      <c r="M36" s="7"/>
      <c r="N36" s="8"/>
      <c r="O36" s="9" cm="1">
        <f t="array" ref="O36">_xlfn.IFS(AND(B36="Short",F36=Q36),(D36-F36)/D36,AND(B36="Long",F36=Q36),(F36/D36)-1,AND(B36="Long",F36&lt;&gt;Q36),(F36/D36)-1,AND(B36="Short",F36&lt;&gt;Q36),(D36-F36)/D36)</f>
        <v>3.0996152201795635E-2</v>
      </c>
      <c r="P36" t="s">
        <v>23</v>
      </c>
      <c r="Q36" s="7">
        <v>12.057499999999999</v>
      </c>
      <c r="R36" s="8">
        <v>43906</v>
      </c>
      <c r="S36" s="10">
        <f t="shared" si="1"/>
        <v>4</v>
      </c>
      <c r="T36" s="10">
        <v>1</v>
      </c>
      <c r="V36" s="11" t="str">
        <f t="shared" si="0"/>
        <v>1</v>
      </c>
      <c r="Y36" s="10">
        <v>0</v>
      </c>
      <c r="AC36">
        <f t="shared" si="2"/>
        <v>4</v>
      </c>
    </row>
    <row r="37" spans="1:29" x14ac:dyDescent="0.2">
      <c r="A37" t="s">
        <v>40</v>
      </c>
      <c r="B37" t="s">
        <v>25</v>
      </c>
      <c r="C37" s="6">
        <v>43906</v>
      </c>
      <c r="D37" s="7">
        <v>77.647999999999996</v>
      </c>
      <c r="E37" s="6">
        <v>43907</v>
      </c>
      <c r="F37" s="7">
        <v>79.893000000000001</v>
      </c>
      <c r="G37">
        <v>1</v>
      </c>
      <c r="H37">
        <v>0</v>
      </c>
      <c r="J37" s="7"/>
      <c r="K37" s="8"/>
      <c r="M37" s="7"/>
      <c r="N37" s="8"/>
      <c r="O37" s="9" cm="1">
        <f t="array" ref="O37">_xlfn.IFS(AND(B37="Short",F37=Q37),(D37-F37)/D37,AND(B37="Long",F37=Q37),(F37/D37)-1,AND(B37="Long",F37&lt;&gt;Q37),(F37/D37)-1,AND(B37="Short",F37&lt;&gt;Q37),(D37-F37)/D37)</f>
        <v>2.8912528332990073E-2</v>
      </c>
      <c r="P37" t="s">
        <v>23</v>
      </c>
      <c r="Q37" s="7">
        <v>79.893000000000001</v>
      </c>
      <c r="R37" s="8">
        <v>43906</v>
      </c>
      <c r="S37" s="10">
        <f t="shared" si="1"/>
        <v>1</v>
      </c>
      <c r="T37" s="10">
        <v>1</v>
      </c>
      <c r="V37" s="11" t="str">
        <f t="shared" si="0"/>
        <v>1</v>
      </c>
      <c r="Y37" s="10">
        <v>0</v>
      </c>
      <c r="AC37">
        <f t="shared" si="2"/>
        <v>1</v>
      </c>
    </row>
    <row r="38" spans="1:29" x14ac:dyDescent="0.2">
      <c r="A38" t="s">
        <v>40</v>
      </c>
      <c r="B38" t="s">
        <v>25</v>
      </c>
      <c r="C38" s="6">
        <v>44685</v>
      </c>
      <c r="D38" s="7">
        <v>100.52500000000001</v>
      </c>
      <c r="E38" s="6">
        <v>45051</v>
      </c>
      <c r="F38" s="7">
        <v>78.56</v>
      </c>
      <c r="G38">
        <v>0</v>
      </c>
      <c r="H38">
        <v>0</v>
      </c>
      <c r="J38" s="7"/>
      <c r="K38" s="8"/>
      <c r="M38" s="7"/>
      <c r="N38" s="8"/>
      <c r="O38" s="9" cm="1">
        <f t="array" ref="O38">_xlfn.IFS(AND(B38="Short",F38=Q38),(D38-F38)/D38,AND(B38="Long",F38=Q38),(F38/D38)-1,AND(B38="Long",F38&lt;&gt;Q38),(F38/D38)-1,AND(B38="Short",F38&lt;&gt;Q38),(D38-F38)/D38)</f>
        <v>-0.21850285998507835</v>
      </c>
      <c r="P38" t="s">
        <v>23</v>
      </c>
      <c r="Q38" s="7">
        <v>104.21250000000001</v>
      </c>
      <c r="R38" s="8">
        <v>44685</v>
      </c>
      <c r="S38" s="10">
        <f t="shared" si="1"/>
        <v>366</v>
      </c>
      <c r="T38" s="10">
        <v>0</v>
      </c>
      <c r="V38" s="11" t="b">
        <f t="shared" si="0"/>
        <v>0</v>
      </c>
      <c r="Y38" s="10">
        <v>0</v>
      </c>
      <c r="AC38" t="b">
        <f t="shared" si="2"/>
        <v>0</v>
      </c>
    </row>
    <row r="39" spans="1:29" x14ac:dyDescent="0.2">
      <c r="A39" t="s">
        <v>41</v>
      </c>
      <c r="B39" t="s">
        <v>25</v>
      </c>
      <c r="C39" s="6">
        <v>43906</v>
      </c>
      <c r="D39" s="7">
        <v>24.341999999999999</v>
      </c>
      <c r="E39" s="6">
        <v>43915</v>
      </c>
      <c r="F39" s="7">
        <v>25.497</v>
      </c>
      <c r="G39">
        <v>1</v>
      </c>
      <c r="H39">
        <v>0</v>
      </c>
      <c r="J39" s="7"/>
      <c r="K39" s="8"/>
      <c r="M39" s="7"/>
      <c r="N39" s="8"/>
      <c r="O39" s="9" cm="1">
        <f t="array" ref="O39">_xlfn.IFS(AND(B39="Short",F39=Q39),(D39-F39)/D39,AND(B39="Long",F39=Q39),(F39/D39)-1,AND(B39="Long",F39&lt;&gt;Q39),(F39/D39)-1,AND(B39="Short",F39&lt;&gt;Q39),(D39-F39)/D39)</f>
        <v>4.7448853832881444E-2</v>
      </c>
      <c r="P39" t="s">
        <v>23</v>
      </c>
      <c r="Q39" s="7">
        <v>25.497</v>
      </c>
      <c r="R39" s="8">
        <v>43906</v>
      </c>
      <c r="S39" s="10">
        <f t="shared" si="1"/>
        <v>9</v>
      </c>
      <c r="T39" s="10">
        <v>1</v>
      </c>
      <c r="V39" s="11" t="str">
        <f t="shared" si="0"/>
        <v>1</v>
      </c>
      <c r="Y39" s="10">
        <v>0</v>
      </c>
      <c r="AC39">
        <f t="shared" si="2"/>
        <v>9</v>
      </c>
    </row>
    <row r="40" spans="1:29" x14ac:dyDescent="0.2">
      <c r="A40" t="s">
        <v>42</v>
      </c>
      <c r="B40" t="s">
        <v>25</v>
      </c>
      <c r="C40" s="6">
        <v>43906</v>
      </c>
      <c r="D40" s="7">
        <v>76.614000000000004</v>
      </c>
      <c r="E40" s="6">
        <v>43907</v>
      </c>
      <c r="F40" s="7">
        <v>80.349000000000004</v>
      </c>
      <c r="G40">
        <v>1</v>
      </c>
      <c r="H40">
        <v>0</v>
      </c>
      <c r="J40" s="7"/>
      <c r="K40" s="8"/>
      <c r="M40" s="7"/>
      <c r="N40" s="8"/>
      <c r="O40" s="9" cm="1">
        <f t="array" ref="O40">_xlfn.IFS(AND(B40="Short",F40=Q40),(D40-F40)/D40,AND(B40="Long",F40=Q40),(F40/D40)-1,AND(B40="Long",F40&lt;&gt;Q40),(F40/D40)-1,AND(B40="Short",F40&lt;&gt;Q40),(D40-F40)/D40)</f>
        <v>4.875088104001879E-2</v>
      </c>
      <c r="P40" t="s">
        <v>23</v>
      </c>
      <c r="Q40" s="7">
        <v>80.349000000000004</v>
      </c>
      <c r="R40" s="8">
        <v>43906</v>
      </c>
      <c r="S40" s="10">
        <f t="shared" si="1"/>
        <v>1</v>
      </c>
      <c r="T40" s="10">
        <v>1</v>
      </c>
      <c r="V40" s="11" t="str">
        <f t="shared" si="0"/>
        <v>1</v>
      </c>
      <c r="Y40" s="10">
        <v>0</v>
      </c>
      <c r="AC40">
        <f t="shared" si="2"/>
        <v>1</v>
      </c>
    </row>
    <row r="41" spans="1:29" x14ac:dyDescent="0.2">
      <c r="A41" t="s">
        <v>41</v>
      </c>
      <c r="B41" t="s">
        <v>22</v>
      </c>
      <c r="C41" s="6">
        <v>44144</v>
      </c>
      <c r="D41" s="7">
        <v>36.58</v>
      </c>
      <c r="E41" s="6">
        <v>44147</v>
      </c>
      <c r="F41" s="7">
        <v>35.630000000000003</v>
      </c>
      <c r="G41">
        <v>1</v>
      </c>
      <c r="H41">
        <v>0</v>
      </c>
      <c r="J41" s="7"/>
      <c r="K41" s="8"/>
      <c r="M41" s="7"/>
      <c r="N41" s="8"/>
      <c r="O41" s="9" cm="1">
        <f t="array" ref="O41">_xlfn.IFS(AND(B41="Short",F41=Q41),(D41-F41)/D41,AND(B41="Long",F41=Q41),(F41/D41)-1,AND(B41="Long",F41&lt;&gt;Q41),(F41/D41)-1,AND(B41="Short",F41&lt;&gt;Q41),(D41-F41)/D41)</f>
        <v>2.5970475669764785E-2</v>
      </c>
      <c r="P41" t="s">
        <v>23</v>
      </c>
      <c r="Q41" s="7">
        <v>35.630000000000003</v>
      </c>
      <c r="R41" s="8">
        <v>44144</v>
      </c>
      <c r="S41" s="10">
        <f t="shared" si="1"/>
        <v>3</v>
      </c>
      <c r="T41" s="10">
        <v>1</v>
      </c>
      <c r="V41" s="11" t="str">
        <f t="shared" si="0"/>
        <v>1</v>
      </c>
      <c r="Y41" s="10">
        <v>0</v>
      </c>
      <c r="AC41">
        <f t="shared" si="2"/>
        <v>3</v>
      </c>
    </row>
    <row r="42" spans="1:29" x14ac:dyDescent="0.2">
      <c r="A42" t="s">
        <v>43</v>
      </c>
      <c r="B42" t="s">
        <v>22</v>
      </c>
      <c r="C42" s="6">
        <v>44231</v>
      </c>
      <c r="D42" s="7">
        <v>601.36800000000005</v>
      </c>
      <c r="E42" s="6">
        <v>44245</v>
      </c>
      <c r="F42" s="7">
        <v>586.03800000000001</v>
      </c>
      <c r="G42">
        <v>1</v>
      </c>
      <c r="H42">
        <v>0</v>
      </c>
      <c r="J42" s="7"/>
      <c r="K42" s="8"/>
      <c r="M42" s="7"/>
      <c r="N42" s="8"/>
      <c r="O42" s="9" cm="1">
        <f t="array" ref="O42">_xlfn.IFS(AND(B42="Short",F42=Q42),(D42-F42)/D42,AND(B42="Long",F42=Q42),(F42/D42)-1,AND(B42="Long",F42&lt;&gt;Q42),(F42/D42)-1,AND(B42="Short",F42&lt;&gt;Q42),(D42-F42)/D42)</f>
        <v>2.5491878516981349E-2</v>
      </c>
      <c r="P42" t="s">
        <v>23</v>
      </c>
      <c r="Q42" s="7">
        <v>586.03800000000001</v>
      </c>
      <c r="R42" s="8">
        <v>44231</v>
      </c>
      <c r="S42" s="10">
        <f t="shared" si="1"/>
        <v>14</v>
      </c>
      <c r="T42" s="10">
        <v>1</v>
      </c>
      <c r="V42" s="11" t="str">
        <f t="shared" si="0"/>
        <v>1</v>
      </c>
      <c r="Y42" s="10">
        <v>0</v>
      </c>
      <c r="AC42">
        <f t="shared" si="2"/>
        <v>14</v>
      </c>
    </row>
    <row r="43" spans="1:29" x14ac:dyDescent="0.2">
      <c r="A43" t="s">
        <v>43</v>
      </c>
      <c r="B43" t="s">
        <v>25</v>
      </c>
      <c r="C43" s="6">
        <v>44679</v>
      </c>
      <c r="D43" s="7">
        <v>289.84300000000002</v>
      </c>
      <c r="E43" s="6">
        <v>44680</v>
      </c>
      <c r="F43" s="7">
        <v>309.45049999999998</v>
      </c>
      <c r="G43">
        <v>1</v>
      </c>
      <c r="H43">
        <v>0</v>
      </c>
      <c r="J43" s="7"/>
      <c r="K43" s="8"/>
      <c r="M43" s="7"/>
      <c r="N43" s="8"/>
      <c r="O43" s="9" cm="1">
        <f t="array" ref="O43">_xlfn.IFS(AND(B43="Short",F43=Q43),(D43-F43)/D43,AND(B43="Long",F43=Q43),(F43/D43)-1,AND(B43="Long",F43&lt;&gt;Q43),(F43/D43)-1,AND(B43="Short",F43&lt;&gt;Q43),(D43-F43)/D43)</f>
        <v>6.7648692568045288E-2</v>
      </c>
      <c r="P43" t="s">
        <v>23</v>
      </c>
      <c r="Q43" s="7">
        <v>309.45049999999998</v>
      </c>
      <c r="R43" s="8">
        <v>44679</v>
      </c>
      <c r="S43" s="10">
        <f t="shared" si="1"/>
        <v>1</v>
      </c>
      <c r="T43" s="10">
        <v>1</v>
      </c>
      <c r="V43" s="11" t="str">
        <f t="shared" si="0"/>
        <v>1</v>
      </c>
      <c r="Y43" s="10">
        <v>0</v>
      </c>
      <c r="AC43">
        <f t="shared" si="2"/>
        <v>1</v>
      </c>
    </row>
    <row r="44" spans="1:29" x14ac:dyDescent="0.2">
      <c r="A44" t="s">
        <v>44</v>
      </c>
      <c r="B44" t="s">
        <v>22</v>
      </c>
      <c r="C44" s="6">
        <v>43685</v>
      </c>
      <c r="D44" s="7">
        <v>73.998000000000005</v>
      </c>
      <c r="E44" s="6">
        <v>43686</v>
      </c>
      <c r="F44" s="7">
        <v>72.218000000000004</v>
      </c>
      <c r="G44">
        <v>1</v>
      </c>
      <c r="H44">
        <v>0</v>
      </c>
      <c r="J44" s="7"/>
      <c r="K44" s="8"/>
      <c r="M44" s="7"/>
      <c r="N44" s="8"/>
      <c r="O44" s="9" cm="1">
        <f t="array" ref="O44">_xlfn.IFS(AND(B44="Short",F44=Q44),(D44-F44)/D44,AND(B44="Long",F44=Q44),(F44/D44)-1,AND(B44="Long",F44&lt;&gt;Q44),(F44/D44)-1,AND(B44="Short",F44&lt;&gt;Q44),(D44-F44)/D44)</f>
        <v>2.4054704181194101E-2</v>
      </c>
      <c r="P44" t="s">
        <v>23</v>
      </c>
      <c r="Q44" s="7">
        <v>72.218000000000004</v>
      </c>
      <c r="R44" s="8">
        <v>43685</v>
      </c>
      <c r="S44" s="10">
        <f t="shared" si="1"/>
        <v>1</v>
      </c>
      <c r="T44" s="10">
        <v>1</v>
      </c>
      <c r="V44" s="11" t="str">
        <f t="shared" si="0"/>
        <v>1</v>
      </c>
      <c r="Y44" s="10">
        <v>0</v>
      </c>
      <c r="AC44">
        <f t="shared" si="2"/>
        <v>1</v>
      </c>
    </row>
    <row r="45" spans="1:29" x14ac:dyDescent="0.2">
      <c r="A45" t="s">
        <v>45</v>
      </c>
      <c r="B45" t="s">
        <v>25</v>
      </c>
      <c r="C45" s="6">
        <v>43906</v>
      </c>
      <c r="D45" s="7">
        <v>93.036000000000001</v>
      </c>
      <c r="E45" s="6">
        <v>43909</v>
      </c>
      <c r="F45" s="7">
        <v>98.676000000000002</v>
      </c>
      <c r="G45">
        <v>1</v>
      </c>
      <c r="H45">
        <v>0</v>
      </c>
      <c r="J45" s="7"/>
      <c r="K45" s="8"/>
      <c r="M45" s="7"/>
      <c r="N45" s="8"/>
      <c r="O45" s="9" cm="1">
        <f t="array" ref="O45">_xlfn.IFS(AND(B45="Short",F45=Q45),(D45-F45)/D45,AND(B45="Long",F45=Q45),(F45/D45)-1,AND(B45="Long",F45&lt;&gt;Q45),(F45/D45)-1,AND(B45="Short",F45&lt;&gt;Q45),(D45-F45)/D45)</f>
        <v>6.0621694827808659E-2</v>
      </c>
      <c r="P45" t="s">
        <v>23</v>
      </c>
      <c r="Q45" s="7">
        <v>98.676000000000002</v>
      </c>
      <c r="R45" s="8">
        <v>43906</v>
      </c>
      <c r="S45" s="10">
        <f t="shared" si="1"/>
        <v>3</v>
      </c>
      <c r="T45" s="10">
        <v>1</v>
      </c>
      <c r="V45" s="11" t="str">
        <f t="shared" si="0"/>
        <v>1</v>
      </c>
      <c r="Y45" s="10">
        <v>0</v>
      </c>
      <c r="AC45">
        <f t="shared" si="2"/>
        <v>3</v>
      </c>
    </row>
    <row r="46" spans="1:29" x14ac:dyDescent="0.2">
      <c r="A46" t="s">
        <v>46</v>
      </c>
      <c r="B46" t="s">
        <v>25</v>
      </c>
      <c r="C46" s="6">
        <v>43899</v>
      </c>
      <c r="D46" s="7">
        <v>43.585999999999999</v>
      </c>
      <c r="E46" s="6">
        <v>43900</v>
      </c>
      <c r="F46" s="7">
        <v>44.975999999999999</v>
      </c>
      <c r="G46">
        <v>1</v>
      </c>
      <c r="H46">
        <v>0</v>
      </c>
      <c r="J46" s="7"/>
      <c r="K46" s="8"/>
      <c r="M46" s="7"/>
      <c r="N46" s="8"/>
      <c r="O46" s="9" cm="1">
        <f t="array" ref="O46">_xlfn.IFS(AND(B46="Short",F46=Q46),(D46-F46)/D46,AND(B46="Long",F46=Q46),(F46/D46)-1,AND(B46="Long",F46&lt;&gt;Q46),(F46/D46)-1,AND(B46="Short",F46&lt;&gt;Q46),(D46-F46)/D46)</f>
        <v>3.1890974166016717E-2</v>
      </c>
      <c r="P46" t="s">
        <v>23</v>
      </c>
      <c r="Q46" s="7">
        <v>44.975999999999999</v>
      </c>
      <c r="R46" s="8">
        <v>43899</v>
      </c>
      <c r="S46" s="10">
        <f t="shared" si="1"/>
        <v>1</v>
      </c>
      <c r="T46" s="10">
        <v>1</v>
      </c>
      <c r="V46" s="11" t="str">
        <f t="shared" si="0"/>
        <v>1</v>
      </c>
      <c r="Y46" s="10">
        <v>0</v>
      </c>
      <c r="AC46">
        <f t="shared" si="2"/>
        <v>1</v>
      </c>
    </row>
    <row r="47" spans="1:29" x14ac:dyDescent="0.2">
      <c r="A47" t="s">
        <v>46</v>
      </c>
      <c r="B47" t="s">
        <v>25</v>
      </c>
      <c r="C47" s="6">
        <v>43906</v>
      </c>
      <c r="D47" s="7">
        <v>39.561999999999998</v>
      </c>
      <c r="E47" s="6">
        <v>43907</v>
      </c>
      <c r="F47" s="7">
        <v>40.767000000000003</v>
      </c>
      <c r="G47">
        <v>1</v>
      </c>
      <c r="H47">
        <v>0</v>
      </c>
      <c r="J47" s="7"/>
      <c r="K47" s="8"/>
      <c r="M47" s="7"/>
      <c r="N47" s="8"/>
      <c r="O47" s="9" cm="1">
        <f t="array" ref="O47">_xlfn.IFS(AND(B47="Short",F47=Q47),(D47-F47)/D47,AND(B47="Long",F47=Q47),(F47/D47)-1,AND(B47="Long",F47&lt;&gt;Q47),(F47/D47)-1,AND(B47="Short",F47&lt;&gt;Q47),(D47-F47)/D47)</f>
        <v>3.0458520802790767E-2</v>
      </c>
      <c r="P47" t="s">
        <v>23</v>
      </c>
      <c r="Q47" s="7">
        <v>40.767000000000003</v>
      </c>
      <c r="R47" s="8">
        <v>43906</v>
      </c>
      <c r="S47" s="10">
        <f t="shared" si="1"/>
        <v>1</v>
      </c>
      <c r="T47" s="10">
        <v>1</v>
      </c>
      <c r="V47" s="11" t="str">
        <f t="shared" si="0"/>
        <v>1</v>
      </c>
      <c r="Y47" s="10">
        <v>0</v>
      </c>
      <c r="AC47">
        <f t="shared" si="2"/>
        <v>1</v>
      </c>
    </row>
    <row r="48" spans="1:29" x14ac:dyDescent="0.2">
      <c r="A48" t="s">
        <v>46</v>
      </c>
      <c r="B48" t="s">
        <v>22</v>
      </c>
      <c r="C48" s="6">
        <v>44041</v>
      </c>
      <c r="D48" s="7">
        <v>74.710999999999999</v>
      </c>
      <c r="E48" s="6">
        <v>44329</v>
      </c>
      <c r="F48" s="7">
        <v>72.738500000000002</v>
      </c>
      <c r="G48">
        <v>1</v>
      </c>
      <c r="H48">
        <v>0</v>
      </c>
      <c r="J48" s="7"/>
      <c r="K48" s="8"/>
      <c r="M48" s="7"/>
      <c r="N48" s="8"/>
      <c r="O48" s="9" cm="1">
        <f t="array" ref="O48">_xlfn.IFS(AND(B48="Short",F48=Q48),(D48-F48)/D48,AND(B48="Long",F48=Q48),(F48/D48)-1,AND(B48="Long",F48&lt;&gt;Q48),(F48/D48)-1,AND(B48="Short",F48&lt;&gt;Q48),(D48-F48)/D48)</f>
        <v>2.6401734684316856E-2</v>
      </c>
      <c r="P48" t="s">
        <v>23</v>
      </c>
      <c r="Q48" s="7">
        <v>72.738500000000002</v>
      </c>
      <c r="R48" s="8">
        <v>44041</v>
      </c>
      <c r="S48" s="10">
        <f t="shared" si="1"/>
        <v>288</v>
      </c>
      <c r="T48" s="10">
        <v>1</v>
      </c>
      <c r="V48" s="11" t="str">
        <f t="shared" si="0"/>
        <v>1</v>
      </c>
      <c r="Y48" s="10">
        <v>0</v>
      </c>
      <c r="AC48">
        <f t="shared" si="2"/>
        <v>288</v>
      </c>
    </row>
    <row r="49" spans="1:29" x14ac:dyDescent="0.2">
      <c r="A49" t="s">
        <v>43</v>
      </c>
      <c r="B49" t="s">
        <v>22</v>
      </c>
      <c r="C49" s="6">
        <v>45134</v>
      </c>
      <c r="D49" s="7">
        <v>397.43200000000002</v>
      </c>
      <c r="E49" s="6">
        <v>45135</v>
      </c>
      <c r="F49" s="7">
        <v>381.43700000000001</v>
      </c>
      <c r="G49">
        <v>1</v>
      </c>
      <c r="H49">
        <v>0</v>
      </c>
      <c r="J49" s="7"/>
      <c r="K49" s="8"/>
      <c r="M49" s="7"/>
      <c r="N49" s="8"/>
      <c r="O49" s="9" cm="1">
        <f t="array" ref="O49">_xlfn.IFS(AND(B49="Short",F49=Q49),(D49-F49)/D49,AND(B49="Long",F49=Q49),(F49/D49)-1,AND(B49="Long",F49&lt;&gt;Q49),(F49/D49)-1,AND(B49="Short",F49&lt;&gt;Q49),(D49-F49)/D49)</f>
        <v>4.0245878540228278E-2</v>
      </c>
      <c r="P49" t="s">
        <v>23</v>
      </c>
      <c r="Q49" s="7">
        <v>381.43700000000001</v>
      </c>
      <c r="R49" s="8">
        <v>45134</v>
      </c>
      <c r="S49" s="10">
        <f t="shared" si="1"/>
        <v>1</v>
      </c>
      <c r="T49" s="10">
        <v>1</v>
      </c>
      <c r="V49" s="11" t="str">
        <f t="shared" si="0"/>
        <v>1</v>
      </c>
      <c r="Y49" s="10">
        <v>0</v>
      </c>
      <c r="AC49">
        <f t="shared" si="2"/>
        <v>1</v>
      </c>
    </row>
    <row r="50" spans="1:29" x14ac:dyDescent="0.2">
      <c r="A50" t="s">
        <v>46</v>
      </c>
      <c r="B50" t="s">
        <v>22</v>
      </c>
      <c r="C50" s="6">
        <v>44594</v>
      </c>
      <c r="D50" s="7">
        <v>128.57900000000001</v>
      </c>
      <c r="E50" s="6">
        <v>44595</v>
      </c>
      <c r="F50" s="7">
        <v>125.3015</v>
      </c>
      <c r="G50">
        <v>1</v>
      </c>
      <c r="H50">
        <v>0</v>
      </c>
      <c r="J50" s="7"/>
      <c r="K50" s="8"/>
      <c r="M50" s="7"/>
      <c r="N50" s="8"/>
      <c r="O50" s="9" cm="1">
        <f t="array" ref="O50">_xlfn.IFS(AND(B50="Short",F50=Q50),(D50-F50)/D50,AND(B50="Long",F50=Q50),(F50/D50)-1,AND(B50="Long",F50&lt;&gt;Q50),(F50/D50)-1,AND(B50="Short",F50&lt;&gt;Q50),(D50-F50)/D50)</f>
        <v>2.5490165579138142E-2</v>
      </c>
      <c r="P50" t="s">
        <v>23</v>
      </c>
      <c r="Q50" s="7">
        <v>125.3015</v>
      </c>
      <c r="R50" s="8">
        <v>44594</v>
      </c>
      <c r="S50" s="10">
        <f t="shared" si="1"/>
        <v>1</v>
      </c>
      <c r="T50" s="10">
        <v>1</v>
      </c>
      <c r="V50" s="11" t="str">
        <f t="shared" si="0"/>
        <v>1</v>
      </c>
      <c r="Y50" s="10">
        <v>0</v>
      </c>
      <c r="AC50">
        <f t="shared" si="2"/>
        <v>1</v>
      </c>
    </row>
    <row r="51" spans="1:29" x14ac:dyDescent="0.2">
      <c r="A51" t="s">
        <v>44</v>
      </c>
      <c r="B51" t="s">
        <v>22</v>
      </c>
      <c r="C51" s="6">
        <v>44686</v>
      </c>
      <c r="D51" s="7">
        <v>235.74700000000001</v>
      </c>
      <c r="E51" s="6">
        <v>44687</v>
      </c>
      <c r="F51" s="7">
        <v>230.11449999999999</v>
      </c>
      <c r="G51">
        <v>1</v>
      </c>
      <c r="H51">
        <v>0</v>
      </c>
      <c r="J51" s="7"/>
      <c r="K51" s="8"/>
      <c r="M51" s="7"/>
      <c r="N51" s="8"/>
      <c r="O51" s="9" cm="1">
        <f t="array" ref="O51">_xlfn.IFS(AND(B51="Short",F51=Q51),(D51-F51)/D51,AND(B51="Long",F51=Q51),(F51/D51)-1,AND(B51="Long",F51&lt;&gt;Q51),(F51/D51)-1,AND(B51="Short",F51&lt;&gt;Q51),(D51-F51)/D51)</f>
        <v>2.3892138606217774E-2</v>
      </c>
      <c r="P51" t="s">
        <v>23</v>
      </c>
      <c r="Q51" s="7">
        <v>230.11449999999999</v>
      </c>
      <c r="R51" s="8">
        <v>44686</v>
      </c>
      <c r="S51" s="10">
        <f t="shared" si="1"/>
        <v>1</v>
      </c>
      <c r="T51" s="10">
        <v>1</v>
      </c>
      <c r="V51" s="11" t="str">
        <f t="shared" si="0"/>
        <v>1</v>
      </c>
      <c r="Y51" s="10">
        <v>0</v>
      </c>
      <c r="AC51">
        <f t="shared" si="2"/>
        <v>1</v>
      </c>
    </row>
    <row r="52" spans="1:29" x14ac:dyDescent="0.2">
      <c r="A52" t="s">
        <v>47</v>
      </c>
      <c r="B52" t="s">
        <v>25</v>
      </c>
      <c r="C52" s="6">
        <v>43906</v>
      </c>
      <c r="D52" s="7">
        <v>66.715999999999994</v>
      </c>
      <c r="E52" s="6">
        <v>43909</v>
      </c>
      <c r="F52" s="7">
        <v>68.906000000000006</v>
      </c>
      <c r="G52">
        <v>1</v>
      </c>
      <c r="H52">
        <v>0</v>
      </c>
      <c r="J52" s="7"/>
      <c r="K52" s="8"/>
      <c r="M52" s="7"/>
      <c r="N52" s="8"/>
      <c r="O52" s="9" cm="1">
        <f t="array" ref="O52">_xlfn.IFS(AND(B52="Short",F52=Q52),(D52-F52)/D52,AND(B52="Long",F52=Q52),(F52/D52)-1,AND(B52="Long",F52&lt;&gt;Q52),(F52/D52)-1,AND(B52="Short",F52&lt;&gt;Q52),(D52-F52)/D52)</f>
        <v>3.2825708975358525E-2</v>
      </c>
      <c r="P52" t="s">
        <v>23</v>
      </c>
      <c r="Q52" s="7">
        <v>68.906000000000006</v>
      </c>
      <c r="R52" s="8">
        <v>43906</v>
      </c>
      <c r="S52" s="10">
        <f t="shared" si="1"/>
        <v>3</v>
      </c>
      <c r="T52" s="10">
        <v>1</v>
      </c>
      <c r="V52" s="11" t="str">
        <f t="shared" si="0"/>
        <v>1</v>
      </c>
      <c r="Y52" s="10">
        <v>0</v>
      </c>
      <c r="AC52">
        <f t="shared" si="2"/>
        <v>3</v>
      </c>
    </row>
    <row r="53" spans="1:29" x14ac:dyDescent="0.2">
      <c r="A53" t="s">
        <v>48</v>
      </c>
      <c r="B53" t="s">
        <v>25</v>
      </c>
      <c r="C53" s="6">
        <v>43906</v>
      </c>
      <c r="D53" s="7">
        <v>209.88399999999999</v>
      </c>
      <c r="E53" s="6">
        <v>43907</v>
      </c>
      <c r="F53" s="7">
        <v>217.96899999999999</v>
      </c>
      <c r="G53">
        <v>1</v>
      </c>
      <c r="H53">
        <v>0</v>
      </c>
      <c r="J53" s="7"/>
      <c r="K53" s="8"/>
      <c r="M53" s="7"/>
      <c r="N53" s="8"/>
      <c r="O53" s="9" cm="1">
        <f t="array" ref="O53">_xlfn.IFS(AND(B53="Short",F53=Q53),(D53-F53)/D53,AND(B53="Long",F53=Q53),(F53/D53)-1,AND(B53="Long",F53&lt;&gt;Q53),(F53/D53)-1,AND(B53="Short",F53&lt;&gt;Q53),(D53-F53)/D53)</f>
        <v>3.8521278420460936E-2</v>
      </c>
      <c r="P53" t="s">
        <v>23</v>
      </c>
      <c r="Q53" s="7">
        <v>217.96899999999999</v>
      </c>
      <c r="R53" s="8">
        <v>43906</v>
      </c>
      <c r="S53" s="10">
        <f t="shared" si="1"/>
        <v>1</v>
      </c>
      <c r="T53" s="10">
        <v>1</v>
      </c>
      <c r="V53" s="11" t="str">
        <f t="shared" si="0"/>
        <v>1</v>
      </c>
      <c r="Y53" s="10">
        <v>0</v>
      </c>
      <c r="AC53">
        <f t="shared" si="2"/>
        <v>1</v>
      </c>
    </row>
    <row r="54" spans="1:29" x14ac:dyDescent="0.2">
      <c r="A54" t="s">
        <v>49</v>
      </c>
      <c r="B54" t="s">
        <v>25</v>
      </c>
      <c r="C54" s="6">
        <v>43888</v>
      </c>
      <c r="D54" s="7">
        <v>244.69300000000001</v>
      </c>
      <c r="E54" s="6">
        <v>43892</v>
      </c>
      <c r="F54" s="7">
        <v>251.77549999999999</v>
      </c>
      <c r="G54">
        <v>1</v>
      </c>
      <c r="H54">
        <v>0</v>
      </c>
      <c r="J54" s="7"/>
      <c r="K54" s="8"/>
      <c r="M54" s="7"/>
      <c r="N54" s="8"/>
      <c r="O54" s="9" cm="1">
        <f t="array" ref="O54">_xlfn.IFS(AND(B54="Short",F54=Q54),(D54-F54)/D54,AND(B54="Long",F54=Q54),(F54/D54)-1,AND(B54="Long",F54&lt;&gt;Q54),(F54/D54)-1,AND(B54="Short",F54&lt;&gt;Q54),(D54-F54)/D54)</f>
        <v>2.8944432411225351E-2</v>
      </c>
      <c r="P54" t="s">
        <v>23</v>
      </c>
      <c r="Q54" s="7">
        <v>251.77549999999999</v>
      </c>
      <c r="R54" s="8">
        <v>43888</v>
      </c>
      <c r="S54" s="10">
        <f t="shared" si="1"/>
        <v>4</v>
      </c>
      <c r="T54" s="10">
        <v>1</v>
      </c>
      <c r="V54" s="11" t="str">
        <f t="shared" si="0"/>
        <v>1</v>
      </c>
      <c r="Y54" s="10">
        <v>0</v>
      </c>
      <c r="AC54">
        <f t="shared" si="2"/>
        <v>4</v>
      </c>
    </row>
    <row r="55" spans="1:29" x14ac:dyDescent="0.2">
      <c r="A55" t="s">
        <v>43</v>
      </c>
      <c r="B55" t="s">
        <v>22</v>
      </c>
      <c r="C55" s="6">
        <v>45323</v>
      </c>
      <c r="D55" s="7">
        <v>299.43200000000002</v>
      </c>
      <c r="E55" s="6">
        <v>45324</v>
      </c>
      <c r="F55" s="7">
        <v>290.512</v>
      </c>
      <c r="G55">
        <v>1</v>
      </c>
      <c r="H55">
        <v>0</v>
      </c>
      <c r="J55" s="7"/>
      <c r="K55" s="8"/>
      <c r="M55" s="7"/>
      <c r="N55" s="8"/>
      <c r="O55" s="9" cm="1">
        <f t="array" ref="O55">_xlfn.IFS(AND(B55="Short",F55=Q55),(D55-F55)/D55,AND(B55="Long",F55=Q55),(F55/D55)-1,AND(B55="Long",F55&lt;&gt;Q55),(F55/D55)-1,AND(B55="Short",F55&lt;&gt;Q55),(D55-F55)/D55)</f>
        <v>2.9789735232039379E-2</v>
      </c>
      <c r="P55" t="s">
        <v>23</v>
      </c>
      <c r="Q55" s="7">
        <v>290.512</v>
      </c>
      <c r="R55" s="8">
        <v>45323</v>
      </c>
      <c r="S55" s="10">
        <f t="shared" si="1"/>
        <v>1</v>
      </c>
      <c r="T55" s="10">
        <v>1</v>
      </c>
      <c r="V55" s="11" t="str">
        <f t="shared" si="0"/>
        <v>1</v>
      </c>
      <c r="Y55" s="10">
        <v>0</v>
      </c>
      <c r="AC55">
        <f t="shared" si="2"/>
        <v>1</v>
      </c>
    </row>
    <row r="56" spans="1:29" x14ac:dyDescent="0.2">
      <c r="A56" t="s">
        <v>49</v>
      </c>
      <c r="B56" t="s">
        <v>22</v>
      </c>
      <c r="C56" s="6">
        <v>45282</v>
      </c>
      <c r="D56" s="7">
        <v>357.02499999999998</v>
      </c>
      <c r="E56" s="6">
        <v>45296</v>
      </c>
      <c r="F56" s="7">
        <v>342.0625</v>
      </c>
      <c r="G56">
        <v>1</v>
      </c>
      <c r="H56">
        <v>0</v>
      </c>
      <c r="J56" s="7"/>
      <c r="K56" s="8"/>
      <c r="M56" s="7"/>
      <c r="N56" s="8"/>
      <c r="O56" s="9" cm="1">
        <f t="array" ref="O56">_xlfn.IFS(AND(B56="Short",F56=Q56),(D56-F56)/D56,AND(B56="Long",F56=Q56),(F56/D56)-1,AND(B56="Long",F56&lt;&gt;Q56),(F56/D56)-1,AND(B56="Short",F56&lt;&gt;Q56),(D56-F56)/D56)</f>
        <v>4.1908829913871515E-2</v>
      </c>
      <c r="P56" t="s">
        <v>23</v>
      </c>
      <c r="Q56" s="7">
        <v>342.0625</v>
      </c>
      <c r="R56" s="8">
        <v>45282</v>
      </c>
      <c r="S56" s="10">
        <f t="shared" si="1"/>
        <v>14</v>
      </c>
      <c r="T56" s="10">
        <v>1</v>
      </c>
      <c r="V56" s="11" t="str">
        <f t="shared" si="0"/>
        <v>1</v>
      </c>
      <c r="Y56" s="10">
        <v>0</v>
      </c>
      <c r="AC56">
        <f t="shared" si="2"/>
        <v>14</v>
      </c>
    </row>
    <row r="57" spans="1:29" x14ac:dyDescent="0.2">
      <c r="A57" t="s">
        <v>50</v>
      </c>
      <c r="B57" t="s">
        <v>25</v>
      </c>
      <c r="C57" s="6">
        <v>43906</v>
      </c>
      <c r="D57" s="7">
        <v>79.477000000000004</v>
      </c>
      <c r="E57" s="6">
        <v>43907</v>
      </c>
      <c r="F57" s="7">
        <v>83.169499999999999</v>
      </c>
      <c r="G57">
        <v>1</v>
      </c>
      <c r="H57">
        <v>0</v>
      </c>
      <c r="J57" s="7"/>
      <c r="K57" s="8"/>
      <c r="M57" s="7"/>
      <c r="N57" s="8"/>
      <c r="O57" s="9" cm="1">
        <f t="array" ref="O57">_xlfn.IFS(AND(B57="Short",F57=Q57),(D57-F57)/D57,AND(B57="Long",F57=Q57),(F57/D57)-1,AND(B57="Long",F57&lt;&gt;Q57),(F57/D57)-1,AND(B57="Short",F57&lt;&gt;Q57),(D57-F57)/D57)</f>
        <v>4.6459982133195687E-2</v>
      </c>
      <c r="P57" t="s">
        <v>23</v>
      </c>
      <c r="Q57" s="7">
        <v>83.169499999999999</v>
      </c>
      <c r="R57" s="8">
        <v>43906</v>
      </c>
      <c r="S57" s="10">
        <f t="shared" si="1"/>
        <v>1</v>
      </c>
      <c r="T57" s="10">
        <v>1</v>
      </c>
      <c r="V57" s="11" t="str">
        <f t="shared" si="0"/>
        <v>1</v>
      </c>
      <c r="Y57" s="10">
        <v>0</v>
      </c>
      <c r="AC57">
        <f t="shared" si="2"/>
        <v>1</v>
      </c>
    </row>
    <row r="58" spans="1:29" x14ac:dyDescent="0.2">
      <c r="A58" t="s">
        <v>51</v>
      </c>
      <c r="B58" t="s">
        <v>22</v>
      </c>
      <c r="C58" s="6">
        <v>45415</v>
      </c>
      <c r="D58" s="7">
        <v>309.89</v>
      </c>
      <c r="E58" s="6">
        <v>45418</v>
      </c>
      <c r="F58" s="7">
        <v>301.14</v>
      </c>
      <c r="G58">
        <v>1</v>
      </c>
      <c r="H58">
        <v>0</v>
      </c>
      <c r="J58" s="7"/>
      <c r="K58" s="8"/>
      <c r="M58" s="7"/>
      <c r="N58" s="8"/>
      <c r="O58" s="9" cm="1">
        <f t="array" ref="O58">_xlfn.IFS(AND(B58="Short",F58=Q58),(D58-F58)/D58,AND(B58="Long",F58=Q58),(F58/D58)-1,AND(B58="Long",F58&lt;&gt;Q58),(F58/D58)-1,AND(B58="Short",F58&lt;&gt;Q58),(D58-F58)/D58)</f>
        <v>2.8235825615540999E-2</v>
      </c>
      <c r="P58" t="s">
        <v>23</v>
      </c>
      <c r="Q58" s="7">
        <v>301.14</v>
      </c>
      <c r="R58" s="8">
        <v>45415</v>
      </c>
      <c r="S58" s="10">
        <f t="shared" si="1"/>
        <v>3</v>
      </c>
      <c r="T58" s="10">
        <v>1</v>
      </c>
      <c r="V58" s="11" t="str">
        <f t="shared" si="0"/>
        <v>1</v>
      </c>
      <c r="Y58" s="10">
        <v>0</v>
      </c>
      <c r="AC58">
        <f t="shared" si="2"/>
        <v>3</v>
      </c>
    </row>
    <row r="59" spans="1:29" x14ac:dyDescent="0.2">
      <c r="A59" t="s">
        <v>52</v>
      </c>
      <c r="B59" t="s">
        <v>25</v>
      </c>
      <c r="C59" s="6">
        <v>45408</v>
      </c>
      <c r="D59" s="7">
        <v>274.392</v>
      </c>
      <c r="E59" s="6">
        <v>45411</v>
      </c>
      <c r="F59" s="7">
        <v>283.17200000000003</v>
      </c>
      <c r="G59">
        <v>1</v>
      </c>
      <c r="H59">
        <v>0</v>
      </c>
      <c r="J59" s="7"/>
      <c r="K59" s="8"/>
      <c r="M59" s="7"/>
      <c r="N59" s="8"/>
      <c r="O59" s="9" cm="1">
        <f t="array" ref="O59">_xlfn.IFS(AND(B59="Short",F59=Q59),(D59-F59)/D59,AND(B59="Long",F59=Q59),(F59/D59)-1,AND(B59="Long",F59&lt;&gt;Q59),(F59/D59)-1,AND(B59="Short",F59&lt;&gt;Q59),(D59-F59)/D59)</f>
        <v>3.1998017434910819E-2</v>
      </c>
      <c r="P59" t="s">
        <v>23</v>
      </c>
      <c r="Q59" s="7">
        <v>283.17200000000003</v>
      </c>
      <c r="R59" s="8">
        <v>45408</v>
      </c>
      <c r="S59" s="10">
        <f t="shared" si="1"/>
        <v>3</v>
      </c>
      <c r="T59" s="10">
        <v>1</v>
      </c>
      <c r="V59" s="11" t="str">
        <f t="shared" si="0"/>
        <v>1</v>
      </c>
      <c r="Y59" s="10">
        <v>0</v>
      </c>
      <c r="AC59">
        <f t="shared" si="2"/>
        <v>3</v>
      </c>
    </row>
    <row r="60" spans="1:29" x14ac:dyDescent="0.2">
      <c r="A60" t="s">
        <v>53</v>
      </c>
      <c r="B60" t="s">
        <v>25</v>
      </c>
      <c r="C60" s="6">
        <v>43906</v>
      </c>
      <c r="D60" s="7">
        <v>173.77099999999999</v>
      </c>
      <c r="E60" s="6">
        <v>43907</v>
      </c>
      <c r="F60" s="7">
        <v>182.8235</v>
      </c>
      <c r="G60">
        <v>1</v>
      </c>
      <c r="H60">
        <v>0</v>
      </c>
      <c r="J60" s="7"/>
      <c r="K60" s="8"/>
      <c r="M60" s="7"/>
      <c r="N60" s="8"/>
      <c r="O60" s="9" cm="1">
        <f t="array" ref="O60">_xlfn.IFS(AND(B60="Short",F60=Q60),(D60-F60)/D60,AND(B60="Long",F60=Q60),(F60/D60)-1,AND(B60="Long",F60&lt;&gt;Q60),(F60/D60)-1,AND(B60="Short",F60&lt;&gt;Q60),(D60-F60)/D60)</f>
        <v>5.2094423120083277E-2</v>
      </c>
      <c r="P60" t="s">
        <v>23</v>
      </c>
      <c r="Q60" s="7">
        <v>182.8235</v>
      </c>
      <c r="R60" s="8">
        <v>43906</v>
      </c>
      <c r="S60" s="10">
        <f t="shared" si="1"/>
        <v>1</v>
      </c>
      <c r="T60" s="10">
        <v>1</v>
      </c>
      <c r="V60" s="11" t="str">
        <f t="shared" si="0"/>
        <v>1</v>
      </c>
      <c r="Y60" s="10">
        <v>0</v>
      </c>
      <c r="AC60">
        <f t="shared" si="2"/>
        <v>1</v>
      </c>
    </row>
    <row r="61" spans="1:29" x14ac:dyDescent="0.2">
      <c r="A61" t="s">
        <v>50</v>
      </c>
      <c r="B61" t="s">
        <v>25</v>
      </c>
      <c r="C61" s="6">
        <v>44854</v>
      </c>
      <c r="D61" s="7">
        <v>118.419</v>
      </c>
      <c r="E61" s="6">
        <v>44855</v>
      </c>
      <c r="F61" s="7">
        <v>123.0665</v>
      </c>
      <c r="G61">
        <v>1</v>
      </c>
      <c r="H61">
        <v>0</v>
      </c>
      <c r="J61" s="7"/>
      <c r="K61" s="8"/>
      <c r="M61" s="7"/>
      <c r="N61" s="8"/>
      <c r="O61" s="9" cm="1">
        <f t="array" ref="O61">_xlfn.IFS(AND(B61="Short",F61=Q61),(D61-F61)/D61,AND(B61="Long",F61=Q61),(F61/D61)-1,AND(B61="Long",F61&lt;&gt;Q61),(F61/D61)-1,AND(B61="Short",F61&lt;&gt;Q61),(D61-F61)/D61)</f>
        <v>3.9246235823643172E-2</v>
      </c>
      <c r="P61" t="s">
        <v>23</v>
      </c>
      <c r="Q61" s="7">
        <v>123.0665</v>
      </c>
      <c r="R61" s="8">
        <v>44854</v>
      </c>
      <c r="S61" s="10">
        <f t="shared" si="1"/>
        <v>1</v>
      </c>
      <c r="T61" s="10">
        <v>1</v>
      </c>
      <c r="V61" s="11" t="str">
        <f t="shared" si="0"/>
        <v>1</v>
      </c>
      <c r="Y61" s="10">
        <v>0</v>
      </c>
      <c r="AC61">
        <f t="shared" si="2"/>
        <v>1</v>
      </c>
    </row>
    <row r="62" spans="1:29" x14ac:dyDescent="0.2">
      <c r="A62" t="s">
        <v>54</v>
      </c>
      <c r="B62" t="s">
        <v>25</v>
      </c>
      <c r="C62" s="6">
        <v>43906</v>
      </c>
      <c r="D62" s="7">
        <v>37.593000000000004</v>
      </c>
      <c r="E62" s="6">
        <v>43907</v>
      </c>
      <c r="F62" s="7">
        <v>38.6755</v>
      </c>
      <c r="G62">
        <v>1</v>
      </c>
      <c r="H62">
        <v>0</v>
      </c>
      <c r="J62" s="7"/>
      <c r="K62" s="8"/>
      <c r="M62" s="7"/>
      <c r="N62" s="8"/>
      <c r="O62" s="9" cm="1">
        <f t="array" ref="O62">_xlfn.IFS(AND(B62="Short",F62=Q62),(D62-F62)/D62,AND(B62="Long",F62=Q62),(F62/D62)-1,AND(B62="Long",F62&lt;&gt;Q62),(F62/D62)-1,AND(B62="Short",F62&lt;&gt;Q62),(D62-F62)/D62)</f>
        <v>2.8795254435665996E-2</v>
      </c>
      <c r="P62" t="s">
        <v>23</v>
      </c>
      <c r="Q62" s="7">
        <v>38.6755</v>
      </c>
      <c r="R62" s="8">
        <v>43906</v>
      </c>
      <c r="S62" s="10">
        <f t="shared" si="1"/>
        <v>1</v>
      </c>
      <c r="T62" s="10">
        <v>1</v>
      </c>
      <c r="V62" s="11" t="str">
        <f t="shared" si="0"/>
        <v>1</v>
      </c>
      <c r="Y62" s="10">
        <v>0</v>
      </c>
      <c r="AC62">
        <f t="shared" si="2"/>
        <v>1</v>
      </c>
    </row>
    <row r="63" spans="1:29" x14ac:dyDescent="0.2">
      <c r="A63" t="s">
        <v>55</v>
      </c>
      <c r="B63" t="s">
        <v>22</v>
      </c>
      <c r="C63" s="6">
        <v>44596</v>
      </c>
      <c r="D63" s="7">
        <v>153.93039999999999</v>
      </c>
      <c r="E63" s="6">
        <v>44614</v>
      </c>
      <c r="F63" s="7">
        <v>149.74015</v>
      </c>
      <c r="G63">
        <v>1</v>
      </c>
      <c r="H63">
        <v>0</v>
      </c>
      <c r="J63" s="7"/>
      <c r="K63" s="8"/>
      <c r="M63" s="7"/>
      <c r="N63" s="8"/>
      <c r="O63" s="9" cm="1">
        <f t="array" ref="O63">_xlfn.IFS(AND(B63="Short",F63=Q63),(D63-F63)/D63,AND(B63="Long",F63=Q63),(F63/D63)-1,AND(B63="Long",F63&lt;&gt;Q63),(F63/D63)-1,AND(B63="Short",F63&lt;&gt;Q63),(D63-F63)/D63)</f>
        <v>2.7221718387011221E-2</v>
      </c>
      <c r="P63" t="s">
        <v>23</v>
      </c>
      <c r="Q63" s="7">
        <v>149.74015</v>
      </c>
      <c r="R63" s="8">
        <v>44596</v>
      </c>
      <c r="S63" s="10">
        <f t="shared" si="1"/>
        <v>18</v>
      </c>
      <c r="T63" s="10">
        <v>1</v>
      </c>
      <c r="V63" s="11" t="str">
        <f t="shared" si="0"/>
        <v>1</v>
      </c>
      <c r="Y63" s="10">
        <v>0</v>
      </c>
      <c r="AC63">
        <f t="shared" si="2"/>
        <v>18</v>
      </c>
    </row>
    <row r="64" spans="1:29" x14ac:dyDescent="0.2">
      <c r="A64" t="s">
        <v>55</v>
      </c>
      <c r="B64" t="s">
        <v>22</v>
      </c>
      <c r="C64" s="6">
        <v>44771</v>
      </c>
      <c r="D64" s="7">
        <v>133.63800000000001</v>
      </c>
      <c r="E64" s="6">
        <v>44802</v>
      </c>
      <c r="F64" s="7">
        <v>130.483</v>
      </c>
      <c r="G64">
        <v>1</v>
      </c>
      <c r="H64">
        <v>0</v>
      </c>
      <c r="J64" s="7"/>
      <c r="K64" s="8"/>
      <c r="M64" s="7"/>
      <c r="N64" s="8"/>
      <c r="O64" s="9" cm="1">
        <f t="array" ref="O64">_xlfn.IFS(AND(B64="Short",F64=Q64),(D64-F64)/D64,AND(B64="Long",F64=Q64),(F64/D64)-1,AND(B64="Long",F64&lt;&gt;Q64),(F64/D64)-1,AND(B64="Short",F64&lt;&gt;Q64),(D64-F64)/D64)</f>
        <v>2.3608554453074731E-2</v>
      </c>
      <c r="P64" t="s">
        <v>23</v>
      </c>
      <c r="Q64" s="7">
        <v>130.483</v>
      </c>
      <c r="R64" s="8">
        <v>44771</v>
      </c>
      <c r="S64" s="10">
        <f t="shared" si="1"/>
        <v>31</v>
      </c>
      <c r="T64" s="10">
        <v>1</v>
      </c>
      <c r="V64" s="11" t="str">
        <f t="shared" si="0"/>
        <v>1</v>
      </c>
      <c r="Y64" s="10">
        <v>0</v>
      </c>
      <c r="AC64">
        <f t="shared" si="2"/>
        <v>31</v>
      </c>
    </row>
    <row r="65" spans="1:29" x14ac:dyDescent="0.2">
      <c r="A65" t="s">
        <v>56</v>
      </c>
      <c r="B65" t="s">
        <v>25</v>
      </c>
      <c r="C65" s="6">
        <v>43906</v>
      </c>
      <c r="D65" s="7">
        <v>100.749</v>
      </c>
      <c r="E65" s="6">
        <v>43907</v>
      </c>
      <c r="F65" s="7">
        <v>103.8215</v>
      </c>
      <c r="G65">
        <v>1</v>
      </c>
      <c r="H65">
        <v>0</v>
      </c>
      <c r="J65" s="7"/>
      <c r="K65" s="8"/>
      <c r="M65" s="7"/>
      <c r="N65" s="8"/>
      <c r="O65" s="9" cm="1">
        <f t="array" ref="O65">_xlfn.IFS(AND(B65="Short",F65=Q65),(D65-F65)/D65,AND(B65="Long",F65=Q65),(F65/D65)-1,AND(B65="Long",F65&lt;&gt;Q65),(F65/D65)-1,AND(B65="Short",F65&lt;&gt;Q65),(D65-F65)/D65)</f>
        <v>3.0496580611222068E-2</v>
      </c>
      <c r="P65" t="s">
        <v>23</v>
      </c>
      <c r="Q65" s="7">
        <v>103.8215</v>
      </c>
      <c r="R65" s="8">
        <v>43906</v>
      </c>
      <c r="S65" s="10">
        <f t="shared" si="1"/>
        <v>1</v>
      </c>
      <c r="T65" s="10">
        <v>1</v>
      </c>
      <c r="V65" s="11" t="str">
        <f t="shared" si="0"/>
        <v>1</v>
      </c>
      <c r="Y65" s="10">
        <v>0</v>
      </c>
      <c r="AC65">
        <f t="shared" si="2"/>
        <v>1</v>
      </c>
    </row>
    <row r="66" spans="1:29" x14ac:dyDescent="0.2">
      <c r="A66" t="s">
        <v>55</v>
      </c>
      <c r="B66" t="s">
        <v>25</v>
      </c>
      <c r="C66" s="6">
        <v>44862</v>
      </c>
      <c r="D66" s="7">
        <v>99.210499999999996</v>
      </c>
      <c r="E66" s="6">
        <v>44865</v>
      </c>
      <c r="F66" s="7">
        <v>102.47425</v>
      </c>
      <c r="G66">
        <v>1</v>
      </c>
      <c r="H66">
        <v>0</v>
      </c>
      <c r="J66" s="7"/>
      <c r="K66" s="8"/>
      <c r="M66" s="7"/>
      <c r="N66" s="8"/>
      <c r="O66" s="9" cm="1">
        <f t="array" ref="O66">_xlfn.IFS(AND(B66="Short",F66=Q66),(D66-F66)/D66,AND(B66="Long",F66=Q66),(F66/D66)-1,AND(B66="Long",F66&lt;&gt;Q66),(F66/D66)-1,AND(B66="Short",F66&lt;&gt;Q66),(D66-F66)/D66)</f>
        <v>3.2897223580165447E-2</v>
      </c>
      <c r="P66" t="s">
        <v>23</v>
      </c>
      <c r="Q66" s="7">
        <v>102.47425</v>
      </c>
      <c r="R66" s="8">
        <v>44862</v>
      </c>
      <c r="S66" s="10">
        <f t="shared" si="1"/>
        <v>3</v>
      </c>
      <c r="T66" s="10">
        <v>1</v>
      </c>
      <c r="V66" s="11" t="str">
        <f t="shared" ref="V66:V129" si="3">IF(F66=Q66,"1")</f>
        <v>1</v>
      </c>
      <c r="Y66" s="10">
        <v>0</v>
      </c>
      <c r="AC66">
        <f t="shared" si="2"/>
        <v>3</v>
      </c>
    </row>
    <row r="67" spans="1:29" x14ac:dyDescent="0.2">
      <c r="A67" t="s">
        <v>57</v>
      </c>
      <c r="B67" t="s">
        <v>25</v>
      </c>
      <c r="C67" s="6">
        <v>43906</v>
      </c>
      <c r="D67" s="7">
        <v>17.713000000000001</v>
      </c>
      <c r="E67" s="6">
        <v>43914</v>
      </c>
      <c r="F67" s="7">
        <v>18.320499999999999</v>
      </c>
      <c r="G67">
        <v>1</v>
      </c>
      <c r="H67">
        <v>0</v>
      </c>
      <c r="J67" s="7"/>
      <c r="K67" s="8"/>
      <c r="M67" s="7"/>
      <c r="N67" s="8"/>
      <c r="O67" s="9" cm="1">
        <f t="array" ref="O67">_xlfn.IFS(AND(B67="Short",F67=Q67),(D67-F67)/D67,AND(B67="Long",F67=Q67),(F67/D67)-1,AND(B67="Long",F67&lt;&gt;Q67),(F67/D67)-1,AND(B67="Short",F67&lt;&gt;Q67),(D67-F67)/D67)</f>
        <v>3.4296844125783155E-2</v>
      </c>
      <c r="P67" t="s">
        <v>23</v>
      </c>
      <c r="Q67" s="7">
        <v>18.320499999999999</v>
      </c>
      <c r="R67" s="8">
        <v>43906</v>
      </c>
      <c r="S67" s="10">
        <f t="shared" ref="S67:S130" si="4">_xlfn.DAYS(E67,C67)</f>
        <v>8</v>
      </c>
      <c r="T67" s="10">
        <v>1</v>
      </c>
      <c r="V67" s="11" t="str">
        <f t="shared" si="3"/>
        <v>1</v>
      </c>
      <c r="Y67" s="10">
        <v>0</v>
      </c>
      <c r="AC67">
        <f t="shared" si="2"/>
        <v>8</v>
      </c>
    </row>
    <row r="68" spans="1:29" x14ac:dyDescent="0.2">
      <c r="A68" t="s">
        <v>58</v>
      </c>
      <c r="B68" t="s">
        <v>25</v>
      </c>
      <c r="C68" s="6">
        <v>43770</v>
      </c>
      <c r="D68" s="7">
        <v>45.187750000000001</v>
      </c>
      <c r="E68" s="6">
        <v>43794</v>
      </c>
      <c r="F68" s="7">
        <v>49.619624999999999</v>
      </c>
      <c r="G68">
        <v>1</v>
      </c>
      <c r="H68">
        <v>0</v>
      </c>
      <c r="J68" s="7"/>
      <c r="K68" s="8"/>
      <c r="M68" s="7"/>
      <c r="N68" s="8"/>
      <c r="O68" s="9" cm="1">
        <f t="array" ref="O68">_xlfn.IFS(AND(B68="Short",F68=Q68),(D68-F68)/D68,AND(B68="Long",F68=Q68),(F68/D68)-1,AND(B68="Long",F68&lt;&gt;Q68),(F68/D68)-1,AND(B68="Short",F68&lt;&gt;Q68),(D68-F68)/D68)</f>
        <v>9.8076912437552233E-2</v>
      </c>
      <c r="P68" t="s">
        <v>23</v>
      </c>
      <c r="Q68" s="7">
        <v>49.619624999999999</v>
      </c>
      <c r="R68" s="8">
        <v>43770</v>
      </c>
      <c r="S68" s="10">
        <f t="shared" si="4"/>
        <v>24</v>
      </c>
      <c r="T68" s="10">
        <v>1</v>
      </c>
      <c r="V68" s="11" t="str">
        <f t="shared" si="3"/>
        <v>1</v>
      </c>
      <c r="Y68" s="10">
        <v>0</v>
      </c>
      <c r="AC68">
        <f t="shared" ref="AC68:AC131" si="5">IF(O68&gt;-0.01,_xlfn.DAYS(E68,C68))</f>
        <v>24</v>
      </c>
    </row>
    <row r="69" spans="1:29" x14ac:dyDescent="0.2">
      <c r="A69" t="s">
        <v>59</v>
      </c>
      <c r="B69" t="s">
        <v>22</v>
      </c>
      <c r="C69" s="6">
        <v>43724</v>
      </c>
      <c r="D69" s="7">
        <v>26.608000000000001</v>
      </c>
      <c r="E69" s="6">
        <v>43725</v>
      </c>
      <c r="F69" s="7">
        <v>25.978000000000002</v>
      </c>
      <c r="G69">
        <v>1</v>
      </c>
      <c r="H69">
        <v>0</v>
      </c>
      <c r="J69" s="7"/>
      <c r="K69" s="8"/>
      <c r="M69" s="7"/>
      <c r="N69" s="8"/>
      <c r="O69" s="9" cm="1">
        <f t="array" ref="O69">_xlfn.IFS(AND(B69="Short",F69=Q69),(D69-F69)/D69,AND(B69="Long",F69=Q69),(F69/D69)-1,AND(B69="Long",F69&lt;&gt;Q69),(F69/D69)-1,AND(B69="Short",F69&lt;&gt;Q69),(D69-F69)/D69)</f>
        <v>2.3677089597113614E-2</v>
      </c>
      <c r="P69" t="s">
        <v>23</v>
      </c>
      <c r="Q69" s="7">
        <v>25.978000000000002</v>
      </c>
      <c r="R69" s="8">
        <v>43724</v>
      </c>
      <c r="S69" s="10">
        <f t="shared" si="4"/>
        <v>1</v>
      </c>
      <c r="T69" s="10">
        <v>1</v>
      </c>
      <c r="V69" s="11" t="str">
        <f t="shared" si="3"/>
        <v>1</v>
      </c>
      <c r="Y69" s="10">
        <v>0</v>
      </c>
      <c r="AC69">
        <f t="shared" si="5"/>
        <v>1</v>
      </c>
    </row>
    <row r="70" spans="1:29" x14ac:dyDescent="0.2">
      <c r="A70" t="s">
        <v>60</v>
      </c>
      <c r="B70" t="s">
        <v>22</v>
      </c>
      <c r="C70" s="6">
        <v>43914</v>
      </c>
      <c r="D70" s="7">
        <v>43.832999999999998</v>
      </c>
      <c r="E70" s="6">
        <v>43923</v>
      </c>
      <c r="F70" s="7">
        <v>42.8155</v>
      </c>
      <c r="G70">
        <v>1</v>
      </c>
      <c r="H70">
        <v>0</v>
      </c>
      <c r="J70" s="7"/>
      <c r="K70" s="8"/>
      <c r="M70" s="7"/>
      <c r="N70" s="8"/>
      <c r="O70" s="9" cm="1">
        <f t="array" ref="O70">_xlfn.IFS(AND(B70="Short",F70=Q70),(D70-F70)/D70,AND(B70="Long",F70=Q70),(F70/D70)-1,AND(B70="Long",F70&lt;&gt;Q70),(F70/D70)-1,AND(B70="Short",F70&lt;&gt;Q70),(D70-F70)/D70)</f>
        <v>2.3213104282161803E-2</v>
      </c>
      <c r="P70" t="s">
        <v>23</v>
      </c>
      <c r="Q70" s="7">
        <v>42.8155</v>
      </c>
      <c r="R70" s="8">
        <v>43914</v>
      </c>
      <c r="S70" s="10">
        <f t="shared" si="4"/>
        <v>9</v>
      </c>
      <c r="T70" s="10">
        <v>1</v>
      </c>
      <c r="V70" s="11" t="str">
        <f t="shared" si="3"/>
        <v>1</v>
      </c>
      <c r="Y70" s="10">
        <v>0</v>
      </c>
      <c r="AC70">
        <f t="shared" si="5"/>
        <v>9</v>
      </c>
    </row>
    <row r="71" spans="1:29" x14ac:dyDescent="0.2">
      <c r="A71" t="s">
        <v>59</v>
      </c>
      <c r="B71" t="s">
        <v>25</v>
      </c>
      <c r="C71" s="6">
        <v>43801</v>
      </c>
      <c r="D71" s="7">
        <v>20.228000000000002</v>
      </c>
      <c r="E71" s="6">
        <v>43809</v>
      </c>
      <c r="F71" s="7">
        <v>20.797999999999998</v>
      </c>
      <c r="G71">
        <v>1</v>
      </c>
      <c r="H71">
        <v>0</v>
      </c>
      <c r="J71" s="7"/>
      <c r="K71" s="8"/>
      <c r="M71" s="7"/>
      <c r="N71" s="8"/>
      <c r="O71" s="9" cm="1">
        <f t="array" ref="O71">_xlfn.IFS(AND(B71="Short",F71=Q71),(D71-F71)/D71,AND(B71="Long",F71=Q71),(F71/D71)-1,AND(B71="Long",F71&lt;&gt;Q71),(F71/D71)-1,AND(B71="Short",F71&lt;&gt;Q71),(D71-F71)/D71)</f>
        <v>2.8178762111923827E-2</v>
      </c>
      <c r="P71" t="s">
        <v>23</v>
      </c>
      <c r="Q71" s="7">
        <v>20.797999999999998</v>
      </c>
      <c r="R71" s="8">
        <v>43801</v>
      </c>
      <c r="S71" s="10">
        <f t="shared" si="4"/>
        <v>8</v>
      </c>
      <c r="T71" s="10">
        <v>1</v>
      </c>
      <c r="V71" s="11" t="str">
        <f t="shared" si="3"/>
        <v>1</v>
      </c>
      <c r="Y71" s="10">
        <v>0</v>
      </c>
      <c r="AC71">
        <f t="shared" si="5"/>
        <v>8</v>
      </c>
    </row>
    <row r="72" spans="1:29" x14ac:dyDescent="0.2">
      <c r="A72" t="s">
        <v>59</v>
      </c>
      <c r="B72" t="s">
        <v>22</v>
      </c>
      <c r="C72" s="6">
        <v>43837</v>
      </c>
      <c r="D72" s="7">
        <v>29.501000000000001</v>
      </c>
      <c r="E72" s="6">
        <v>43859</v>
      </c>
      <c r="F72" s="7">
        <v>28.4285</v>
      </c>
      <c r="G72">
        <v>1</v>
      </c>
      <c r="H72">
        <v>0</v>
      </c>
      <c r="J72" s="7"/>
      <c r="K72" s="8"/>
      <c r="M72" s="7"/>
      <c r="N72" s="8"/>
      <c r="O72" s="9" cm="1">
        <f t="array" ref="O72">_xlfn.IFS(AND(B72="Short",F72=Q72),(D72-F72)/D72,AND(B72="Long",F72=Q72),(F72/D72)-1,AND(B72="Long",F72&lt;&gt;Q72),(F72/D72)-1,AND(B72="Short",F72&lt;&gt;Q72),(D72-F72)/D72)</f>
        <v>3.6354699840683416E-2</v>
      </c>
      <c r="P72" t="s">
        <v>23</v>
      </c>
      <c r="Q72" s="7">
        <v>28.4285</v>
      </c>
      <c r="R72" s="8">
        <v>43837</v>
      </c>
      <c r="S72" s="10">
        <f t="shared" si="4"/>
        <v>22</v>
      </c>
      <c r="T72" s="10">
        <v>1</v>
      </c>
      <c r="V72" s="11" t="str">
        <f t="shared" si="3"/>
        <v>1</v>
      </c>
      <c r="Y72" s="10">
        <v>0</v>
      </c>
      <c r="AC72">
        <f t="shared" si="5"/>
        <v>22</v>
      </c>
    </row>
    <row r="73" spans="1:29" x14ac:dyDescent="0.2">
      <c r="A73" t="s">
        <v>59</v>
      </c>
      <c r="B73" t="s">
        <v>22</v>
      </c>
      <c r="C73" s="6">
        <v>43900</v>
      </c>
      <c r="D73" s="7">
        <v>11.188000000000001</v>
      </c>
      <c r="E73" s="6">
        <v>43901</v>
      </c>
      <c r="F73" s="7">
        <v>10.733000000000001</v>
      </c>
      <c r="G73">
        <v>1</v>
      </c>
      <c r="H73">
        <v>0</v>
      </c>
      <c r="J73" s="7"/>
      <c r="K73" s="8"/>
      <c r="M73" s="7"/>
      <c r="N73" s="8"/>
      <c r="O73" s="9" cm="1">
        <f t="array" ref="O73">_xlfn.IFS(AND(B73="Short",F73=Q73),(D73-F73)/D73,AND(B73="Long",F73=Q73),(F73/D73)-1,AND(B73="Long",F73&lt;&gt;Q73),(F73/D73)-1,AND(B73="Short",F73&lt;&gt;Q73),(D73-F73)/D73)</f>
        <v>4.0668573471576694E-2</v>
      </c>
      <c r="P73" t="s">
        <v>23</v>
      </c>
      <c r="Q73" s="7">
        <v>10.733000000000001</v>
      </c>
      <c r="R73" s="8">
        <v>43900</v>
      </c>
      <c r="S73" s="10">
        <f t="shared" si="4"/>
        <v>1</v>
      </c>
      <c r="T73" s="10">
        <v>1</v>
      </c>
      <c r="V73" s="11" t="str">
        <f t="shared" si="3"/>
        <v>1</v>
      </c>
      <c r="Y73" s="10">
        <v>0</v>
      </c>
      <c r="AC73">
        <f t="shared" si="5"/>
        <v>1</v>
      </c>
    </row>
    <row r="74" spans="1:29" x14ac:dyDescent="0.2">
      <c r="A74" t="s">
        <v>59</v>
      </c>
      <c r="B74" t="s">
        <v>25</v>
      </c>
      <c r="C74" s="6">
        <v>43993</v>
      </c>
      <c r="D74" s="7">
        <v>12.935499999999999</v>
      </c>
      <c r="E74" s="6">
        <v>43994</v>
      </c>
      <c r="F74" s="7">
        <v>13.46175</v>
      </c>
      <c r="G74">
        <v>1</v>
      </c>
      <c r="H74">
        <v>0</v>
      </c>
      <c r="J74" s="7"/>
      <c r="K74" s="8"/>
      <c r="M74" s="7"/>
      <c r="N74" s="8"/>
      <c r="O74" s="9" cm="1">
        <f t="array" ref="O74">_xlfn.IFS(AND(B74="Short",F74=Q74),(D74-F74)/D74,AND(B74="Long",F74=Q74),(F74/D74)-1,AND(B74="Long",F74&lt;&gt;Q74),(F74/D74)-1,AND(B74="Short",F74&lt;&gt;Q74),(D74-F74)/D74)</f>
        <v>4.0682617602721294E-2</v>
      </c>
      <c r="P74" t="s">
        <v>23</v>
      </c>
      <c r="Q74" s="7">
        <v>13.46175</v>
      </c>
      <c r="R74" s="8">
        <v>43993</v>
      </c>
      <c r="S74" s="10">
        <f t="shared" si="4"/>
        <v>1</v>
      </c>
      <c r="T74" s="10">
        <v>1</v>
      </c>
      <c r="V74" s="11" t="str">
        <f t="shared" si="3"/>
        <v>1</v>
      </c>
      <c r="Y74" s="10">
        <v>0</v>
      </c>
      <c r="AC74">
        <f t="shared" si="5"/>
        <v>1</v>
      </c>
    </row>
    <row r="75" spans="1:29" x14ac:dyDescent="0.2">
      <c r="A75" t="s">
        <v>59</v>
      </c>
      <c r="B75" t="s">
        <v>22</v>
      </c>
      <c r="C75" s="6">
        <v>43998</v>
      </c>
      <c r="D75" s="7">
        <v>15.358000000000001</v>
      </c>
      <c r="E75" s="6">
        <v>43999</v>
      </c>
      <c r="F75" s="7">
        <v>15.003</v>
      </c>
      <c r="G75">
        <v>1</v>
      </c>
      <c r="H75">
        <v>0</v>
      </c>
      <c r="J75" s="7"/>
      <c r="K75" s="8"/>
      <c r="M75" s="7"/>
      <c r="N75" s="8"/>
      <c r="O75" s="9" cm="1">
        <f t="array" ref="O75">_xlfn.IFS(AND(B75="Short",F75=Q75),(D75-F75)/D75,AND(B75="Long",F75=Q75),(F75/D75)-1,AND(B75="Long",F75&lt;&gt;Q75),(F75/D75)-1,AND(B75="Short",F75&lt;&gt;Q75),(D75-F75)/D75)</f>
        <v>2.31149889308504E-2</v>
      </c>
      <c r="P75" t="s">
        <v>23</v>
      </c>
      <c r="Q75" s="7">
        <v>15.003</v>
      </c>
      <c r="R75" s="8">
        <v>43998</v>
      </c>
      <c r="S75" s="10">
        <f t="shared" si="4"/>
        <v>1</v>
      </c>
      <c r="T75" s="10">
        <v>1</v>
      </c>
      <c r="V75" s="11" t="str">
        <f t="shared" si="3"/>
        <v>1</v>
      </c>
      <c r="Y75" s="10">
        <v>0</v>
      </c>
      <c r="AC75">
        <f t="shared" si="5"/>
        <v>1</v>
      </c>
    </row>
    <row r="76" spans="1:29" x14ac:dyDescent="0.2">
      <c r="A76" t="s">
        <v>59</v>
      </c>
      <c r="B76" t="s">
        <v>22</v>
      </c>
      <c r="C76" s="6">
        <v>44042</v>
      </c>
      <c r="D76" s="7">
        <v>15.45</v>
      </c>
      <c r="E76" s="6">
        <v>44063</v>
      </c>
      <c r="F76" s="7">
        <v>14.95</v>
      </c>
      <c r="G76">
        <v>1</v>
      </c>
      <c r="H76">
        <v>0</v>
      </c>
      <c r="J76" s="7"/>
      <c r="K76" s="8"/>
      <c r="M76" s="7"/>
      <c r="N76" s="8"/>
      <c r="O76" s="9" cm="1">
        <f t="array" ref="O76">_xlfn.IFS(AND(B76="Short",F76=Q76),(D76-F76)/D76,AND(B76="Long",F76=Q76),(F76/D76)-1,AND(B76="Long",F76&lt;&gt;Q76),(F76/D76)-1,AND(B76="Short",F76&lt;&gt;Q76),(D76-F76)/D76)</f>
        <v>3.236245954692557E-2</v>
      </c>
      <c r="P76" t="s">
        <v>23</v>
      </c>
      <c r="Q76" s="7">
        <v>14.95</v>
      </c>
      <c r="R76" s="8">
        <v>44042</v>
      </c>
      <c r="S76" s="10">
        <f t="shared" si="4"/>
        <v>21</v>
      </c>
      <c r="T76" s="10">
        <v>1</v>
      </c>
      <c r="V76" s="11" t="str">
        <f t="shared" si="3"/>
        <v>1</v>
      </c>
      <c r="Y76" s="10">
        <v>0</v>
      </c>
      <c r="AC76">
        <f t="shared" si="5"/>
        <v>21</v>
      </c>
    </row>
    <row r="77" spans="1:29" x14ac:dyDescent="0.2">
      <c r="A77" t="s">
        <v>61</v>
      </c>
      <c r="B77" t="s">
        <v>22</v>
      </c>
      <c r="C77" s="6">
        <v>45505</v>
      </c>
      <c r="D77" s="7">
        <v>78.021000000000001</v>
      </c>
      <c r="E77" s="6">
        <v>45506</v>
      </c>
      <c r="F77" s="7">
        <v>75.623500000000007</v>
      </c>
      <c r="G77">
        <v>1</v>
      </c>
      <c r="H77">
        <v>0</v>
      </c>
      <c r="J77" s="7"/>
      <c r="K77" s="8"/>
      <c r="M77" s="7"/>
      <c r="N77" s="8"/>
      <c r="O77" s="9" cm="1">
        <f t="array" ref="O77">_xlfn.IFS(AND(B77="Short",F77=Q77),(D77-F77)/D77,AND(B77="Long",F77=Q77),(F77/D77)-1,AND(B77="Long",F77&lt;&gt;Q77),(F77/D77)-1,AND(B77="Short",F77&lt;&gt;Q77),(D77-F77)/D77)</f>
        <v>3.0728906320093227E-2</v>
      </c>
      <c r="P77" t="s">
        <v>23</v>
      </c>
      <c r="Q77" s="7">
        <v>75.623500000000007</v>
      </c>
      <c r="R77" s="8">
        <v>45505</v>
      </c>
      <c r="S77" s="10">
        <f t="shared" si="4"/>
        <v>1</v>
      </c>
      <c r="T77" s="10">
        <v>1</v>
      </c>
      <c r="V77" s="11" t="str">
        <f t="shared" si="3"/>
        <v>1</v>
      </c>
      <c r="Y77" s="10">
        <v>0</v>
      </c>
      <c r="AC77">
        <f t="shared" si="5"/>
        <v>1</v>
      </c>
    </row>
    <row r="78" spans="1:29" x14ac:dyDescent="0.2">
      <c r="A78" t="s">
        <v>62</v>
      </c>
      <c r="B78" t="s">
        <v>22</v>
      </c>
      <c r="C78" s="6">
        <v>44516</v>
      </c>
      <c r="D78" s="7">
        <v>204.697</v>
      </c>
      <c r="E78" s="6">
        <v>44517</v>
      </c>
      <c r="F78" s="7">
        <v>194.33949999999999</v>
      </c>
      <c r="G78">
        <v>1</v>
      </c>
      <c r="H78">
        <v>0</v>
      </c>
      <c r="J78" s="7"/>
      <c r="K78" s="8"/>
      <c r="M78" s="7"/>
      <c r="N78" s="8"/>
      <c r="O78" s="9" cm="1">
        <f t="array" ref="O78">_xlfn.IFS(AND(B78="Short",F78=Q78),(D78-F78)/D78,AND(B78="Long",F78=Q78),(F78/D78)-1,AND(B78="Long",F78&lt;&gt;Q78),(F78/D78)-1,AND(B78="Short",F78&lt;&gt;Q78),(D78-F78)/D78)</f>
        <v>5.0599178297679084E-2</v>
      </c>
      <c r="P78" t="s">
        <v>23</v>
      </c>
      <c r="Q78" s="7">
        <v>194.33949999999999</v>
      </c>
      <c r="R78" s="8">
        <v>44516</v>
      </c>
      <c r="S78" s="10">
        <f t="shared" si="4"/>
        <v>1</v>
      </c>
      <c r="T78" s="10">
        <v>1</v>
      </c>
      <c r="V78" s="11" t="str">
        <f t="shared" si="3"/>
        <v>1</v>
      </c>
      <c r="Y78" s="10">
        <v>0</v>
      </c>
      <c r="AC78">
        <f t="shared" si="5"/>
        <v>1</v>
      </c>
    </row>
    <row r="79" spans="1:29" x14ac:dyDescent="0.2">
      <c r="A79" t="s">
        <v>58</v>
      </c>
      <c r="B79" t="s">
        <v>22</v>
      </c>
      <c r="C79" s="6">
        <v>44138</v>
      </c>
      <c r="D79" s="7">
        <v>60.104999999999997</v>
      </c>
      <c r="E79" s="6">
        <v>44504</v>
      </c>
      <c r="F79" s="7">
        <v>130.965</v>
      </c>
      <c r="G79">
        <v>0</v>
      </c>
      <c r="H79">
        <v>0</v>
      </c>
      <c r="J79" s="7"/>
      <c r="K79" s="8"/>
      <c r="M79" s="7"/>
      <c r="N79" s="8"/>
      <c r="O79" s="9" cm="1">
        <f t="array" ref="O79">_xlfn.IFS(AND(B79="Short",F79=Q79),(D79-F79)/D79,AND(B79="Long",F79=Q79),(F79/D79)-1,AND(B79="Long",F79&lt;&gt;Q79),(F79/D79)-1,AND(B79="Short",F79&lt;&gt;Q79),(D79-F79)/D79)</f>
        <v>-1.1789368604941355</v>
      </c>
      <c r="P79" t="s">
        <v>23</v>
      </c>
      <c r="Q79" s="7">
        <v>58.417499999999997</v>
      </c>
      <c r="R79" s="8">
        <v>44138</v>
      </c>
      <c r="S79" s="10">
        <f t="shared" si="4"/>
        <v>366</v>
      </c>
      <c r="T79" s="10">
        <v>0</v>
      </c>
      <c r="V79" s="11" t="b">
        <f t="shared" si="3"/>
        <v>0</v>
      </c>
      <c r="Y79" s="10">
        <v>0</v>
      </c>
      <c r="AC79" t="b">
        <f t="shared" si="5"/>
        <v>0</v>
      </c>
    </row>
    <row r="80" spans="1:29" x14ac:dyDescent="0.2">
      <c r="A80" t="s">
        <v>63</v>
      </c>
      <c r="B80" t="s">
        <v>25</v>
      </c>
      <c r="C80" s="6">
        <v>43906</v>
      </c>
      <c r="D80" s="7">
        <v>21.078399999999998</v>
      </c>
      <c r="E80" s="6">
        <v>43914</v>
      </c>
      <c r="F80" s="7">
        <v>21.729399999999998</v>
      </c>
      <c r="G80">
        <v>1</v>
      </c>
      <c r="H80">
        <v>0</v>
      </c>
      <c r="J80" s="7"/>
      <c r="K80" s="8"/>
      <c r="M80" s="7"/>
      <c r="N80" s="8"/>
      <c r="O80" s="9" cm="1">
        <f t="array" ref="O80">_xlfn.IFS(AND(B80="Short",F80=Q80),(D80-F80)/D80,AND(B80="Long",F80=Q80),(F80/D80)-1,AND(B80="Long",F80&lt;&gt;Q80),(F80/D80)-1,AND(B80="Short",F80&lt;&gt;Q80),(D80-F80)/D80)</f>
        <v>3.0884697130711958E-2</v>
      </c>
      <c r="P80" t="s">
        <v>23</v>
      </c>
      <c r="Q80" s="7">
        <v>21.729399999999998</v>
      </c>
      <c r="R80" s="8">
        <v>43906</v>
      </c>
      <c r="S80" s="10">
        <f t="shared" si="4"/>
        <v>8</v>
      </c>
      <c r="T80" s="10">
        <v>1</v>
      </c>
      <c r="V80" s="11" t="str">
        <f t="shared" si="3"/>
        <v>1</v>
      </c>
      <c r="Y80" s="10">
        <v>0</v>
      </c>
      <c r="AC80">
        <f t="shared" si="5"/>
        <v>8</v>
      </c>
    </row>
    <row r="81" spans="1:29" x14ac:dyDescent="0.2">
      <c r="A81" t="s">
        <v>64</v>
      </c>
      <c r="B81" t="s">
        <v>25</v>
      </c>
      <c r="C81" s="6">
        <v>43902</v>
      </c>
      <c r="D81" s="7">
        <v>163.38499999999999</v>
      </c>
      <c r="E81" s="6">
        <v>43903</v>
      </c>
      <c r="F81" s="7">
        <v>170.52250000000001</v>
      </c>
      <c r="G81">
        <v>1</v>
      </c>
      <c r="H81">
        <v>0</v>
      </c>
      <c r="J81" s="7"/>
      <c r="K81" s="8"/>
      <c r="M81" s="7"/>
      <c r="N81" s="8"/>
      <c r="O81" s="9" cm="1">
        <f t="array" ref="O81">_xlfn.IFS(AND(B81="Short",F81=Q81),(D81-F81)/D81,AND(B81="Long",F81=Q81),(F81/D81)-1,AND(B81="Long",F81&lt;&gt;Q81),(F81/D81)-1,AND(B81="Short",F81&lt;&gt;Q81),(D81-F81)/D81)</f>
        <v>4.3685160816476554E-2</v>
      </c>
      <c r="P81" t="s">
        <v>23</v>
      </c>
      <c r="Q81" s="7">
        <v>170.52250000000001</v>
      </c>
      <c r="R81" s="8">
        <v>43902</v>
      </c>
      <c r="S81" s="10">
        <f t="shared" si="4"/>
        <v>1</v>
      </c>
      <c r="T81" s="10">
        <v>1</v>
      </c>
      <c r="V81" s="11" t="str">
        <f t="shared" si="3"/>
        <v>1</v>
      </c>
      <c r="Y81" s="10">
        <v>0</v>
      </c>
      <c r="AC81">
        <f t="shared" si="5"/>
        <v>1</v>
      </c>
    </row>
    <row r="82" spans="1:29" x14ac:dyDescent="0.2">
      <c r="A82" t="s">
        <v>64</v>
      </c>
      <c r="B82" t="s">
        <v>22</v>
      </c>
      <c r="C82" s="6">
        <v>43903</v>
      </c>
      <c r="D82" s="7">
        <v>172.95699999999999</v>
      </c>
      <c r="E82" s="6">
        <v>43903</v>
      </c>
      <c r="F82" s="7">
        <v>167.92449999999999</v>
      </c>
      <c r="G82">
        <v>1</v>
      </c>
      <c r="H82">
        <v>0</v>
      </c>
      <c r="J82" s="7"/>
      <c r="K82" s="8"/>
      <c r="M82" s="7"/>
      <c r="N82" s="8"/>
      <c r="O82" s="9" cm="1">
        <f t="array" ref="O82">_xlfn.IFS(AND(B82="Short",F82=Q82),(D82-F82)/D82,AND(B82="Long",F82=Q82),(F82/D82)-1,AND(B82="Long",F82&lt;&gt;Q82),(F82/D82)-1,AND(B82="Short",F82&lt;&gt;Q82),(D82-F82)/D82)</f>
        <v>2.9096827535167694E-2</v>
      </c>
      <c r="P82" t="s">
        <v>23</v>
      </c>
      <c r="Q82" s="7">
        <v>167.92449999999999</v>
      </c>
      <c r="R82" s="8">
        <v>43903</v>
      </c>
      <c r="S82" s="10">
        <f t="shared" si="4"/>
        <v>0</v>
      </c>
      <c r="T82" s="10">
        <v>1</v>
      </c>
      <c r="V82" s="11" t="str">
        <f t="shared" si="3"/>
        <v>1</v>
      </c>
      <c r="Y82" s="10">
        <v>0</v>
      </c>
      <c r="AC82">
        <f t="shared" si="5"/>
        <v>0</v>
      </c>
    </row>
    <row r="83" spans="1:29" x14ac:dyDescent="0.2">
      <c r="A83" t="s">
        <v>64</v>
      </c>
      <c r="B83" t="s">
        <v>25</v>
      </c>
      <c r="C83" s="6">
        <v>43908</v>
      </c>
      <c r="D83" s="7">
        <v>102.288</v>
      </c>
      <c r="E83" s="6">
        <v>43913</v>
      </c>
      <c r="F83" s="7">
        <v>108.358</v>
      </c>
      <c r="G83">
        <v>1</v>
      </c>
      <c r="H83">
        <v>0</v>
      </c>
      <c r="J83" s="7"/>
      <c r="K83" s="8"/>
      <c r="M83" s="7"/>
      <c r="N83" s="8"/>
      <c r="O83" s="9" cm="1">
        <f t="array" ref="O83">_xlfn.IFS(AND(B83="Short",F83=Q83),(D83-F83)/D83,AND(B83="Long",F83=Q83),(F83/D83)-1,AND(B83="Long",F83&lt;&gt;Q83),(F83/D83)-1,AND(B83="Short",F83&lt;&gt;Q83),(D83-F83)/D83)</f>
        <v>5.9342249335210484E-2</v>
      </c>
      <c r="P83" t="s">
        <v>23</v>
      </c>
      <c r="Q83" s="7">
        <v>108.358</v>
      </c>
      <c r="R83" s="8">
        <v>43908</v>
      </c>
      <c r="S83" s="10">
        <f t="shared" si="4"/>
        <v>5</v>
      </c>
      <c r="T83" s="10">
        <v>1</v>
      </c>
      <c r="V83" s="11" t="str">
        <f t="shared" si="3"/>
        <v>1</v>
      </c>
      <c r="Y83" s="10">
        <v>0</v>
      </c>
      <c r="AC83">
        <f t="shared" si="5"/>
        <v>5</v>
      </c>
    </row>
    <row r="84" spans="1:29" x14ac:dyDescent="0.2">
      <c r="A84" t="s">
        <v>64</v>
      </c>
      <c r="B84" t="s">
        <v>22</v>
      </c>
      <c r="C84" s="6">
        <v>43914</v>
      </c>
      <c r="D84" s="7">
        <v>121.874</v>
      </c>
      <c r="E84" s="6">
        <v>43914</v>
      </c>
      <c r="F84" s="7">
        <v>117.35899999999999</v>
      </c>
      <c r="G84">
        <v>1</v>
      </c>
      <c r="H84">
        <v>0</v>
      </c>
      <c r="J84" s="7"/>
      <c r="K84" s="8"/>
      <c r="M84" s="7"/>
      <c r="N84" s="8"/>
      <c r="O84" s="9" cm="1">
        <f t="array" ref="O84">_xlfn.IFS(AND(B84="Short",F84=Q84),(D84-F84)/D84,AND(B84="Long",F84=Q84),(F84/D84)-1,AND(B84="Long",F84&lt;&gt;Q84),(F84/D84)-1,AND(B84="Short",F84&lt;&gt;Q84),(D84-F84)/D84)</f>
        <v>3.704645781708979E-2</v>
      </c>
      <c r="P84" t="s">
        <v>23</v>
      </c>
      <c r="Q84" s="7">
        <v>117.35899999999999</v>
      </c>
      <c r="R84" s="8">
        <v>43914</v>
      </c>
      <c r="S84" s="10">
        <f t="shared" si="4"/>
        <v>0</v>
      </c>
      <c r="T84" s="10">
        <v>1</v>
      </c>
      <c r="V84" s="11" t="str">
        <f t="shared" si="3"/>
        <v>1</v>
      </c>
      <c r="Y84" s="10">
        <v>0</v>
      </c>
      <c r="AC84">
        <f t="shared" si="5"/>
        <v>0</v>
      </c>
    </row>
    <row r="85" spans="1:29" x14ac:dyDescent="0.2">
      <c r="A85" t="s">
        <v>64</v>
      </c>
      <c r="B85" t="s">
        <v>22</v>
      </c>
      <c r="C85" s="6">
        <v>43915</v>
      </c>
      <c r="D85" s="7">
        <v>152.178</v>
      </c>
      <c r="E85" s="6">
        <v>43915</v>
      </c>
      <c r="F85" s="7">
        <v>145.37299999999999</v>
      </c>
      <c r="G85">
        <v>1</v>
      </c>
      <c r="H85">
        <v>0</v>
      </c>
      <c r="J85" s="7"/>
      <c r="K85" s="8"/>
      <c r="M85" s="7"/>
      <c r="N85" s="8"/>
      <c r="O85" s="9" cm="1">
        <f t="array" ref="O85">_xlfn.IFS(AND(B85="Short",F85=Q85),(D85-F85)/D85,AND(B85="Long",F85=Q85),(F85/D85)-1,AND(B85="Long",F85&lt;&gt;Q85),(F85/D85)-1,AND(B85="Short",F85&lt;&gt;Q85),(D85-F85)/D85)</f>
        <v>4.4717370447765165E-2</v>
      </c>
      <c r="P85" t="s">
        <v>23</v>
      </c>
      <c r="Q85" s="7">
        <v>145.37299999999999</v>
      </c>
      <c r="R85" s="8">
        <v>43915</v>
      </c>
      <c r="S85" s="10">
        <f t="shared" si="4"/>
        <v>0</v>
      </c>
      <c r="T85" s="10">
        <v>1</v>
      </c>
      <c r="V85" s="11" t="str">
        <f t="shared" si="3"/>
        <v>1</v>
      </c>
      <c r="Y85" s="10">
        <v>0</v>
      </c>
      <c r="AC85">
        <f t="shared" si="5"/>
        <v>0</v>
      </c>
    </row>
    <row r="86" spans="1:29" x14ac:dyDescent="0.2">
      <c r="A86" t="s">
        <v>64</v>
      </c>
      <c r="B86" t="s">
        <v>22</v>
      </c>
      <c r="C86" s="6">
        <v>43938</v>
      </c>
      <c r="D86" s="7">
        <v>147.893</v>
      </c>
      <c r="E86" s="6">
        <v>43941</v>
      </c>
      <c r="F86" s="7">
        <v>144.10050000000001</v>
      </c>
      <c r="G86">
        <v>1</v>
      </c>
      <c r="H86">
        <v>0</v>
      </c>
      <c r="J86" s="7"/>
      <c r="K86" s="8"/>
      <c r="M86" s="7"/>
      <c r="N86" s="8"/>
      <c r="O86" s="9" cm="1">
        <f t="array" ref="O86">_xlfn.IFS(AND(B86="Short",F86=Q86),(D86-F86)/D86,AND(B86="Long",F86=Q86),(F86/D86)-1,AND(B86="Long",F86&lt;&gt;Q86),(F86/D86)-1,AND(B86="Short",F86&lt;&gt;Q86),(D86-F86)/D86)</f>
        <v>2.5643539586052009E-2</v>
      </c>
      <c r="P86" t="s">
        <v>23</v>
      </c>
      <c r="Q86" s="7">
        <v>144.10050000000001</v>
      </c>
      <c r="R86" s="8">
        <v>43938</v>
      </c>
      <c r="S86" s="10">
        <f t="shared" si="4"/>
        <v>3</v>
      </c>
      <c r="T86" s="10">
        <v>1</v>
      </c>
      <c r="V86" s="11" t="str">
        <f t="shared" si="3"/>
        <v>1</v>
      </c>
      <c r="Y86" s="10">
        <v>0</v>
      </c>
      <c r="AC86">
        <f t="shared" si="5"/>
        <v>3</v>
      </c>
    </row>
    <row r="87" spans="1:29" x14ac:dyDescent="0.2">
      <c r="A87" t="s">
        <v>64</v>
      </c>
      <c r="B87" t="s">
        <v>22</v>
      </c>
      <c r="C87" s="6">
        <v>43987</v>
      </c>
      <c r="D87" s="7">
        <v>202.93</v>
      </c>
      <c r="E87" s="6">
        <v>43992</v>
      </c>
      <c r="F87" s="7">
        <v>197.755</v>
      </c>
      <c r="G87">
        <v>1</v>
      </c>
      <c r="H87">
        <v>0</v>
      </c>
      <c r="J87" s="7"/>
      <c r="K87" s="8"/>
      <c r="M87" s="7"/>
      <c r="N87" s="8"/>
      <c r="O87" s="9" cm="1">
        <f t="array" ref="O87">_xlfn.IFS(AND(B87="Short",F87=Q87),(D87-F87)/D87,AND(B87="Long",F87=Q87),(F87/D87)-1,AND(B87="Long",F87&lt;&gt;Q87),(F87/D87)-1,AND(B87="Short",F87&lt;&gt;Q87),(D87-F87)/D87)</f>
        <v>2.5501404425171296E-2</v>
      </c>
      <c r="P87" t="s">
        <v>23</v>
      </c>
      <c r="Q87" s="7">
        <v>197.755</v>
      </c>
      <c r="R87" s="8">
        <v>43987</v>
      </c>
      <c r="S87" s="10">
        <f t="shared" si="4"/>
        <v>5</v>
      </c>
      <c r="T87" s="10">
        <v>1</v>
      </c>
      <c r="V87" s="11" t="str">
        <f t="shared" si="3"/>
        <v>1</v>
      </c>
      <c r="Y87" s="10">
        <v>0</v>
      </c>
      <c r="AC87">
        <f t="shared" si="5"/>
        <v>5</v>
      </c>
    </row>
    <row r="88" spans="1:29" x14ac:dyDescent="0.2">
      <c r="A88" t="s">
        <v>64</v>
      </c>
      <c r="B88" t="s">
        <v>25</v>
      </c>
      <c r="C88" s="6">
        <v>43993</v>
      </c>
      <c r="D88" s="7">
        <v>181.756</v>
      </c>
      <c r="E88" s="6">
        <v>43993</v>
      </c>
      <c r="F88" s="7">
        <v>187.77099999999999</v>
      </c>
      <c r="G88">
        <v>1</v>
      </c>
      <c r="H88">
        <v>0</v>
      </c>
      <c r="J88" s="7"/>
      <c r="K88" s="8"/>
      <c r="M88" s="7"/>
      <c r="N88" s="8"/>
      <c r="O88" s="9" cm="1">
        <f t="array" ref="O88">_xlfn.IFS(AND(B88="Short",F88=Q88),(D88-F88)/D88,AND(B88="Long",F88=Q88),(F88/D88)-1,AND(B88="Long",F88&lt;&gt;Q88),(F88/D88)-1,AND(B88="Short",F88&lt;&gt;Q88),(D88-F88)/D88)</f>
        <v>3.3093818085785154E-2</v>
      </c>
      <c r="P88" t="s">
        <v>23</v>
      </c>
      <c r="Q88" s="7">
        <v>187.77099999999999</v>
      </c>
      <c r="R88" s="8">
        <v>43993</v>
      </c>
      <c r="S88" s="10">
        <f t="shared" si="4"/>
        <v>0</v>
      </c>
      <c r="T88" s="10">
        <v>1</v>
      </c>
      <c r="V88" s="11" t="str">
        <f t="shared" si="3"/>
        <v>1</v>
      </c>
      <c r="Y88" s="10">
        <v>0</v>
      </c>
      <c r="AC88">
        <f t="shared" si="5"/>
        <v>0</v>
      </c>
    </row>
    <row r="89" spans="1:29" x14ac:dyDescent="0.2">
      <c r="A89" t="s">
        <v>64</v>
      </c>
      <c r="B89" t="s">
        <v>22</v>
      </c>
      <c r="C89" s="6">
        <v>43994</v>
      </c>
      <c r="D89" s="7">
        <v>185.435</v>
      </c>
      <c r="E89" s="6">
        <v>43994</v>
      </c>
      <c r="F89" s="7">
        <v>181.14750000000001</v>
      </c>
      <c r="G89">
        <v>1</v>
      </c>
      <c r="H89">
        <v>0</v>
      </c>
      <c r="J89" s="7"/>
      <c r="K89" s="8"/>
      <c r="M89" s="7"/>
      <c r="N89" s="8"/>
      <c r="O89" s="9" cm="1">
        <f t="array" ref="O89">_xlfn.IFS(AND(B89="Short",F89=Q89),(D89-F89)/D89,AND(B89="Long",F89=Q89),(F89/D89)-1,AND(B89="Long",F89&lt;&gt;Q89),(F89/D89)-1,AND(B89="Short",F89&lt;&gt;Q89),(D89-F89)/D89)</f>
        <v>2.3121309353681851E-2</v>
      </c>
      <c r="P89" t="s">
        <v>23</v>
      </c>
      <c r="Q89" s="7">
        <v>181.14750000000001</v>
      </c>
      <c r="R89" s="8">
        <v>43994</v>
      </c>
      <c r="S89" s="10">
        <f t="shared" si="4"/>
        <v>0</v>
      </c>
      <c r="T89" s="10">
        <v>1</v>
      </c>
      <c r="V89" s="11" t="str">
        <f t="shared" si="3"/>
        <v>1</v>
      </c>
      <c r="Y89" s="10">
        <v>0</v>
      </c>
      <c r="AC89">
        <f t="shared" si="5"/>
        <v>0</v>
      </c>
    </row>
    <row r="90" spans="1:29" x14ac:dyDescent="0.2">
      <c r="A90" t="s">
        <v>64</v>
      </c>
      <c r="B90" t="s">
        <v>22</v>
      </c>
      <c r="C90" s="6">
        <v>44144</v>
      </c>
      <c r="D90" s="7">
        <v>176.874</v>
      </c>
      <c r="E90" s="6">
        <v>44510</v>
      </c>
      <c r="F90" s="7">
        <v>218.5</v>
      </c>
      <c r="G90">
        <v>0</v>
      </c>
      <c r="H90">
        <v>0</v>
      </c>
      <c r="J90" s="7"/>
      <c r="K90" s="8"/>
      <c r="M90" s="7"/>
      <c r="N90" s="8"/>
      <c r="O90" s="9" cm="1">
        <f t="array" ref="O90">_xlfn.IFS(AND(B90="Short",F90=Q90),(D90-F90)/D90,AND(B90="Long",F90=Q90),(F90/D90)-1,AND(B90="Long",F90&lt;&gt;Q90),(F90/D90)-1,AND(B90="Short",F90&lt;&gt;Q90),(D90-F90)/D90)</f>
        <v>-0.23534267331546754</v>
      </c>
      <c r="P90" t="s">
        <v>23</v>
      </c>
      <c r="Q90" s="7">
        <v>171.559</v>
      </c>
      <c r="R90" s="8">
        <v>44144</v>
      </c>
      <c r="S90" s="10">
        <f t="shared" si="4"/>
        <v>366</v>
      </c>
      <c r="T90" s="10">
        <v>0</v>
      </c>
      <c r="V90" s="11" t="b">
        <f t="shared" si="3"/>
        <v>0</v>
      </c>
      <c r="Y90" s="10">
        <v>0</v>
      </c>
      <c r="AC90" t="b">
        <f t="shared" si="5"/>
        <v>0</v>
      </c>
    </row>
    <row r="91" spans="1:29" x14ac:dyDescent="0.2">
      <c r="A91" t="s">
        <v>63</v>
      </c>
      <c r="B91" t="s">
        <v>22</v>
      </c>
      <c r="C91" s="6">
        <v>45456</v>
      </c>
      <c r="D91" s="7">
        <v>168.85509999999999</v>
      </c>
      <c r="E91" s="6">
        <v>45467</v>
      </c>
      <c r="F91" s="7">
        <v>163.49285</v>
      </c>
      <c r="G91">
        <v>1</v>
      </c>
      <c r="H91">
        <v>0</v>
      </c>
      <c r="J91" s="7"/>
      <c r="K91" s="8"/>
      <c r="M91" s="7"/>
      <c r="N91" s="8"/>
      <c r="O91" s="9" cm="1">
        <f t="array" ref="O91">_xlfn.IFS(AND(B91="Short",F91=Q91),(D91-F91)/D91,AND(B91="Long",F91=Q91),(F91/D91)-1,AND(B91="Long",F91&lt;&gt;Q91),(F91/D91)-1,AND(B91="Short",F91&lt;&gt;Q91),(D91-F91)/D91)</f>
        <v>3.1756517866502042E-2</v>
      </c>
      <c r="P91" t="s">
        <v>23</v>
      </c>
      <c r="Q91" s="7">
        <v>163.49285</v>
      </c>
      <c r="R91" s="8">
        <v>45456</v>
      </c>
      <c r="S91" s="10">
        <f t="shared" si="4"/>
        <v>11</v>
      </c>
      <c r="T91" s="10">
        <v>1</v>
      </c>
      <c r="V91" s="11" t="str">
        <f t="shared" si="3"/>
        <v>1</v>
      </c>
      <c r="Y91" s="10">
        <v>0</v>
      </c>
      <c r="AC91">
        <f t="shared" si="5"/>
        <v>11</v>
      </c>
    </row>
    <row r="92" spans="1:29" x14ac:dyDescent="0.2">
      <c r="A92" t="s">
        <v>65</v>
      </c>
      <c r="B92" t="s">
        <v>25</v>
      </c>
      <c r="C92" s="6">
        <v>43906</v>
      </c>
      <c r="D92" s="7">
        <v>84.156000000000006</v>
      </c>
      <c r="E92" s="6">
        <v>43907</v>
      </c>
      <c r="F92" s="7">
        <v>88.445999999999998</v>
      </c>
      <c r="G92">
        <v>1</v>
      </c>
      <c r="H92">
        <v>0</v>
      </c>
      <c r="J92" s="7"/>
      <c r="K92" s="8"/>
      <c r="M92" s="7"/>
      <c r="N92" s="8"/>
      <c r="O92" s="9" cm="1">
        <f t="array" ref="O92">_xlfn.IFS(AND(B92="Short",F92=Q92),(D92-F92)/D92,AND(B92="Long",F92=Q92),(F92/D92)-1,AND(B92="Long",F92&lt;&gt;Q92),(F92/D92)-1,AND(B92="Short",F92&lt;&gt;Q92),(D92-F92)/D92)</f>
        <v>5.0976757450449162E-2</v>
      </c>
      <c r="P92" t="s">
        <v>23</v>
      </c>
      <c r="Q92" s="7">
        <v>88.445999999999998</v>
      </c>
      <c r="R92" s="8">
        <v>43906</v>
      </c>
      <c r="S92" s="10">
        <f t="shared" si="4"/>
        <v>1</v>
      </c>
      <c r="T92" s="10">
        <v>1</v>
      </c>
      <c r="V92" s="11" t="str">
        <f t="shared" si="3"/>
        <v>1</v>
      </c>
      <c r="Y92" s="10">
        <v>0</v>
      </c>
      <c r="AC92">
        <f t="shared" si="5"/>
        <v>1</v>
      </c>
    </row>
    <row r="93" spans="1:29" x14ac:dyDescent="0.2">
      <c r="A93" t="s">
        <v>66</v>
      </c>
      <c r="B93" t="s">
        <v>25</v>
      </c>
      <c r="C93" s="6">
        <v>43906</v>
      </c>
      <c r="D93" s="7">
        <v>94.757999999999996</v>
      </c>
      <c r="E93" s="6">
        <v>43907</v>
      </c>
      <c r="F93" s="7">
        <v>97.903000000000006</v>
      </c>
      <c r="G93">
        <v>1</v>
      </c>
      <c r="H93">
        <v>0</v>
      </c>
      <c r="J93" s="7"/>
      <c r="K93" s="8"/>
      <c r="M93" s="7"/>
      <c r="N93" s="8"/>
      <c r="O93" s="9" cm="1">
        <f t="array" ref="O93">_xlfn.IFS(AND(B93="Short",F93=Q93),(D93-F93)/D93,AND(B93="Long",F93=Q93),(F93/D93)-1,AND(B93="Long",F93&lt;&gt;Q93),(F93/D93)-1,AND(B93="Short",F93&lt;&gt;Q93),(D93-F93)/D93)</f>
        <v>3.3189809831359884E-2</v>
      </c>
      <c r="P93" t="s">
        <v>23</v>
      </c>
      <c r="Q93" s="7">
        <v>97.903000000000006</v>
      </c>
      <c r="R93" s="8">
        <v>43906</v>
      </c>
      <c r="S93" s="10">
        <f t="shared" si="4"/>
        <v>1</v>
      </c>
      <c r="T93" s="10">
        <v>1</v>
      </c>
      <c r="V93" s="11" t="str">
        <f t="shared" si="3"/>
        <v>1</v>
      </c>
      <c r="Y93" s="10">
        <v>0</v>
      </c>
      <c r="AC93">
        <f t="shared" si="5"/>
        <v>1</v>
      </c>
    </row>
    <row r="94" spans="1:29" x14ac:dyDescent="0.2">
      <c r="A94" t="s">
        <v>67</v>
      </c>
      <c r="B94" t="s">
        <v>25</v>
      </c>
      <c r="C94" s="6">
        <v>43899</v>
      </c>
      <c r="D94" s="7">
        <v>22.577999999999999</v>
      </c>
      <c r="E94" s="6">
        <v>43900</v>
      </c>
      <c r="F94" s="7">
        <v>23.448</v>
      </c>
      <c r="G94">
        <v>1</v>
      </c>
      <c r="H94">
        <v>0</v>
      </c>
      <c r="J94" s="7"/>
      <c r="K94" s="8"/>
      <c r="M94" s="7"/>
      <c r="N94" s="8"/>
      <c r="O94" s="9" cm="1">
        <f t="array" ref="O94">_xlfn.IFS(AND(B94="Short",F94=Q94),(D94-F94)/D94,AND(B94="Long",F94=Q94),(F94/D94)-1,AND(B94="Long",F94&lt;&gt;Q94),(F94/D94)-1,AND(B94="Short",F94&lt;&gt;Q94),(D94-F94)/D94)</f>
        <v>3.8533085304278458E-2</v>
      </c>
      <c r="P94" t="s">
        <v>23</v>
      </c>
      <c r="Q94" s="7">
        <v>23.448</v>
      </c>
      <c r="R94" s="8">
        <v>43899</v>
      </c>
      <c r="S94" s="10">
        <f t="shared" si="4"/>
        <v>1</v>
      </c>
      <c r="T94" s="10">
        <v>1</v>
      </c>
      <c r="V94" s="11" t="str">
        <f t="shared" si="3"/>
        <v>1</v>
      </c>
      <c r="Y94" s="10">
        <v>0</v>
      </c>
      <c r="AC94">
        <f t="shared" si="5"/>
        <v>1</v>
      </c>
    </row>
    <row r="95" spans="1:29" x14ac:dyDescent="0.2">
      <c r="A95" t="s">
        <v>58</v>
      </c>
      <c r="B95" t="s">
        <v>22</v>
      </c>
      <c r="C95" s="6">
        <v>44861</v>
      </c>
      <c r="D95" s="7">
        <v>119.986</v>
      </c>
      <c r="E95" s="6">
        <v>44930</v>
      </c>
      <c r="F95" s="7">
        <v>116.926</v>
      </c>
      <c r="G95">
        <v>1</v>
      </c>
      <c r="H95">
        <v>0</v>
      </c>
      <c r="J95" s="7"/>
      <c r="K95" s="8"/>
      <c r="M95" s="7"/>
      <c r="N95" s="8"/>
      <c r="O95" s="9" cm="1">
        <f t="array" ref="O95">_xlfn.IFS(AND(B95="Short",F95=Q95),(D95-F95)/D95,AND(B95="Long",F95=Q95),(F95/D95)-1,AND(B95="Long",F95&lt;&gt;Q95),(F95/D95)-1,AND(B95="Short",F95&lt;&gt;Q95),(D95-F95)/D95)</f>
        <v>2.5502975347123848E-2</v>
      </c>
      <c r="P95" t="s">
        <v>23</v>
      </c>
      <c r="Q95" s="7">
        <v>116.926</v>
      </c>
      <c r="R95" s="8">
        <v>44861</v>
      </c>
      <c r="S95" s="10">
        <f t="shared" si="4"/>
        <v>69</v>
      </c>
      <c r="T95" s="10">
        <v>1</v>
      </c>
      <c r="V95" s="11" t="str">
        <f t="shared" si="3"/>
        <v>1</v>
      </c>
      <c r="Y95" s="10">
        <v>0</v>
      </c>
      <c r="AC95">
        <f t="shared" si="5"/>
        <v>69</v>
      </c>
    </row>
    <row r="96" spans="1:29" x14ac:dyDescent="0.2">
      <c r="A96" t="s">
        <v>67</v>
      </c>
      <c r="B96" t="s">
        <v>25</v>
      </c>
      <c r="C96" s="6">
        <v>43906</v>
      </c>
      <c r="D96" s="7">
        <v>20.280999999999999</v>
      </c>
      <c r="E96" s="6">
        <v>43907</v>
      </c>
      <c r="F96" s="7">
        <v>21.358499999999999</v>
      </c>
      <c r="G96">
        <v>1</v>
      </c>
      <c r="H96">
        <v>0</v>
      </c>
      <c r="J96" s="7"/>
      <c r="K96" s="8"/>
      <c r="M96" s="7"/>
      <c r="N96" s="8"/>
      <c r="O96" s="9" cm="1">
        <f t="array" ref="O96">_xlfn.IFS(AND(B96="Short",F96=Q96),(D96-F96)/D96,AND(B96="Long",F96=Q96),(F96/D96)-1,AND(B96="Long",F96&lt;&gt;Q96),(F96/D96)-1,AND(B96="Short",F96&lt;&gt;Q96),(D96-F96)/D96)</f>
        <v>5.3128543957398522E-2</v>
      </c>
      <c r="P96" t="s">
        <v>23</v>
      </c>
      <c r="Q96" s="7">
        <v>21.358499999999999</v>
      </c>
      <c r="R96" s="8">
        <v>43906</v>
      </c>
      <c r="S96" s="10">
        <f t="shared" si="4"/>
        <v>1</v>
      </c>
      <c r="T96" s="10">
        <v>1</v>
      </c>
      <c r="V96" s="11" t="str">
        <f t="shared" si="3"/>
        <v>1</v>
      </c>
      <c r="Y96" s="10">
        <v>0</v>
      </c>
      <c r="AC96">
        <f t="shared" si="5"/>
        <v>1</v>
      </c>
    </row>
    <row r="97" spans="1:29" x14ac:dyDescent="0.2">
      <c r="A97" t="s">
        <v>68</v>
      </c>
      <c r="B97" t="s">
        <v>25</v>
      </c>
      <c r="C97" s="6">
        <v>43906</v>
      </c>
      <c r="D97" s="7">
        <v>920.27300000000002</v>
      </c>
      <c r="E97" s="6">
        <v>43930</v>
      </c>
      <c r="F97" s="7">
        <v>945.95550000000003</v>
      </c>
      <c r="G97">
        <v>1</v>
      </c>
      <c r="H97">
        <v>0</v>
      </c>
      <c r="J97" s="7"/>
      <c r="K97" s="8"/>
      <c r="M97" s="7"/>
      <c r="N97" s="8"/>
      <c r="O97" s="9" cm="1">
        <f t="array" ref="O97">_xlfn.IFS(AND(B97="Short",F97=Q97),(D97-F97)/D97,AND(B97="Long",F97=Q97),(F97/D97)-1,AND(B97="Long",F97&lt;&gt;Q97),(F97/D97)-1,AND(B97="Short",F97&lt;&gt;Q97),(D97-F97)/D97)</f>
        <v>2.7907479628327625E-2</v>
      </c>
      <c r="P97" t="s">
        <v>23</v>
      </c>
      <c r="Q97" s="7">
        <v>945.95550000000003</v>
      </c>
      <c r="R97" s="8">
        <v>43906</v>
      </c>
      <c r="S97" s="10">
        <f t="shared" si="4"/>
        <v>24</v>
      </c>
      <c r="T97" s="10">
        <v>1</v>
      </c>
      <c r="V97" s="11" t="str">
        <f t="shared" si="3"/>
        <v>1</v>
      </c>
      <c r="Y97" s="10">
        <v>0</v>
      </c>
      <c r="AC97">
        <f t="shared" si="5"/>
        <v>24</v>
      </c>
    </row>
    <row r="98" spans="1:29" x14ac:dyDescent="0.2">
      <c r="A98" t="s">
        <v>58</v>
      </c>
      <c r="B98" t="s">
        <v>22</v>
      </c>
      <c r="C98" s="6">
        <v>45139</v>
      </c>
      <c r="D98" s="7">
        <v>175.25899999999999</v>
      </c>
      <c r="E98" s="6">
        <v>45225</v>
      </c>
      <c r="F98" s="7">
        <v>169.65649999999999</v>
      </c>
      <c r="G98">
        <v>1</v>
      </c>
      <c r="H98">
        <v>0</v>
      </c>
      <c r="J98" s="7"/>
      <c r="K98" s="8"/>
      <c r="M98" s="7"/>
      <c r="N98" s="8"/>
      <c r="O98" s="9" cm="1">
        <f t="array" ref="O98">_xlfn.IFS(AND(B98="Short",F98=Q98),(D98-F98)/D98,AND(B98="Long",F98=Q98),(F98/D98)-1,AND(B98="Long",F98&lt;&gt;Q98),(F98/D98)-1,AND(B98="Short",F98&lt;&gt;Q98),(D98-F98)/D98)</f>
        <v>3.1966974591889671E-2</v>
      </c>
      <c r="P98" t="s">
        <v>23</v>
      </c>
      <c r="Q98" s="7">
        <v>169.65649999999999</v>
      </c>
      <c r="R98" s="8">
        <v>45139</v>
      </c>
      <c r="S98" s="10">
        <f t="shared" si="4"/>
        <v>86</v>
      </c>
      <c r="T98" s="10">
        <v>1</v>
      </c>
      <c r="V98" s="11" t="str">
        <f t="shared" si="3"/>
        <v>1</v>
      </c>
      <c r="Y98" s="10">
        <v>0</v>
      </c>
      <c r="AC98">
        <f t="shared" si="5"/>
        <v>86</v>
      </c>
    </row>
    <row r="99" spans="1:29" x14ac:dyDescent="0.2">
      <c r="A99" t="s">
        <v>69</v>
      </c>
      <c r="B99" t="s">
        <v>22</v>
      </c>
      <c r="C99" s="6">
        <v>44882</v>
      </c>
      <c r="D99" s="7">
        <v>37.436500000000002</v>
      </c>
      <c r="E99" s="6">
        <v>44999</v>
      </c>
      <c r="F99" s="7">
        <v>35.740250000000003</v>
      </c>
      <c r="G99">
        <v>1</v>
      </c>
      <c r="H99">
        <v>0</v>
      </c>
      <c r="J99" s="7"/>
      <c r="K99" s="8"/>
      <c r="M99" s="7"/>
      <c r="N99" s="8"/>
      <c r="O99" s="9" cm="1">
        <f t="array" ref="O99">_xlfn.IFS(AND(B99="Short",F99=Q99),(D99-F99)/D99,AND(B99="Long",F99=Q99),(F99/D99)-1,AND(B99="Long",F99&lt;&gt;Q99),(F99/D99)-1,AND(B99="Short",F99&lt;&gt;Q99),(D99-F99)/D99)</f>
        <v>4.5310058365498888E-2</v>
      </c>
      <c r="P99" t="s">
        <v>23</v>
      </c>
      <c r="Q99" s="7">
        <v>35.740250000000003</v>
      </c>
      <c r="R99" s="8">
        <v>44882</v>
      </c>
      <c r="S99" s="10">
        <f t="shared" si="4"/>
        <v>117</v>
      </c>
      <c r="T99" s="10">
        <v>1</v>
      </c>
      <c r="V99" s="11" t="str">
        <f t="shared" si="3"/>
        <v>1</v>
      </c>
      <c r="Y99" s="10">
        <v>0</v>
      </c>
      <c r="AC99">
        <f t="shared" si="5"/>
        <v>117</v>
      </c>
    </row>
    <row r="100" spans="1:29" x14ac:dyDescent="0.2">
      <c r="A100" t="s">
        <v>70</v>
      </c>
      <c r="B100" t="s">
        <v>25</v>
      </c>
      <c r="C100" s="6">
        <v>43906</v>
      </c>
      <c r="D100" s="7">
        <v>29.638999999999999</v>
      </c>
      <c r="E100" s="6">
        <v>43909</v>
      </c>
      <c r="F100" s="7">
        <v>30.886500000000002</v>
      </c>
      <c r="G100">
        <v>1</v>
      </c>
      <c r="H100">
        <v>0</v>
      </c>
      <c r="J100" s="7"/>
      <c r="K100" s="8"/>
      <c r="M100" s="7"/>
      <c r="N100" s="8"/>
      <c r="O100" s="9" cm="1">
        <f t="array" ref="O100">_xlfn.IFS(AND(B100="Short",F100=Q100),(D100-F100)/D100,AND(B100="Long",F100=Q100),(F100/D100)-1,AND(B100="Long",F100&lt;&gt;Q100),(F100/D100)-1,AND(B100="Short",F100&lt;&gt;Q100),(D100-F100)/D100)</f>
        <v>4.20898140962922E-2</v>
      </c>
      <c r="P100" t="s">
        <v>23</v>
      </c>
      <c r="Q100" s="7">
        <v>30.886500000000002</v>
      </c>
      <c r="R100" s="8">
        <v>43906</v>
      </c>
      <c r="S100" s="10">
        <f t="shared" si="4"/>
        <v>3</v>
      </c>
      <c r="T100" s="10">
        <v>1</v>
      </c>
      <c r="V100" s="11" t="str">
        <f t="shared" si="3"/>
        <v>1</v>
      </c>
      <c r="Y100" s="10">
        <v>0</v>
      </c>
      <c r="AC100">
        <f t="shared" si="5"/>
        <v>3</v>
      </c>
    </row>
    <row r="101" spans="1:29" x14ac:dyDescent="0.2">
      <c r="A101" t="s">
        <v>71</v>
      </c>
      <c r="B101" t="s">
        <v>25</v>
      </c>
      <c r="C101" s="6">
        <v>43906</v>
      </c>
      <c r="D101" s="7">
        <v>73.492999999999995</v>
      </c>
      <c r="E101" s="6">
        <v>43907</v>
      </c>
      <c r="F101" s="7">
        <v>75.575500000000005</v>
      </c>
      <c r="G101">
        <v>1</v>
      </c>
      <c r="H101">
        <v>0</v>
      </c>
      <c r="J101" s="7"/>
      <c r="K101" s="8"/>
      <c r="M101" s="7"/>
      <c r="N101" s="8"/>
      <c r="O101" s="9" cm="1">
        <f t="array" ref="O101">_xlfn.IFS(AND(B101="Short",F101=Q101),(D101-F101)/D101,AND(B101="Long",F101=Q101),(F101/D101)-1,AND(B101="Long",F101&lt;&gt;Q101),(F101/D101)-1,AND(B101="Short",F101&lt;&gt;Q101),(D101-F101)/D101)</f>
        <v>2.8336032003048128E-2</v>
      </c>
      <c r="P101" t="s">
        <v>23</v>
      </c>
      <c r="Q101" s="7">
        <v>75.575500000000005</v>
      </c>
      <c r="R101" s="8">
        <v>43906</v>
      </c>
      <c r="S101" s="10">
        <f t="shared" si="4"/>
        <v>1</v>
      </c>
      <c r="T101" s="10">
        <v>1</v>
      </c>
      <c r="V101" s="11" t="str">
        <f t="shared" si="3"/>
        <v>1</v>
      </c>
      <c r="Y101" s="10">
        <v>0</v>
      </c>
      <c r="AC101">
        <f t="shared" si="5"/>
        <v>1</v>
      </c>
    </row>
    <row r="102" spans="1:29" x14ac:dyDescent="0.2">
      <c r="A102" t="s">
        <v>72</v>
      </c>
      <c r="B102" t="s">
        <v>25</v>
      </c>
      <c r="C102" s="6">
        <v>43902</v>
      </c>
      <c r="D102" s="7">
        <v>1311.55</v>
      </c>
      <c r="E102" s="6">
        <v>43903</v>
      </c>
      <c r="F102" s="7">
        <v>1347.925</v>
      </c>
      <c r="G102">
        <v>1</v>
      </c>
      <c r="H102">
        <v>0</v>
      </c>
      <c r="J102" s="7"/>
      <c r="K102" s="8"/>
      <c r="M102" s="7"/>
      <c r="N102" s="8"/>
      <c r="O102" s="9" cm="1">
        <f t="array" ref="O102">_xlfn.IFS(AND(B102="Short",F102=Q102),(D102-F102)/D102,AND(B102="Long",F102=Q102),(F102/D102)-1,AND(B102="Long",F102&lt;&gt;Q102),(F102/D102)-1,AND(B102="Short",F102&lt;&gt;Q102),(D102-F102)/D102)</f>
        <v>2.7734360108268907E-2</v>
      </c>
      <c r="P102" t="s">
        <v>23</v>
      </c>
      <c r="Q102" s="7">
        <v>1347.925</v>
      </c>
      <c r="R102" s="8">
        <v>43902</v>
      </c>
      <c r="S102" s="10">
        <f t="shared" si="4"/>
        <v>1</v>
      </c>
      <c r="T102" s="10">
        <v>1</v>
      </c>
      <c r="V102" s="11" t="str">
        <f t="shared" si="3"/>
        <v>1</v>
      </c>
      <c r="Y102" s="10">
        <v>0</v>
      </c>
      <c r="AC102">
        <f t="shared" si="5"/>
        <v>1</v>
      </c>
    </row>
    <row r="103" spans="1:29" x14ac:dyDescent="0.2">
      <c r="A103" t="s">
        <v>72</v>
      </c>
      <c r="B103" t="s">
        <v>25</v>
      </c>
      <c r="C103" s="6">
        <v>43906</v>
      </c>
      <c r="D103" s="7">
        <v>1289.633</v>
      </c>
      <c r="E103" s="6">
        <v>43906</v>
      </c>
      <c r="F103" s="7">
        <v>1326.2155</v>
      </c>
      <c r="G103">
        <v>1</v>
      </c>
      <c r="H103">
        <v>0</v>
      </c>
      <c r="J103" s="7"/>
      <c r="K103" s="8"/>
      <c r="M103" s="7"/>
      <c r="N103" s="8"/>
      <c r="O103" s="9" cm="1">
        <f t="array" ref="O103">_xlfn.IFS(AND(B103="Short",F103=Q103),(D103-F103)/D103,AND(B103="Long",F103=Q103),(F103/D103)-1,AND(B103="Long",F103&lt;&gt;Q103),(F103/D103)-1,AND(B103="Short",F103&lt;&gt;Q103),(D103-F103)/D103)</f>
        <v>2.8366597318772113E-2</v>
      </c>
      <c r="P103" t="s">
        <v>23</v>
      </c>
      <c r="Q103" s="7">
        <v>1326.2155</v>
      </c>
      <c r="R103" s="8">
        <v>43906</v>
      </c>
      <c r="S103" s="10">
        <f t="shared" si="4"/>
        <v>0</v>
      </c>
      <c r="T103" s="10">
        <v>1</v>
      </c>
      <c r="V103" s="11" t="str">
        <f t="shared" si="3"/>
        <v>1</v>
      </c>
      <c r="Y103" s="10">
        <v>0</v>
      </c>
      <c r="AC103">
        <f t="shared" si="5"/>
        <v>0</v>
      </c>
    </row>
    <row r="104" spans="1:29" x14ac:dyDescent="0.2">
      <c r="A104" t="s">
        <v>72</v>
      </c>
      <c r="B104" t="s">
        <v>22</v>
      </c>
      <c r="C104" s="6">
        <v>44144</v>
      </c>
      <c r="D104" s="7">
        <v>2022.4749999999999</v>
      </c>
      <c r="E104" s="6">
        <v>44146</v>
      </c>
      <c r="F104" s="7">
        <v>1956.1624999999999</v>
      </c>
      <c r="G104">
        <v>1</v>
      </c>
      <c r="H104">
        <v>0</v>
      </c>
      <c r="J104" s="7"/>
      <c r="K104" s="8"/>
      <c r="M104" s="7"/>
      <c r="N104" s="8"/>
      <c r="O104" s="9" cm="1">
        <f t="array" ref="O104">_xlfn.IFS(AND(B104="Short",F104=Q104),(D104-F104)/D104,AND(B104="Long",F104=Q104),(F104/D104)-1,AND(B104="Long",F104&lt;&gt;Q104),(F104/D104)-1,AND(B104="Short",F104&lt;&gt;Q104),(D104-F104)/D104)</f>
        <v>3.2787797129754388E-2</v>
      </c>
      <c r="P104" t="s">
        <v>23</v>
      </c>
      <c r="Q104" s="7">
        <v>1956.1624999999999</v>
      </c>
      <c r="R104" s="8">
        <v>44144</v>
      </c>
      <c r="S104" s="10">
        <f t="shared" si="4"/>
        <v>2</v>
      </c>
      <c r="T104" s="10">
        <v>1</v>
      </c>
      <c r="V104" s="11" t="str">
        <f t="shared" si="3"/>
        <v>1</v>
      </c>
      <c r="Y104" s="10">
        <v>0</v>
      </c>
      <c r="AC104">
        <f t="shared" si="5"/>
        <v>2</v>
      </c>
    </row>
    <row r="105" spans="1:29" x14ac:dyDescent="0.2">
      <c r="A105" t="s">
        <v>72</v>
      </c>
      <c r="B105" t="s">
        <v>25</v>
      </c>
      <c r="C105" s="6">
        <v>44616</v>
      </c>
      <c r="D105" s="7">
        <v>2192.4319999999998</v>
      </c>
      <c r="E105" s="6">
        <v>44617</v>
      </c>
      <c r="F105" s="7">
        <v>2269.4870000000001</v>
      </c>
      <c r="G105">
        <v>1</v>
      </c>
      <c r="H105">
        <v>0</v>
      </c>
      <c r="J105" s="7"/>
      <c r="K105" s="8"/>
      <c r="M105" s="7"/>
      <c r="N105" s="8"/>
      <c r="O105" s="9" cm="1">
        <f t="array" ref="O105">_xlfn.IFS(AND(B105="Short",F105=Q105),(D105-F105)/D105,AND(B105="Long",F105=Q105),(F105/D105)-1,AND(B105="Long",F105&lt;&gt;Q105),(F105/D105)-1,AND(B105="Short",F105&lt;&gt;Q105),(D105-F105)/D105)</f>
        <v>3.5145901902544852E-2</v>
      </c>
      <c r="P105" t="s">
        <v>23</v>
      </c>
      <c r="Q105" s="7">
        <v>2269.4870000000001</v>
      </c>
      <c r="R105" s="8">
        <v>44616</v>
      </c>
      <c r="S105" s="10">
        <f t="shared" si="4"/>
        <v>1</v>
      </c>
      <c r="T105" s="10">
        <v>1</v>
      </c>
      <c r="V105" s="11" t="str">
        <f t="shared" si="3"/>
        <v>1</v>
      </c>
      <c r="Y105" s="10">
        <v>0</v>
      </c>
      <c r="AC105">
        <f t="shared" si="5"/>
        <v>1</v>
      </c>
    </row>
    <row r="106" spans="1:29" x14ac:dyDescent="0.2">
      <c r="A106" t="s">
        <v>72</v>
      </c>
      <c r="B106" t="s">
        <v>22</v>
      </c>
      <c r="C106" s="6">
        <v>45142</v>
      </c>
      <c r="D106" s="7">
        <v>3123.491</v>
      </c>
      <c r="E106" s="6">
        <v>45156</v>
      </c>
      <c r="F106" s="7">
        <v>3044.7184999999999</v>
      </c>
      <c r="G106">
        <v>1</v>
      </c>
      <c r="H106">
        <v>0</v>
      </c>
      <c r="J106" s="7"/>
      <c r="K106" s="8"/>
      <c r="M106" s="7"/>
      <c r="N106" s="8"/>
      <c r="O106" s="9" cm="1">
        <f t="array" ref="O106">_xlfn.IFS(AND(B106="Short",F106=Q106),(D106-F106)/D106,AND(B106="Long",F106=Q106),(F106/D106)-1,AND(B106="Long",F106&lt;&gt;Q106),(F106/D106)-1,AND(B106="Short",F106&lt;&gt;Q106),(D106-F106)/D106)</f>
        <v>2.5219377933216405E-2</v>
      </c>
      <c r="P106" t="s">
        <v>23</v>
      </c>
      <c r="Q106" s="7">
        <v>3044.7184999999999</v>
      </c>
      <c r="R106" s="8">
        <v>45142</v>
      </c>
      <c r="S106" s="10">
        <f t="shared" si="4"/>
        <v>14</v>
      </c>
      <c r="T106" s="10">
        <v>1</v>
      </c>
      <c r="V106" s="11" t="str">
        <f t="shared" si="3"/>
        <v>1</v>
      </c>
      <c r="Y106" s="10">
        <v>0</v>
      </c>
      <c r="AC106">
        <f t="shared" si="5"/>
        <v>14</v>
      </c>
    </row>
    <row r="107" spans="1:29" x14ac:dyDescent="0.2">
      <c r="A107" t="s">
        <v>73</v>
      </c>
      <c r="B107" t="s">
        <v>25</v>
      </c>
      <c r="C107" s="6">
        <v>43906</v>
      </c>
      <c r="D107" s="7">
        <v>54.706000000000003</v>
      </c>
      <c r="E107" s="6">
        <v>43907</v>
      </c>
      <c r="F107" s="7">
        <v>56.470999999999997</v>
      </c>
      <c r="G107">
        <v>1</v>
      </c>
      <c r="H107">
        <v>0</v>
      </c>
      <c r="J107" s="7"/>
      <c r="K107" s="8"/>
      <c r="M107" s="7"/>
      <c r="N107" s="8"/>
      <c r="O107" s="9" cm="1">
        <f t="array" ref="O107">_xlfn.IFS(AND(B107="Short",F107=Q107),(D107-F107)/D107,AND(B107="Long",F107=Q107),(F107/D107)-1,AND(B107="Long",F107&lt;&gt;Q107),(F107/D107)-1,AND(B107="Short",F107&lt;&gt;Q107),(D107-F107)/D107)</f>
        <v>3.2263371476620284E-2</v>
      </c>
      <c r="P107" t="s">
        <v>23</v>
      </c>
      <c r="Q107" s="7">
        <v>56.470999999999997</v>
      </c>
      <c r="R107" s="8">
        <v>43906</v>
      </c>
      <c r="S107" s="10">
        <f t="shared" si="4"/>
        <v>1</v>
      </c>
      <c r="T107" s="10">
        <v>1</v>
      </c>
      <c r="V107" s="11" t="str">
        <f t="shared" si="3"/>
        <v>1</v>
      </c>
      <c r="Y107" s="10">
        <v>0</v>
      </c>
      <c r="AC107">
        <f t="shared" si="5"/>
        <v>1</v>
      </c>
    </row>
    <row r="108" spans="1:29" x14ac:dyDescent="0.2">
      <c r="A108" t="s">
        <v>74</v>
      </c>
      <c r="B108" t="s">
        <v>25</v>
      </c>
      <c r="C108" s="6">
        <v>43906</v>
      </c>
      <c r="D108" s="7">
        <v>29.081</v>
      </c>
      <c r="E108" s="6">
        <v>43915</v>
      </c>
      <c r="F108" s="7">
        <v>29.983499999999999</v>
      </c>
      <c r="G108">
        <v>1</v>
      </c>
      <c r="H108">
        <v>0</v>
      </c>
      <c r="J108" s="7"/>
      <c r="K108" s="8"/>
      <c r="M108" s="7"/>
      <c r="N108" s="8"/>
      <c r="O108" s="9" cm="1">
        <f t="array" ref="O108">_xlfn.IFS(AND(B108="Short",F108=Q108),(D108-F108)/D108,AND(B108="Long",F108=Q108),(F108/D108)-1,AND(B108="Long",F108&lt;&gt;Q108),(F108/D108)-1,AND(B108="Short",F108&lt;&gt;Q108),(D108-F108)/D108)</f>
        <v>3.1034008459131401E-2</v>
      </c>
      <c r="P108" t="s">
        <v>23</v>
      </c>
      <c r="Q108" s="7">
        <v>29.983499999999999</v>
      </c>
      <c r="R108" s="8">
        <v>43906</v>
      </c>
      <c r="S108" s="10">
        <f t="shared" si="4"/>
        <v>9</v>
      </c>
      <c r="T108" s="10">
        <v>1</v>
      </c>
      <c r="V108" s="11" t="str">
        <f t="shared" si="3"/>
        <v>1</v>
      </c>
      <c r="Y108" s="10">
        <v>0</v>
      </c>
      <c r="AC108">
        <f t="shared" si="5"/>
        <v>9</v>
      </c>
    </row>
    <row r="109" spans="1:29" x14ac:dyDescent="0.2">
      <c r="A109" t="s">
        <v>75</v>
      </c>
      <c r="B109" t="s">
        <v>22</v>
      </c>
      <c r="C109" s="6">
        <v>43903</v>
      </c>
      <c r="D109" s="7">
        <v>11.717000000000001</v>
      </c>
      <c r="E109" s="6">
        <v>43903</v>
      </c>
      <c r="F109" s="7">
        <v>11.4345</v>
      </c>
      <c r="G109">
        <v>1</v>
      </c>
      <c r="H109">
        <v>0</v>
      </c>
      <c r="J109" s="7"/>
      <c r="K109" s="8"/>
      <c r="M109" s="7"/>
      <c r="N109" s="8"/>
      <c r="O109" s="9" cm="1">
        <f t="array" ref="O109">_xlfn.IFS(AND(B109="Short",F109=Q109),(D109-F109)/D109,AND(B109="Long",F109=Q109),(F109/D109)-1,AND(B109="Long",F109&lt;&gt;Q109),(F109/D109)-1,AND(B109="Short",F109&lt;&gt;Q109),(D109-F109)/D109)</f>
        <v>2.4110267133225283E-2</v>
      </c>
      <c r="P109" t="s">
        <v>23</v>
      </c>
      <c r="Q109" s="7">
        <v>11.4345</v>
      </c>
      <c r="R109" s="8">
        <v>43903</v>
      </c>
      <c r="S109" s="10">
        <f t="shared" si="4"/>
        <v>0</v>
      </c>
      <c r="T109" s="10">
        <v>1</v>
      </c>
      <c r="V109" s="11" t="str">
        <f t="shared" si="3"/>
        <v>1</v>
      </c>
      <c r="Y109" s="10">
        <v>0</v>
      </c>
      <c r="AC109">
        <f t="shared" si="5"/>
        <v>0</v>
      </c>
    </row>
    <row r="110" spans="1:29" x14ac:dyDescent="0.2">
      <c r="A110" t="s">
        <v>75</v>
      </c>
      <c r="B110" t="s">
        <v>22</v>
      </c>
      <c r="C110" s="6">
        <v>44144</v>
      </c>
      <c r="D110" s="7">
        <v>17.225999999999999</v>
      </c>
      <c r="E110" s="6">
        <v>44510</v>
      </c>
      <c r="F110" s="7">
        <v>24.08</v>
      </c>
      <c r="G110">
        <v>0</v>
      </c>
      <c r="H110">
        <v>0</v>
      </c>
      <c r="J110" s="7"/>
      <c r="K110" s="8"/>
      <c r="M110" s="7"/>
      <c r="N110" s="8"/>
      <c r="O110" s="9" cm="1">
        <f t="array" ref="O110">_xlfn.IFS(AND(B110="Short",F110=Q110),(D110-F110)/D110,AND(B110="Long",F110=Q110),(F110/D110)-1,AND(B110="Long",F110&lt;&gt;Q110),(F110/D110)-1,AND(B110="Short",F110&lt;&gt;Q110),(D110-F110)/D110)</f>
        <v>-0.39788691512829444</v>
      </c>
      <c r="P110" t="s">
        <v>23</v>
      </c>
      <c r="Q110" s="7">
        <v>16.765999999999998</v>
      </c>
      <c r="R110" s="8">
        <v>44144</v>
      </c>
      <c r="S110" s="10">
        <f t="shared" si="4"/>
        <v>366</v>
      </c>
      <c r="T110" s="10">
        <v>0</v>
      </c>
      <c r="V110" s="11" t="b">
        <f t="shared" si="3"/>
        <v>0</v>
      </c>
      <c r="Y110" s="10">
        <v>0</v>
      </c>
      <c r="AC110" t="b">
        <f t="shared" si="5"/>
        <v>0</v>
      </c>
    </row>
    <row r="111" spans="1:29" x14ac:dyDescent="0.2">
      <c r="A111" t="s">
        <v>73</v>
      </c>
      <c r="B111" t="s">
        <v>25</v>
      </c>
      <c r="C111" s="6">
        <v>44523</v>
      </c>
      <c r="D111" s="7">
        <v>118.2</v>
      </c>
      <c r="E111" s="6">
        <v>44890</v>
      </c>
      <c r="F111" s="7">
        <v>81.23</v>
      </c>
      <c r="G111">
        <v>0</v>
      </c>
      <c r="H111">
        <v>0</v>
      </c>
      <c r="J111" s="7"/>
      <c r="K111" s="8"/>
      <c r="M111" s="7"/>
      <c r="N111" s="8"/>
      <c r="O111" s="9" cm="1">
        <f t="array" ref="O111">_xlfn.IFS(AND(B111="Short",F111=Q111),(D111-F111)/D111,AND(B111="Long",F111=Q111),(F111/D111)-1,AND(B111="Long",F111&lt;&gt;Q111),(F111/D111)-1,AND(B111="Short",F111&lt;&gt;Q111),(D111-F111)/D111)</f>
        <v>-0.31277495769881558</v>
      </c>
      <c r="P111" t="s">
        <v>23</v>
      </c>
      <c r="Q111" s="7">
        <v>123.7</v>
      </c>
      <c r="R111" s="8">
        <v>44523</v>
      </c>
      <c r="S111" s="10">
        <f t="shared" si="4"/>
        <v>367</v>
      </c>
      <c r="T111" s="10">
        <v>0</v>
      </c>
      <c r="V111" s="11" t="b">
        <f t="shared" si="3"/>
        <v>0</v>
      </c>
      <c r="Y111" s="10">
        <v>0</v>
      </c>
      <c r="AC111" t="b">
        <f t="shared" si="5"/>
        <v>0</v>
      </c>
    </row>
    <row r="112" spans="1:29" x14ac:dyDescent="0.2">
      <c r="A112" t="s">
        <v>76</v>
      </c>
      <c r="B112" t="s">
        <v>25</v>
      </c>
      <c r="C112" s="6">
        <v>43906</v>
      </c>
      <c r="D112" s="7">
        <v>90.063999999999993</v>
      </c>
      <c r="E112" s="6">
        <v>43907</v>
      </c>
      <c r="F112" s="7">
        <v>92.724000000000004</v>
      </c>
      <c r="G112">
        <v>1</v>
      </c>
      <c r="H112">
        <v>0</v>
      </c>
      <c r="J112" s="7"/>
      <c r="K112" s="8"/>
      <c r="M112" s="7"/>
      <c r="N112" s="8"/>
      <c r="O112" s="9" cm="1">
        <f t="array" ref="O112">_xlfn.IFS(AND(B112="Short",F112=Q112),(D112-F112)/D112,AND(B112="Long",F112=Q112),(F112/D112)-1,AND(B112="Long",F112&lt;&gt;Q112),(F112/D112)-1,AND(B112="Short",F112&lt;&gt;Q112),(D112-F112)/D112)</f>
        <v>2.9534553206608694E-2</v>
      </c>
      <c r="P112" t="s">
        <v>23</v>
      </c>
      <c r="Q112" s="7">
        <v>92.724000000000004</v>
      </c>
      <c r="R112" s="8">
        <v>43906</v>
      </c>
      <c r="S112" s="10">
        <f t="shared" si="4"/>
        <v>1</v>
      </c>
      <c r="T112" s="10">
        <v>1</v>
      </c>
      <c r="V112" s="11" t="str">
        <f t="shared" si="3"/>
        <v>1</v>
      </c>
      <c r="Y112" s="10">
        <v>0</v>
      </c>
      <c r="AC112">
        <f t="shared" si="5"/>
        <v>1</v>
      </c>
    </row>
    <row r="113" spans="1:29" x14ac:dyDescent="0.2">
      <c r="A113" t="s">
        <v>77</v>
      </c>
      <c r="B113" t="s">
        <v>25</v>
      </c>
      <c r="C113" s="6">
        <v>43867</v>
      </c>
      <c r="D113" s="7">
        <v>256.29899999999998</v>
      </c>
      <c r="E113" s="6">
        <v>43938</v>
      </c>
      <c r="F113" s="7">
        <v>264.54649999999998</v>
      </c>
      <c r="G113">
        <v>1</v>
      </c>
      <c r="H113">
        <v>0</v>
      </c>
      <c r="J113" s="7"/>
      <c r="K113" s="8"/>
      <c r="M113" s="7"/>
      <c r="N113" s="8"/>
      <c r="O113" s="9" cm="1">
        <f t="array" ref="O113">_xlfn.IFS(AND(B113="Short",F113=Q113),(D113-F113)/D113,AND(B113="Long",F113=Q113),(F113/D113)-1,AND(B113="Long",F113&lt;&gt;Q113),(F113/D113)-1,AND(B113="Short",F113&lt;&gt;Q113),(D113-F113)/D113)</f>
        <v>3.2179212560329962E-2</v>
      </c>
      <c r="P113" t="s">
        <v>23</v>
      </c>
      <c r="Q113" s="7">
        <v>264.54649999999998</v>
      </c>
      <c r="R113" s="8">
        <v>43867</v>
      </c>
      <c r="S113" s="10">
        <f t="shared" si="4"/>
        <v>71</v>
      </c>
      <c r="T113" s="10">
        <v>1</v>
      </c>
      <c r="V113" s="11" t="str">
        <f t="shared" si="3"/>
        <v>1</v>
      </c>
      <c r="Y113" s="10">
        <v>0</v>
      </c>
      <c r="AC113">
        <f t="shared" si="5"/>
        <v>71</v>
      </c>
    </row>
    <row r="114" spans="1:29" x14ac:dyDescent="0.2">
      <c r="A114" t="s">
        <v>78</v>
      </c>
      <c r="B114" t="s">
        <v>25</v>
      </c>
      <c r="C114" s="6">
        <v>43902</v>
      </c>
      <c r="D114" s="7">
        <v>17.283000000000001</v>
      </c>
      <c r="E114" s="6">
        <v>43950</v>
      </c>
      <c r="F114" s="7">
        <v>17.790500000000002</v>
      </c>
      <c r="G114">
        <v>1</v>
      </c>
      <c r="H114">
        <v>0</v>
      </c>
      <c r="J114" s="7"/>
      <c r="K114" s="8"/>
      <c r="M114" s="7"/>
      <c r="N114" s="8"/>
      <c r="O114" s="9" cm="1">
        <f t="array" ref="O114">_xlfn.IFS(AND(B114="Short",F114=Q114),(D114-F114)/D114,AND(B114="Long",F114=Q114),(F114/D114)-1,AND(B114="Long",F114&lt;&gt;Q114),(F114/D114)-1,AND(B114="Short",F114&lt;&gt;Q114),(D114-F114)/D114)</f>
        <v>2.9364115026326409E-2</v>
      </c>
      <c r="P114" t="s">
        <v>23</v>
      </c>
      <c r="Q114" s="7">
        <v>17.790500000000002</v>
      </c>
      <c r="R114" s="8">
        <v>43902</v>
      </c>
      <c r="S114" s="10">
        <f t="shared" si="4"/>
        <v>48</v>
      </c>
      <c r="T114" s="10">
        <v>1</v>
      </c>
      <c r="V114" s="11" t="str">
        <f t="shared" si="3"/>
        <v>1</v>
      </c>
      <c r="Y114" s="10">
        <v>0</v>
      </c>
      <c r="AC114">
        <f t="shared" si="5"/>
        <v>48</v>
      </c>
    </row>
    <row r="115" spans="1:29" x14ac:dyDescent="0.2">
      <c r="A115" t="s">
        <v>79</v>
      </c>
      <c r="B115" t="s">
        <v>25</v>
      </c>
      <c r="C115" s="6">
        <v>43906</v>
      </c>
      <c r="D115" s="7">
        <v>109.161</v>
      </c>
      <c r="E115" s="6">
        <v>43917</v>
      </c>
      <c r="F115" s="7">
        <v>112.6885</v>
      </c>
      <c r="G115">
        <v>1</v>
      </c>
      <c r="H115">
        <v>0</v>
      </c>
      <c r="J115" s="7"/>
      <c r="K115" s="8"/>
      <c r="M115" s="7"/>
      <c r="N115" s="8"/>
      <c r="O115" s="9" cm="1">
        <f t="array" ref="O115">_xlfn.IFS(AND(B115="Short",F115=Q115),(D115-F115)/D115,AND(B115="Long",F115=Q115),(F115/D115)-1,AND(B115="Long",F115&lt;&gt;Q115),(F115/D115)-1,AND(B115="Short",F115&lt;&gt;Q115),(D115-F115)/D115)</f>
        <v>3.2314654501149676E-2</v>
      </c>
      <c r="P115" t="s">
        <v>23</v>
      </c>
      <c r="Q115" s="7">
        <v>112.6885</v>
      </c>
      <c r="R115" s="8">
        <v>43906</v>
      </c>
      <c r="S115" s="10">
        <f t="shared" si="4"/>
        <v>11</v>
      </c>
      <c r="T115" s="10">
        <v>1</v>
      </c>
      <c r="V115" s="11" t="str">
        <f t="shared" si="3"/>
        <v>1</v>
      </c>
      <c r="Y115" s="10">
        <v>0</v>
      </c>
      <c r="AC115">
        <f t="shared" si="5"/>
        <v>11</v>
      </c>
    </row>
    <row r="116" spans="1:29" x14ac:dyDescent="0.2">
      <c r="A116" t="s">
        <v>80</v>
      </c>
      <c r="B116" t="s">
        <v>25</v>
      </c>
      <c r="C116" s="6">
        <v>45232</v>
      </c>
      <c r="D116" s="7">
        <v>33.429000000000002</v>
      </c>
      <c r="E116" s="6">
        <v>45246</v>
      </c>
      <c r="F116" s="7">
        <v>34.451500000000003</v>
      </c>
      <c r="G116">
        <v>1</v>
      </c>
      <c r="H116">
        <v>0</v>
      </c>
      <c r="J116" s="7"/>
      <c r="K116" s="8"/>
      <c r="M116" s="7"/>
      <c r="N116" s="8"/>
      <c r="O116" s="9" cm="1">
        <f t="array" ref="O116">_xlfn.IFS(AND(B116="Short",F116=Q116),(D116-F116)/D116,AND(B116="Long",F116=Q116),(F116/D116)-1,AND(B116="Long",F116&lt;&gt;Q116),(F116/D116)-1,AND(B116="Short",F116&lt;&gt;Q116),(D116-F116)/D116)</f>
        <v>3.0587214693828635E-2</v>
      </c>
      <c r="P116" t="s">
        <v>23</v>
      </c>
      <c r="Q116" s="7">
        <v>34.451500000000003</v>
      </c>
      <c r="R116" s="8">
        <v>45232</v>
      </c>
      <c r="S116" s="10">
        <f t="shared" si="4"/>
        <v>14</v>
      </c>
      <c r="T116" s="10">
        <v>1</v>
      </c>
      <c r="V116" s="11" t="str">
        <f t="shared" si="3"/>
        <v>1</v>
      </c>
      <c r="Y116" s="10">
        <v>0</v>
      </c>
      <c r="AC116">
        <f t="shared" si="5"/>
        <v>14</v>
      </c>
    </row>
    <row r="117" spans="1:29" x14ac:dyDescent="0.2">
      <c r="A117" t="s">
        <v>80</v>
      </c>
      <c r="B117" t="s">
        <v>22</v>
      </c>
      <c r="C117" s="6">
        <v>45504</v>
      </c>
      <c r="D117" s="7">
        <v>35.645000000000003</v>
      </c>
      <c r="E117" s="6">
        <v>45505</v>
      </c>
      <c r="F117" s="7">
        <v>34.7575</v>
      </c>
      <c r="G117">
        <v>1</v>
      </c>
      <c r="H117">
        <v>0</v>
      </c>
      <c r="J117" s="7"/>
      <c r="K117" s="8"/>
      <c r="M117" s="7"/>
      <c r="N117" s="8"/>
      <c r="O117" s="9" cm="1">
        <f t="array" ref="O117">_xlfn.IFS(AND(B117="Short",F117=Q117),(D117-F117)/D117,AND(B117="Long",F117=Q117),(F117/D117)-1,AND(B117="Long",F117&lt;&gt;Q117),(F117/D117)-1,AND(B117="Short",F117&lt;&gt;Q117),(D117-F117)/D117)</f>
        <v>2.4898302707252146E-2</v>
      </c>
      <c r="P117" t="s">
        <v>23</v>
      </c>
      <c r="Q117" s="7">
        <v>34.7575</v>
      </c>
      <c r="R117" s="8">
        <v>45504</v>
      </c>
      <c r="S117" s="10">
        <f t="shared" si="4"/>
        <v>1</v>
      </c>
      <c r="T117" s="10">
        <v>1</v>
      </c>
      <c r="V117" s="11" t="str">
        <f t="shared" si="3"/>
        <v>1</v>
      </c>
      <c r="Y117" s="10">
        <v>0</v>
      </c>
      <c r="AC117">
        <f t="shared" si="5"/>
        <v>1</v>
      </c>
    </row>
    <row r="118" spans="1:29" x14ac:dyDescent="0.2">
      <c r="A118" t="s">
        <v>78</v>
      </c>
      <c r="B118" t="s">
        <v>22</v>
      </c>
      <c r="C118" s="6">
        <v>44055</v>
      </c>
      <c r="D118" s="7">
        <v>30.458580000000001</v>
      </c>
      <c r="E118" s="6">
        <v>44061</v>
      </c>
      <c r="F118" s="7">
        <v>29.514530000000001</v>
      </c>
      <c r="G118">
        <v>1</v>
      </c>
      <c r="H118">
        <v>0</v>
      </c>
      <c r="J118" s="7"/>
      <c r="K118" s="8"/>
      <c r="M118" s="7"/>
      <c r="N118" s="8"/>
      <c r="O118" s="9" cm="1">
        <f t="array" ref="O118">_xlfn.IFS(AND(B118="Short",F118=Q118),(D118-F118)/D118,AND(B118="Long",F118=Q118),(F118/D118)-1,AND(B118="Long",F118&lt;&gt;Q118),(F118/D118)-1,AND(B118="Short",F118&lt;&gt;Q118),(D118-F118)/D118)</f>
        <v>3.0994550632366995E-2</v>
      </c>
      <c r="P118" t="s">
        <v>23</v>
      </c>
      <c r="Q118" s="7">
        <v>29.514530000000001</v>
      </c>
      <c r="R118" s="8">
        <v>44055</v>
      </c>
      <c r="S118" s="10">
        <f t="shared" si="4"/>
        <v>6</v>
      </c>
      <c r="T118" s="10">
        <v>1</v>
      </c>
      <c r="V118" s="11" t="str">
        <f t="shared" si="3"/>
        <v>1</v>
      </c>
      <c r="Y118" s="10">
        <v>0</v>
      </c>
      <c r="AC118">
        <f t="shared" si="5"/>
        <v>6</v>
      </c>
    </row>
    <row r="119" spans="1:29" x14ac:dyDescent="0.2">
      <c r="A119" t="s">
        <v>81</v>
      </c>
      <c r="B119" t="s">
        <v>22</v>
      </c>
      <c r="C119" s="6">
        <v>43879</v>
      </c>
      <c r="D119" s="7">
        <v>26.748000000000001</v>
      </c>
      <c r="E119" s="6">
        <v>43880</v>
      </c>
      <c r="F119" s="7">
        <v>26.042999999999999</v>
      </c>
      <c r="G119">
        <v>1</v>
      </c>
      <c r="H119">
        <v>0</v>
      </c>
      <c r="J119" s="7"/>
      <c r="K119" s="8"/>
      <c r="M119" s="7"/>
      <c r="N119" s="8"/>
      <c r="O119" s="9" cm="1">
        <f t="array" ref="O119">_xlfn.IFS(AND(B119="Short",F119=Q119),(D119-F119)/D119,AND(B119="Long",F119=Q119),(F119/D119)-1,AND(B119="Long",F119&lt;&gt;Q119),(F119/D119)-1,AND(B119="Short",F119&lt;&gt;Q119),(D119-F119)/D119)</f>
        <v>2.6357110812023396E-2</v>
      </c>
      <c r="P119" t="s">
        <v>23</v>
      </c>
      <c r="Q119" s="7">
        <v>26.042999999999999</v>
      </c>
      <c r="R119" s="8">
        <v>43879</v>
      </c>
      <c r="S119" s="10">
        <f t="shared" si="4"/>
        <v>1</v>
      </c>
      <c r="T119" s="10">
        <v>1</v>
      </c>
      <c r="V119" s="11" t="str">
        <f t="shared" si="3"/>
        <v>1</v>
      </c>
      <c r="Y119" s="10">
        <v>0</v>
      </c>
      <c r="AC119">
        <f t="shared" si="5"/>
        <v>1</v>
      </c>
    </row>
    <row r="120" spans="1:29" x14ac:dyDescent="0.2">
      <c r="A120" t="s">
        <v>82</v>
      </c>
      <c r="B120" t="s">
        <v>25</v>
      </c>
      <c r="C120" s="6">
        <v>43906</v>
      </c>
      <c r="D120" s="7">
        <v>37.398000000000003</v>
      </c>
      <c r="E120" s="6">
        <v>43907</v>
      </c>
      <c r="F120" s="7">
        <v>39.893000000000001</v>
      </c>
      <c r="G120">
        <v>1</v>
      </c>
      <c r="H120">
        <v>0</v>
      </c>
      <c r="J120" s="7"/>
      <c r="K120" s="8"/>
      <c r="M120" s="7"/>
      <c r="N120" s="8"/>
      <c r="O120" s="9" cm="1">
        <f t="array" ref="O120">_xlfn.IFS(AND(B120="Short",F120=Q120),(D120-F120)/D120,AND(B120="Long",F120=Q120),(F120/D120)-1,AND(B120="Long",F120&lt;&gt;Q120),(F120/D120)-1,AND(B120="Short",F120&lt;&gt;Q120),(D120-F120)/D120)</f>
        <v>6.6714797582758445E-2</v>
      </c>
      <c r="P120" t="s">
        <v>23</v>
      </c>
      <c r="Q120" s="7">
        <v>39.893000000000001</v>
      </c>
      <c r="R120" s="8">
        <v>43906</v>
      </c>
      <c r="S120" s="10">
        <f t="shared" si="4"/>
        <v>1</v>
      </c>
      <c r="T120" s="10">
        <v>1</v>
      </c>
      <c r="V120" s="11" t="str">
        <f t="shared" si="3"/>
        <v>1</v>
      </c>
      <c r="Y120" s="10">
        <v>0</v>
      </c>
      <c r="AC120">
        <f t="shared" si="5"/>
        <v>1</v>
      </c>
    </row>
    <row r="121" spans="1:29" x14ac:dyDescent="0.2">
      <c r="A121" t="s">
        <v>81</v>
      </c>
      <c r="B121" t="s">
        <v>25</v>
      </c>
      <c r="C121" s="6">
        <v>43906</v>
      </c>
      <c r="D121" s="7">
        <v>15.941000000000001</v>
      </c>
      <c r="E121" s="6">
        <v>43907</v>
      </c>
      <c r="F121" s="7">
        <v>16.543500000000002</v>
      </c>
      <c r="G121">
        <v>1</v>
      </c>
      <c r="H121">
        <v>0</v>
      </c>
      <c r="J121" s="7"/>
      <c r="K121" s="8"/>
      <c r="M121" s="7"/>
      <c r="N121" s="8"/>
      <c r="O121" s="9" cm="1">
        <f t="array" ref="O121">_xlfn.IFS(AND(B121="Short",F121=Q121),(D121-F121)/D121,AND(B121="Long",F121=Q121),(F121/D121)-1,AND(B121="Long",F121&lt;&gt;Q121),(F121/D121)-1,AND(B121="Short",F121&lt;&gt;Q121),(D121-F121)/D121)</f>
        <v>3.7795621353742037E-2</v>
      </c>
      <c r="P121" t="s">
        <v>23</v>
      </c>
      <c r="Q121" s="7">
        <v>16.543500000000002</v>
      </c>
      <c r="R121" s="8">
        <v>43906</v>
      </c>
      <c r="S121" s="10">
        <f t="shared" si="4"/>
        <v>1</v>
      </c>
      <c r="T121" s="10">
        <v>1</v>
      </c>
      <c r="V121" s="11" t="str">
        <f t="shared" si="3"/>
        <v>1</v>
      </c>
      <c r="Y121" s="10">
        <v>0</v>
      </c>
      <c r="AC121">
        <f t="shared" si="5"/>
        <v>1</v>
      </c>
    </row>
    <row r="122" spans="1:29" x14ac:dyDescent="0.2">
      <c r="A122" t="s">
        <v>78</v>
      </c>
      <c r="B122" t="s">
        <v>22</v>
      </c>
      <c r="C122" s="6">
        <v>44504</v>
      </c>
      <c r="D122" s="7">
        <v>66.299000000000007</v>
      </c>
      <c r="E122" s="6">
        <v>44585</v>
      </c>
      <c r="F122" s="7">
        <v>64.621499999999997</v>
      </c>
      <c r="G122">
        <v>1</v>
      </c>
      <c r="H122">
        <v>0</v>
      </c>
      <c r="J122" s="7"/>
      <c r="K122" s="8"/>
      <c r="M122" s="7"/>
      <c r="N122" s="8"/>
      <c r="O122" s="9" cm="1">
        <f t="array" ref="O122">_xlfn.IFS(AND(B122="Short",F122=Q122),(D122-F122)/D122,AND(B122="Long",F122=Q122),(F122/D122)-1,AND(B122="Long",F122&lt;&gt;Q122),(F122/D122)-1,AND(B122="Short",F122&lt;&gt;Q122),(D122-F122)/D122)</f>
        <v>2.530204075476265E-2</v>
      </c>
      <c r="P122" t="s">
        <v>23</v>
      </c>
      <c r="Q122" s="7">
        <v>64.621499999999997</v>
      </c>
      <c r="R122" s="8">
        <v>44504</v>
      </c>
      <c r="S122" s="10">
        <f t="shared" si="4"/>
        <v>81</v>
      </c>
      <c r="T122" s="10">
        <v>1</v>
      </c>
      <c r="V122" s="11" t="str">
        <f t="shared" si="3"/>
        <v>1</v>
      </c>
      <c r="Y122" s="10">
        <v>0</v>
      </c>
      <c r="AC122">
        <f t="shared" si="5"/>
        <v>81</v>
      </c>
    </row>
    <row r="123" spans="1:29" x14ac:dyDescent="0.2">
      <c r="A123" t="s">
        <v>78</v>
      </c>
      <c r="B123" t="s">
        <v>25</v>
      </c>
      <c r="C123" s="6">
        <v>45419</v>
      </c>
      <c r="D123" s="7">
        <v>177.732</v>
      </c>
      <c r="E123" s="6">
        <v>45530</v>
      </c>
      <c r="F123" s="7">
        <v>184.16200000000001</v>
      </c>
      <c r="G123">
        <v>1</v>
      </c>
      <c r="H123">
        <v>0</v>
      </c>
      <c r="J123" s="7"/>
      <c r="K123" s="8"/>
      <c r="M123" s="7"/>
      <c r="N123" s="8"/>
      <c r="O123" s="9" cm="1">
        <f t="array" ref="O123">_xlfn.IFS(AND(B123="Short",F123=Q123),(D123-F123)/D123,AND(B123="Long",F123=Q123),(F123/D123)-1,AND(B123="Long",F123&lt;&gt;Q123),(F123/D123)-1,AND(B123="Short",F123&lt;&gt;Q123),(D123-F123)/D123)</f>
        <v>3.617806585195682E-2</v>
      </c>
      <c r="P123" t="s">
        <v>23</v>
      </c>
      <c r="Q123" s="7">
        <v>184.16200000000001</v>
      </c>
      <c r="R123" s="8">
        <v>45419</v>
      </c>
      <c r="S123" s="10">
        <f t="shared" si="4"/>
        <v>111</v>
      </c>
      <c r="T123" s="10">
        <v>1</v>
      </c>
      <c r="V123" s="11" t="str">
        <f t="shared" si="3"/>
        <v>1</v>
      </c>
      <c r="Y123" s="10">
        <v>0</v>
      </c>
      <c r="AC123">
        <f t="shared" si="5"/>
        <v>111</v>
      </c>
    </row>
    <row r="124" spans="1:29" x14ac:dyDescent="0.2">
      <c r="A124" t="s">
        <v>83</v>
      </c>
      <c r="B124" t="s">
        <v>25</v>
      </c>
      <c r="C124" s="6">
        <v>43899</v>
      </c>
      <c r="D124" s="7">
        <v>48.192</v>
      </c>
      <c r="E124" s="6">
        <v>43900</v>
      </c>
      <c r="F124" s="7">
        <v>49.822000000000003</v>
      </c>
      <c r="G124">
        <v>1</v>
      </c>
      <c r="H124">
        <v>0</v>
      </c>
      <c r="J124" s="7"/>
      <c r="K124" s="8"/>
      <c r="M124" s="7"/>
      <c r="N124" s="8"/>
      <c r="O124" s="9" cm="1">
        <f t="array" ref="O124">_xlfn.IFS(AND(B124="Short",F124=Q124),(D124-F124)/D124,AND(B124="Long",F124=Q124),(F124/D124)-1,AND(B124="Long",F124&lt;&gt;Q124),(F124/D124)-1,AND(B124="Short",F124&lt;&gt;Q124),(D124-F124)/D124)</f>
        <v>3.3823041168658641E-2</v>
      </c>
      <c r="P124" t="s">
        <v>23</v>
      </c>
      <c r="Q124" s="7">
        <v>49.822000000000003</v>
      </c>
      <c r="R124" s="8">
        <v>43899</v>
      </c>
      <c r="S124" s="10">
        <f t="shared" si="4"/>
        <v>1</v>
      </c>
      <c r="T124" s="10">
        <v>1</v>
      </c>
      <c r="V124" s="11" t="str">
        <f t="shared" si="3"/>
        <v>1</v>
      </c>
      <c r="Y124" s="10">
        <v>0</v>
      </c>
      <c r="AC124">
        <f t="shared" si="5"/>
        <v>1</v>
      </c>
    </row>
    <row r="125" spans="1:29" x14ac:dyDescent="0.2">
      <c r="A125" t="s">
        <v>84</v>
      </c>
      <c r="B125" t="s">
        <v>25</v>
      </c>
      <c r="C125" s="6">
        <v>43906</v>
      </c>
      <c r="D125" s="7">
        <v>372.97399999999999</v>
      </c>
      <c r="E125" s="6">
        <v>43907</v>
      </c>
      <c r="F125" s="7">
        <v>384.30900000000003</v>
      </c>
      <c r="G125">
        <v>1</v>
      </c>
      <c r="H125">
        <v>0</v>
      </c>
      <c r="J125" s="7"/>
      <c r="K125" s="8"/>
      <c r="M125" s="7"/>
      <c r="N125" s="8"/>
      <c r="O125" s="9" cm="1">
        <f t="array" ref="O125">_xlfn.IFS(AND(B125="Short",F125=Q125),(D125-F125)/D125,AND(B125="Long",F125=Q125),(F125/D125)-1,AND(B125="Long",F125&lt;&gt;Q125),(F125/D125)-1,AND(B125="Short",F125&lt;&gt;Q125),(D125-F125)/D125)</f>
        <v>3.0390858344013338E-2</v>
      </c>
      <c r="P125" t="s">
        <v>23</v>
      </c>
      <c r="Q125" s="7">
        <v>384.30900000000003</v>
      </c>
      <c r="R125" s="8">
        <v>43906</v>
      </c>
      <c r="S125" s="10">
        <f t="shared" si="4"/>
        <v>1</v>
      </c>
      <c r="T125" s="10">
        <v>1</v>
      </c>
      <c r="V125" s="11" t="str">
        <f t="shared" si="3"/>
        <v>1</v>
      </c>
      <c r="Y125" s="10">
        <v>0</v>
      </c>
      <c r="AC125">
        <f t="shared" si="5"/>
        <v>1</v>
      </c>
    </row>
    <row r="126" spans="1:29" x14ac:dyDescent="0.2">
      <c r="A126" t="s">
        <v>83</v>
      </c>
      <c r="B126" t="s">
        <v>25</v>
      </c>
      <c r="C126" s="6">
        <v>43902</v>
      </c>
      <c r="D126" s="7">
        <v>40.851999999999997</v>
      </c>
      <c r="E126" s="6">
        <v>43903</v>
      </c>
      <c r="F126" s="7">
        <v>42.656999999999996</v>
      </c>
      <c r="G126">
        <v>1</v>
      </c>
      <c r="H126">
        <v>0</v>
      </c>
      <c r="J126" s="7"/>
      <c r="K126" s="8"/>
      <c r="M126" s="7"/>
      <c r="N126" s="8"/>
      <c r="O126" s="9" cm="1">
        <f t="array" ref="O126">_xlfn.IFS(AND(B126="Short",F126=Q126),(D126-F126)/D126,AND(B126="Long",F126=Q126),(F126/D126)-1,AND(B126="Long",F126&lt;&gt;Q126),(F126/D126)-1,AND(B126="Short",F126&lt;&gt;Q126),(D126-F126)/D126)</f>
        <v>4.4183883286007974E-2</v>
      </c>
      <c r="P126" t="s">
        <v>23</v>
      </c>
      <c r="Q126" s="7">
        <v>42.656999999999996</v>
      </c>
      <c r="R126" s="8">
        <v>43902</v>
      </c>
      <c r="S126" s="10">
        <f t="shared" si="4"/>
        <v>1</v>
      </c>
      <c r="T126" s="10">
        <v>1</v>
      </c>
      <c r="V126" s="11" t="str">
        <f t="shared" si="3"/>
        <v>1</v>
      </c>
      <c r="Y126" s="10">
        <v>0</v>
      </c>
      <c r="AC126">
        <f t="shared" si="5"/>
        <v>1</v>
      </c>
    </row>
    <row r="127" spans="1:29" x14ac:dyDescent="0.2">
      <c r="A127" t="s">
        <v>83</v>
      </c>
      <c r="B127" t="s">
        <v>25</v>
      </c>
      <c r="C127" s="6">
        <v>43906</v>
      </c>
      <c r="D127" s="7">
        <v>38.872</v>
      </c>
      <c r="E127" s="6">
        <v>43906</v>
      </c>
      <c r="F127" s="7">
        <v>41.052</v>
      </c>
      <c r="G127">
        <v>1</v>
      </c>
      <c r="H127">
        <v>0</v>
      </c>
      <c r="J127" s="7"/>
      <c r="K127" s="8"/>
      <c r="M127" s="7"/>
      <c r="N127" s="8"/>
      <c r="O127" s="9" cm="1">
        <f t="array" ref="O127">_xlfn.IFS(AND(B127="Short",F127=Q127),(D127-F127)/D127,AND(B127="Long",F127=Q127),(F127/D127)-1,AND(B127="Long",F127&lt;&gt;Q127),(F127/D127)-1,AND(B127="Short",F127&lt;&gt;Q127),(D127-F127)/D127)</f>
        <v>5.6081498250668771E-2</v>
      </c>
      <c r="P127" t="s">
        <v>23</v>
      </c>
      <c r="Q127" s="7">
        <v>41.052</v>
      </c>
      <c r="R127" s="8">
        <v>43906</v>
      </c>
      <c r="S127" s="10">
        <f t="shared" si="4"/>
        <v>0</v>
      </c>
      <c r="T127" s="10">
        <v>1</v>
      </c>
      <c r="V127" s="11" t="str">
        <f t="shared" si="3"/>
        <v>1</v>
      </c>
      <c r="Y127" s="10">
        <v>0</v>
      </c>
      <c r="AC127">
        <f t="shared" si="5"/>
        <v>0</v>
      </c>
    </row>
    <row r="128" spans="1:29" x14ac:dyDescent="0.2">
      <c r="A128" t="s">
        <v>85</v>
      </c>
      <c r="B128" t="s">
        <v>25</v>
      </c>
      <c r="C128" s="6">
        <v>43906</v>
      </c>
      <c r="D128" s="7">
        <v>140.54599999999999</v>
      </c>
      <c r="E128" s="6">
        <v>43907</v>
      </c>
      <c r="F128" s="7">
        <v>144.58600000000001</v>
      </c>
      <c r="G128">
        <v>1</v>
      </c>
      <c r="H128">
        <v>0</v>
      </c>
      <c r="J128" s="7"/>
      <c r="K128" s="8"/>
      <c r="M128" s="7"/>
      <c r="N128" s="8"/>
      <c r="O128" s="9" cm="1">
        <f t="array" ref="O128">_xlfn.IFS(AND(B128="Short",F128=Q128),(D128-F128)/D128,AND(B128="Long",F128=Q128),(F128/D128)-1,AND(B128="Long",F128&lt;&gt;Q128),(F128/D128)-1,AND(B128="Short",F128&lt;&gt;Q128),(D128-F128)/D128)</f>
        <v>2.8745037212016156E-2</v>
      </c>
      <c r="P128" t="s">
        <v>23</v>
      </c>
      <c r="Q128" s="7">
        <v>144.58600000000001</v>
      </c>
      <c r="R128" s="8">
        <v>43906</v>
      </c>
      <c r="S128" s="10">
        <f t="shared" si="4"/>
        <v>1</v>
      </c>
      <c r="T128" s="10">
        <v>1</v>
      </c>
      <c r="V128" s="11" t="str">
        <f t="shared" si="3"/>
        <v>1</v>
      </c>
      <c r="Y128" s="10">
        <v>0</v>
      </c>
      <c r="AC128">
        <f t="shared" si="5"/>
        <v>1</v>
      </c>
    </row>
    <row r="129" spans="1:29" x14ac:dyDescent="0.2">
      <c r="A129" t="s">
        <v>86</v>
      </c>
      <c r="B129" t="s">
        <v>22</v>
      </c>
      <c r="C129" s="6">
        <v>44050</v>
      </c>
      <c r="D129" s="7">
        <v>307.79199999999997</v>
      </c>
      <c r="E129" s="6">
        <v>44053</v>
      </c>
      <c r="F129" s="7">
        <v>299.42200000000003</v>
      </c>
      <c r="G129">
        <v>1</v>
      </c>
      <c r="H129">
        <v>0</v>
      </c>
      <c r="J129" s="7"/>
      <c r="K129" s="8"/>
      <c r="M129" s="7"/>
      <c r="N129" s="8"/>
      <c r="O129" s="9" cm="1">
        <f t="array" ref="O129">_xlfn.IFS(AND(B129="Short",F129=Q129),(D129-F129)/D129,AND(B129="Long",F129=Q129),(F129/D129)-1,AND(B129="Long",F129&lt;&gt;Q129),(F129/D129)-1,AND(B129="Short",F129&lt;&gt;Q129),(D129-F129)/D129)</f>
        <v>2.7193689244684554E-2</v>
      </c>
      <c r="P129" t="s">
        <v>23</v>
      </c>
      <c r="Q129" s="7">
        <v>299.42200000000003</v>
      </c>
      <c r="R129" s="8">
        <v>44050</v>
      </c>
      <c r="S129" s="10">
        <f t="shared" si="4"/>
        <v>3</v>
      </c>
      <c r="T129" s="10">
        <v>1</v>
      </c>
      <c r="V129" s="11" t="str">
        <f t="shared" si="3"/>
        <v>1</v>
      </c>
      <c r="Y129" s="10">
        <v>0</v>
      </c>
      <c r="AC129">
        <f t="shared" si="5"/>
        <v>3</v>
      </c>
    </row>
    <row r="130" spans="1:29" x14ac:dyDescent="0.2">
      <c r="A130" t="s">
        <v>87</v>
      </c>
      <c r="B130" t="s">
        <v>22</v>
      </c>
      <c r="C130" s="6">
        <v>43903</v>
      </c>
      <c r="D130" s="7">
        <v>47.363999999999997</v>
      </c>
      <c r="E130" s="6">
        <v>43903</v>
      </c>
      <c r="F130" s="7">
        <v>46.223999999999997</v>
      </c>
      <c r="G130">
        <v>1</v>
      </c>
      <c r="H130">
        <v>0</v>
      </c>
      <c r="J130" s="7"/>
      <c r="K130" s="8"/>
      <c r="M130" s="7"/>
      <c r="N130" s="8"/>
      <c r="O130" s="9" cm="1">
        <f t="array" ref="O130">_xlfn.IFS(AND(B130="Short",F130=Q130),(D130-F130)/D130,AND(B130="Long",F130=Q130),(F130/D130)-1,AND(B130="Long",F130&lt;&gt;Q130),(F130/D130)-1,AND(B130="Short",F130&lt;&gt;Q130),(D130-F130)/D130)</f>
        <v>2.406891309855588E-2</v>
      </c>
      <c r="P130" t="s">
        <v>23</v>
      </c>
      <c r="Q130" s="7">
        <v>46.223999999999997</v>
      </c>
      <c r="R130" s="8">
        <v>43903</v>
      </c>
      <c r="S130" s="10">
        <f t="shared" si="4"/>
        <v>0</v>
      </c>
      <c r="T130" s="10">
        <v>1</v>
      </c>
      <c r="V130" s="11" t="str">
        <f t="shared" ref="V130:V193" si="6">IF(F130=Q130,"1")</f>
        <v>1</v>
      </c>
      <c r="Y130" s="10">
        <v>0</v>
      </c>
      <c r="AC130">
        <f t="shared" si="5"/>
        <v>0</v>
      </c>
    </row>
    <row r="131" spans="1:29" x14ac:dyDescent="0.2">
      <c r="A131" t="s">
        <v>87</v>
      </c>
      <c r="B131" t="s">
        <v>22</v>
      </c>
      <c r="C131" s="6">
        <v>43987</v>
      </c>
      <c r="D131" s="7">
        <v>60.978000000000002</v>
      </c>
      <c r="E131" s="6">
        <v>43991</v>
      </c>
      <c r="F131" s="7">
        <v>59.497999999999998</v>
      </c>
      <c r="G131">
        <v>1</v>
      </c>
      <c r="H131">
        <v>0</v>
      </c>
      <c r="J131" s="7"/>
      <c r="K131" s="8"/>
      <c r="M131" s="7"/>
      <c r="N131" s="8"/>
      <c r="O131" s="9" cm="1">
        <f t="array" ref="O131">_xlfn.IFS(AND(B131="Short",F131=Q131),(D131-F131)/D131,AND(B131="Long",F131=Q131),(F131/D131)-1,AND(B131="Long",F131&lt;&gt;Q131),(F131/D131)-1,AND(B131="Short",F131&lt;&gt;Q131),(D131-F131)/D131)</f>
        <v>2.4271048574895929E-2</v>
      </c>
      <c r="P131" t="s">
        <v>23</v>
      </c>
      <c r="Q131" s="7">
        <v>59.497999999999998</v>
      </c>
      <c r="R131" s="8">
        <v>43987</v>
      </c>
      <c r="S131" s="10">
        <f t="shared" ref="S131:S194" si="7">_xlfn.DAYS(E131,C131)</f>
        <v>4</v>
      </c>
      <c r="T131" s="10">
        <v>1</v>
      </c>
      <c r="V131" s="11" t="str">
        <f t="shared" si="6"/>
        <v>1</v>
      </c>
      <c r="Y131" s="10">
        <v>0</v>
      </c>
      <c r="AC131">
        <f t="shared" si="5"/>
        <v>4</v>
      </c>
    </row>
    <row r="132" spans="1:29" x14ac:dyDescent="0.2">
      <c r="A132" t="s">
        <v>88</v>
      </c>
      <c r="B132" t="s">
        <v>25</v>
      </c>
      <c r="C132" s="6">
        <v>43906</v>
      </c>
      <c r="D132" s="7">
        <v>93.474000000000004</v>
      </c>
      <c r="E132" s="6">
        <v>43907</v>
      </c>
      <c r="F132" s="7">
        <v>96.308999999999997</v>
      </c>
      <c r="G132">
        <v>1</v>
      </c>
      <c r="H132">
        <v>0</v>
      </c>
      <c r="J132" s="7"/>
      <c r="K132" s="8"/>
      <c r="M132" s="7"/>
      <c r="N132" s="8"/>
      <c r="O132" s="9" cm="1">
        <f t="array" ref="O132">_xlfn.IFS(AND(B132="Short",F132=Q132),(D132-F132)/D132,AND(B132="Long",F132=Q132),(F132/D132)-1,AND(B132="Long",F132&lt;&gt;Q132),(F132/D132)-1,AND(B132="Short",F132&lt;&gt;Q132),(D132-F132)/D132)</f>
        <v>3.0329289428076223E-2</v>
      </c>
      <c r="P132" t="s">
        <v>23</v>
      </c>
      <c r="Q132" s="7">
        <v>96.308999999999997</v>
      </c>
      <c r="R132" s="8">
        <v>43906</v>
      </c>
      <c r="S132" s="10">
        <f t="shared" si="7"/>
        <v>1</v>
      </c>
      <c r="T132" s="10">
        <v>1</v>
      </c>
      <c r="V132" s="11" t="str">
        <f t="shared" si="6"/>
        <v>1</v>
      </c>
      <c r="Y132" s="10">
        <v>0</v>
      </c>
      <c r="AC132">
        <f t="shared" ref="AC132:AC195" si="8">IF(O132&gt;-0.01,_xlfn.DAYS(E132,C132))</f>
        <v>1</v>
      </c>
    </row>
    <row r="133" spans="1:29" x14ac:dyDescent="0.2">
      <c r="A133" t="s">
        <v>89</v>
      </c>
      <c r="B133" t="s">
        <v>25</v>
      </c>
      <c r="C133" s="6">
        <v>43906</v>
      </c>
      <c r="D133" s="7">
        <v>43.093000000000004</v>
      </c>
      <c r="E133" s="6">
        <v>43907</v>
      </c>
      <c r="F133" s="7">
        <v>44.350499999999997</v>
      </c>
      <c r="G133">
        <v>1</v>
      </c>
      <c r="H133">
        <v>0</v>
      </c>
      <c r="J133" s="7"/>
      <c r="K133" s="8"/>
      <c r="M133" s="7"/>
      <c r="N133" s="8"/>
      <c r="O133" s="9" cm="1">
        <f t="array" ref="O133">_xlfn.IFS(AND(B133="Short",F133=Q133),(D133-F133)/D133,AND(B133="Long",F133=Q133),(F133/D133)-1,AND(B133="Long",F133&lt;&gt;Q133),(F133/D133)-1,AND(B133="Short",F133&lt;&gt;Q133),(D133-F133)/D133)</f>
        <v>2.9181073492214438E-2</v>
      </c>
      <c r="P133" t="s">
        <v>23</v>
      </c>
      <c r="Q133" s="7">
        <v>44.350499999999997</v>
      </c>
      <c r="R133" s="8">
        <v>43906</v>
      </c>
      <c r="S133" s="10">
        <f t="shared" si="7"/>
        <v>1</v>
      </c>
      <c r="T133" s="10">
        <v>1</v>
      </c>
      <c r="V133" s="11" t="str">
        <f t="shared" si="6"/>
        <v>1</v>
      </c>
      <c r="Y133" s="10">
        <v>0</v>
      </c>
      <c r="AC133">
        <f t="shared" si="8"/>
        <v>1</v>
      </c>
    </row>
    <row r="134" spans="1:29" x14ac:dyDescent="0.2">
      <c r="A134" t="s">
        <v>90</v>
      </c>
      <c r="B134" t="s">
        <v>22</v>
      </c>
      <c r="C134" s="6">
        <v>43903</v>
      </c>
      <c r="D134" s="7">
        <v>18.003</v>
      </c>
      <c r="E134" s="6">
        <v>43903</v>
      </c>
      <c r="F134" s="7">
        <v>17.160499999999999</v>
      </c>
      <c r="G134">
        <v>1</v>
      </c>
      <c r="H134">
        <v>0</v>
      </c>
      <c r="J134" s="7"/>
      <c r="K134" s="8"/>
      <c r="M134" s="7"/>
      <c r="N134" s="8"/>
      <c r="O134" s="9" cm="1">
        <f t="array" ref="O134">_xlfn.IFS(AND(B134="Short",F134=Q134),(D134-F134)/D134,AND(B134="Long",F134=Q134),(F134/D134)-1,AND(B134="Long",F134&lt;&gt;Q134),(F134/D134)-1,AND(B134="Short",F134&lt;&gt;Q134),(D134-F134)/D134)</f>
        <v>4.6797755929567357E-2</v>
      </c>
      <c r="P134" t="s">
        <v>23</v>
      </c>
      <c r="Q134" s="7">
        <v>17.160499999999999</v>
      </c>
      <c r="R134" s="8">
        <v>43903</v>
      </c>
      <c r="S134" s="10">
        <f t="shared" si="7"/>
        <v>0</v>
      </c>
      <c r="T134" s="10">
        <v>1</v>
      </c>
      <c r="V134" s="11" t="str">
        <f t="shared" si="6"/>
        <v>1</v>
      </c>
      <c r="Y134" s="10">
        <v>0</v>
      </c>
      <c r="AC134">
        <f t="shared" si="8"/>
        <v>0</v>
      </c>
    </row>
    <row r="135" spans="1:29" x14ac:dyDescent="0.2">
      <c r="A135" t="s">
        <v>90</v>
      </c>
      <c r="B135" t="s">
        <v>22</v>
      </c>
      <c r="C135" s="6">
        <v>43910</v>
      </c>
      <c r="D135" s="7">
        <v>10.981</v>
      </c>
      <c r="E135" s="6">
        <v>43913</v>
      </c>
      <c r="F135" s="7">
        <v>10.708500000000001</v>
      </c>
      <c r="G135">
        <v>1</v>
      </c>
      <c r="H135">
        <v>0</v>
      </c>
      <c r="J135" s="7"/>
      <c r="K135" s="8"/>
      <c r="M135" s="7"/>
      <c r="N135" s="8"/>
      <c r="O135" s="9" cm="1">
        <f t="array" ref="O135">_xlfn.IFS(AND(B135="Short",F135=Q135),(D135-F135)/D135,AND(B135="Long",F135=Q135),(F135/D135)-1,AND(B135="Long",F135&lt;&gt;Q135),(F135/D135)-1,AND(B135="Short",F135&lt;&gt;Q135),(D135-F135)/D135)</f>
        <v>2.4815590565522183E-2</v>
      </c>
      <c r="P135" t="s">
        <v>23</v>
      </c>
      <c r="Q135" s="7">
        <v>10.708500000000001</v>
      </c>
      <c r="R135" s="8">
        <v>43910</v>
      </c>
      <c r="S135" s="10">
        <f t="shared" si="7"/>
        <v>3</v>
      </c>
      <c r="T135" s="10">
        <v>1</v>
      </c>
      <c r="V135" s="11" t="str">
        <f t="shared" si="6"/>
        <v>1</v>
      </c>
      <c r="Y135" s="10">
        <v>0</v>
      </c>
      <c r="AC135">
        <f t="shared" si="8"/>
        <v>3</v>
      </c>
    </row>
    <row r="136" spans="1:29" x14ac:dyDescent="0.2">
      <c r="A136" t="s">
        <v>90</v>
      </c>
      <c r="B136" t="s">
        <v>22</v>
      </c>
      <c r="C136" s="6">
        <v>43914</v>
      </c>
      <c r="D136" s="7">
        <v>13.853999999999999</v>
      </c>
      <c r="E136" s="6">
        <v>43914</v>
      </c>
      <c r="F136" s="7">
        <v>13.339</v>
      </c>
      <c r="G136">
        <v>1</v>
      </c>
      <c r="H136">
        <v>0</v>
      </c>
      <c r="J136" s="7"/>
      <c r="K136" s="8"/>
      <c r="M136" s="7"/>
      <c r="N136" s="8"/>
      <c r="O136" s="9" cm="1">
        <f t="array" ref="O136">_xlfn.IFS(AND(B136="Short",F136=Q136),(D136-F136)/D136,AND(B136="Long",F136=Q136),(F136/D136)-1,AND(B136="Long",F136&lt;&gt;Q136),(F136/D136)-1,AND(B136="Short",F136&lt;&gt;Q136),(D136-F136)/D136)</f>
        <v>3.7173379529377715E-2</v>
      </c>
      <c r="P136" t="s">
        <v>23</v>
      </c>
      <c r="Q136" s="7">
        <v>13.339</v>
      </c>
      <c r="R136" s="8">
        <v>43914</v>
      </c>
      <c r="S136" s="10">
        <f t="shared" si="7"/>
        <v>0</v>
      </c>
      <c r="T136" s="10">
        <v>1</v>
      </c>
      <c r="V136" s="11" t="str">
        <f t="shared" si="6"/>
        <v>1</v>
      </c>
      <c r="Y136" s="10">
        <v>0</v>
      </c>
      <c r="AC136">
        <f t="shared" si="8"/>
        <v>0</v>
      </c>
    </row>
    <row r="137" spans="1:29" x14ac:dyDescent="0.2">
      <c r="A137" t="s">
        <v>90</v>
      </c>
      <c r="B137" t="s">
        <v>22</v>
      </c>
      <c r="C137" s="6">
        <v>43915</v>
      </c>
      <c r="D137" s="7">
        <v>14.913</v>
      </c>
      <c r="E137" s="6">
        <v>43915</v>
      </c>
      <c r="F137" s="7">
        <v>14.570499999999999</v>
      </c>
      <c r="G137">
        <v>1</v>
      </c>
      <c r="H137">
        <v>0</v>
      </c>
      <c r="J137" s="7"/>
      <c r="K137" s="8"/>
      <c r="M137" s="7"/>
      <c r="N137" s="8"/>
      <c r="O137" s="9" cm="1">
        <f t="array" ref="O137">_xlfn.IFS(AND(B137="Short",F137=Q137),(D137-F137)/D137,AND(B137="Long",F137=Q137),(F137/D137)-1,AND(B137="Long",F137&lt;&gt;Q137),(F137/D137)-1,AND(B137="Short",F137&lt;&gt;Q137),(D137-F137)/D137)</f>
        <v>2.2966539261047483E-2</v>
      </c>
      <c r="P137" t="s">
        <v>23</v>
      </c>
      <c r="Q137" s="7">
        <v>14.570499999999999</v>
      </c>
      <c r="R137" s="8">
        <v>43915</v>
      </c>
      <c r="S137" s="10">
        <f t="shared" si="7"/>
        <v>0</v>
      </c>
      <c r="T137" s="10">
        <v>1</v>
      </c>
      <c r="V137" s="11" t="str">
        <f t="shared" si="6"/>
        <v>1</v>
      </c>
      <c r="Y137" s="10">
        <v>0</v>
      </c>
      <c r="AC137">
        <f t="shared" si="8"/>
        <v>0</v>
      </c>
    </row>
    <row r="138" spans="1:29" x14ac:dyDescent="0.2">
      <c r="A138" t="s">
        <v>90</v>
      </c>
      <c r="B138" t="s">
        <v>22</v>
      </c>
      <c r="C138" s="6">
        <v>43928</v>
      </c>
      <c r="D138" s="7">
        <v>12.135999999999999</v>
      </c>
      <c r="E138" s="6">
        <v>43929</v>
      </c>
      <c r="F138" s="7">
        <v>11.601000000000001</v>
      </c>
      <c r="G138">
        <v>1</v>
      </c>
      <c r="H138">
        <v>0</v>
      </c>
      <c r="J138" s="7"/>
      <c r="K138" s="8"/>
      <c r="M138" s="7"/>
      <c r="N138" s="8"/>
      <c r="O138" s="9" cm="1">
        <f t="array" ref="O138">_xlfn.IFS(AND(B138="Short",F138=Q138),(D138-F138)/D138,AND(B138="Long",F138=Q138),(F138/D138)-1,AND(B138="Long",F138&lt;&gt;Q138),(F138/D138)-1,AND(B138="Short",F138&lt;&gt;Q138),(D138-F138)/D138)</f>
        <v>4.4083717864205535E-2</v>
      </c>
      <c r="P138" t="s">
        <v>23</v>
      </c>
      <c r="Q138" s="7">
        <v>11.601000000000001</v>
      </c>
      <c r="R138" s="8">
        <v>43928</v>
      </c>
      <c r="S138" s="10">
        <f t="shared" si="7"/>
        <v>1</v>
      </c>
      <c r="T138" s="10">
        <v>1</v>
      </c>
      <c r="V138" s="11" t="str">
        <f t="shared" si="6"/>
        <v>1</v>
      </c>
      <c r="Y138" s="10">
        <v>0</v>
      </c>
      <c r="AC138">
        <f t="shared" si="8"/>
        <v>1</v>
      </c>
    </row>
    <row r="139" spans="1:29" x14ac:dyDescent="0.2">
      <c r="A139" t="s">
        <v>91</v>
      </c>
      <c r="B139" t="s">
        <v>25</v>
      </c>
      <c r="C139" s="6">
        <v>43906</v>
      </c>
      <c r="D139" s="7">
        <v>89.384</v>
      </c>
      <c r="E139" s="6">
        <v>43914</v>
      </c>
      <c r="F139" s="7">
        <v>92.694000000000003</v>
      </c>
      <c r="G139">
        <v>1</v>
      </c>
      <c r="H139">
        <v>0</v>
      </c>
      <c r="J139" s="7"/>
      <c r="K139" s="8"/>
      <c r="M139" s="7"/>
      <c r="N139" s="8"/>
      <c r="O139" s="9" cm="1">
        <f t="array" ref="O139">_xlfn.IFS(AND(B139="Short",F139=Q139),(D139-F139)/D139,AND(B139="Long",F139=Q139),(F139/D139)-1,AND(B139="Long",F139&lt;&gt;Q139),(F139/D139)-1,AND(B139="Short",F139&lt;&gt;Q139),(D139-F139)/D139)</f>
        <v>3.7031236015394375E-2</v>
      </c>
      <c r="P139" t="s">
        <v>23</v>
      </c>
      <c r="Q139" s="7">
        <v>92.694000000000003</v>
      </c>
      <c r="R139" s="8">
        <v>43906</v>
      </c>
      <c r="S139" s="10">
        <f t="shared" si="7"/>
        <v>8</v>
      </c>
      <c r="T139" s="10">
        <v>1</v>
      </c>
      <c r="V139" s="11" t="str">
        <f t="shared" si="6"/>
        <v>1</v>
      </c>
      <c r="Y139" s="10">
        <v>0</v>
      </c>
      <c r="AC139">
        <f t="shared" si="8"/>
        <v>8</v>
      </c>
    </row>
    <row r="140" spans="1:29" x14ac:dyDescent="0.2">
      <c r="A140" t="s">
        <v>90</v>
      </c>
      <c r="B140" t="s">
        <v>22</v>
      </c>
      <c r="C140" s="6">
        <v>43969</v>
      </c>
      <c r="D140" s="7">
        <v>13.968</v>
      </c>
      <c r="E140" s="6">
        <v>43970</v>
      </c>
      <c r="F140" s="7">
        <v>13.638</v>
      </c>
      <c r="G140">
        <v>1</v>
      </c>
      <c r="H140">
        <v>0</v>
      </c>
      <c r="J140" s="7"/>
      <c r="K140" s="8"/>
      <c r="M140" s="7"/>
      <c r="N140" s="8"/>
      <c r="O140" s="9" cm="1">
        <f t="array" ref="O140">_xlfn.IFS(AND(B140="Short",F140=Q140),(D140-F140)/D140,AND(B140="Long",F140=Q140),(F140/D140)-1,AND(B140="Long",F140&lt;&gt;Q140),(F140/D140)-1,AND(B140="Short",F140&lt;&gt;Q140),(D140-F140)/D140)</f>
        <v>2.3625429553264611E-2</v>
      </c>
      <c r="P140" t="s">
        <v>23</v>
      </c>
      <c r="Q140" s="7">
        <v>13.638</v>
      </c>
      <c r="R140" s="8">
        <v>43969</v>
      </c>
      <c r="S140" s="10">
        <f t="shared" si="7"/>
        <v>1</v>
      </c>
      <c r="T140" s="10">
        <v>1</v>
      </c>
      <c r="V140" s="11" t="str">
        <f t="shared" si="6"/>
        <v>1</v>
      </c>
      <c r="Y140" s="10">
        <v>0</v>
      </c>
      <c r="AC140">
        <f t="shared" si="8"/>
        <v>1</v>
      </c>
    </row>
    <row r="141" spans="1:29" x14ac:dyDescent="0.2">
      <c r="A141" t="s">
        <v>90</v>
      </c>
      <c r="B141" t="s">
        <v>22</v>
      </c>
      <c r="C141" s="6">
        <v>43978</v>
      </c>
      <c r="D141" s="7">
        <v>17.972000000000001</v>
      </c>
      <c r="E141" s="6">
        <v>43979</v>
      </c>
      <c r="F141" s="7">
        <v>17.501999999999999</v>
      </c>
      <c r="G141">
        <v>1</v>
      </c>
      <c r="H141">
        <v>0</v>
      </c>
      <c r="J141" s="7"/>
      <c r="K141" s="8"/>
      <c r="M141" s="7"/>
      <c r="N141" s="8"/>
      <c r="O141" s="9" cm="1">
        <f t="array" ref="O141">_xlfn.IFS(AND(B141="Short",F141=Q141),(D141-F141)/D141,AND(B141="Long",F141=Q141),(F141/D141)-1,AND(B141="Long",F141&lt;&gt;Q141),(F141/D141)-1,AND(B141="Short",F141&lt;&gt;Q141),(D141-F141)/D141)</f>
        <v>2.6151791675940485E-2</v>
      </c>
      <c r="P141" t="s">
        <v>23</v>
      </c>
      <c r="Q141" s="7">
        <v>17.501999999999999</v>
      </c>
      <c r="R141" s="8">
        <v>43978</v>
      </c>
      <c r="S141" s="10">
        <f t="shared" si="7"/>
        <v>1</v>
      </c>
      <c r="T141" s="10">
        <v>1</v>
      </c>
      <c r="V141" s="11" t="str">
        <f t="shared" si="6"/>
        <v>1</v>
      </c>
      <c r="Y141" s="10">
        <v>0</v>
      </c>
      <c r="AC141">
        <f t="shared" si="8"/>
        <v>1</v>
      </c>
    </row>
    <row r="142" spans="1:29" x14ac:dyDescent="0.2">
      <c r="A142" t="s">
        <v>90</v>
      </c>
      <c r="B142" t="s">
        <v>22</v>
      </c>
      <c r="C142" s="6">
        <v>43987</v>
      </c>
      <c r="D142" s="7">
        <v>21.917999999999999</v>
      </c>
      <c r="E142" s="6">
        <v>43992</v>
      </c>
      <c r="F142" s="7">
        <v>20.963000000000001</v>
      </c>
      <c r="G142">
        <v>1</v>
      </c>
      <c r="H142">
        <v>0</v>
      </c>
      <c r="J142" s="7"/>
      <c r="K142" s="8"/>
      <c r="M142" s="7"/>
      <c r="N142" s="8"/>
      <c r="O142" s="9" cm="1">
        <f t="array" ref="O142">_xlfn.IFS(AND(B142="Short",F142=Q142),(D142-F142)/D142,AND(B142="Long",F142=Q142),(F142/D142)-1,AND(B142="Long",F142&lt;&gt;Q142),(F142/D142)-1,AND(B142="Short",F142&lt;&gt;Q142),(D142-F142)/D142)</f>
        <v>4.3571493749429618E-2</v>
      </c>
      <c r="P142" t="s">
        <v>23</v>
      </c>
      <c r="Q142" s="7">
        <v>20.963000000000001</v>
      </c>
      <c r="R142" s="8">
        <v>43987</v>
      </c>
      <c r="S142" s="10">
        <f t="shared" si="7"/>
        <v>5</v>
      </c>
      <c r="T142" s="10">
        <v>1</v>
      </c>
      <c r="V142" s="11" t="str">
        <f t="shared" si="6"/>
        <v>1</v>
      </c>
      <c r="Y142" s="10">
        <v>0</v>
      </c>
      <c r="AC142">
        <f t="shared" si="8"/>
        <v>5</v>
      </c>
    </row>
    <row r="143" spans="1:29" x14ac:dyDescent="0.2">
      <c r="A143" t="s">
        <v>90</v>
      </c>
      <c r="B143" t="s">
        <v>22</v>
      </c>
      <c r="C143" s="6">
        <v>43994</v>
      </c>
      <c r="D143" s="7">
        <v>19.573</v>
      </c>
      <c r="E143" s="6">
        <v>43997</v>
      </c>
      <c r="F143" s="7">
        <v>18.980499999999999</v>
      </c>
      <c r="G143">
        <v>1</v>
      </c>
      <c r="H143">
        <v>0</v>
      </c>
      <c r="J143" s="7"/>
      <c r="K143" s="8"/>
      <c r="M143" s="7"/>
      <c r="N143" s="8"/>
      <c r="O143" s="9" cm="1">
        <f t="array" ref="O143">_xlfn.IFS(AND(B143="Short",F143=Q143),(D143-F143)/D143,AND(B143="Long",F143=Q143),(F143/D143)-1,AND(B143="Long",F143&lt;&gt;Q143),(F143/D143)-1,AND(B143="Short",F143&lt;&gt;Q143),(D143-F143)/D143)</f>
        <v>3.0271292086036947E-2</v>
      </c>
      <c r="P143" t="s">
        <v>23</v>
      </c>
      <c r="Q143" s="7">
        <v>18.980499999999999</v>
      </c>
      <c r="R143" s="8">
        <v>43994</v>
      </c>
      <c r="S143" s="10">
        <f t="shared" si="7"/>
        <v>3</v>
      </c>
      <c r="T143" s="10">
        <v>1</v>
      </c>
      <c r="V143" s="11" t="str">
        <f t="shared" si="6"/>
        <v>1</v>
      </c>
      <c r="Y143" s="10">
        <v>0</v>
      </c>
      <c r="AC143">
        <f t="shared" si="8"/>
        <v>3</v>
      </c>
    </row>
    <row r="144" spans="1:29" x14ac:dyDescent="0.2">
      <c r="A144" t="s">
        <v>90</v>
      </c>
      <c r="B144" t="s">
        <v>22</v>
      </c>
      <c r="C144" s="6">
        <v>43998</v>
      </c>
      <c r="D144" s="7">
        <v>21.577500000000001</v>
      </c>
      <c r="E144" s="6">
        <v>43998</v>
      </c>
      <c r="F144" s="7">
        <v>20.983750000000001</v>
      </c>
      <c r="G144">
        <v>1</v>
      </c>
      <c r="H144">
        <v>0</v>
      </c>
      <c r="J144" s="7"/>
      <c r="K144" s="8"/>
      <c r="M144" s="7"/>
      <c r="N144" s="8"/>
      <c r="O144" s="9" cm="1">
        <f t="array" ref="O144">_xlfn.IFS(AND(B144="Short",F144=Q144),(D144-F144)/D144,AND(B144="Long",F144=Q144),(F144/D144)-1,AND(B144="Long",F144&lt;&gt;Q144),(F144/D144)-1,AND(B144="Short",F144&lt;&gt;Q144),(D144-F144)/D144)</f>
        <v>2.751708956088518E-2</v>
      </c>
      <c r="P144" t="s">
        <v>23</v>
      </c>
      <c r="Q144" s="7">
        <v>20.983750000000001</v>
      </c>
      <c r="R144" s="8">
        <v>43998</v>
      </c>
      <c r="S144" s="10">
        <f t="shared" si="7"/>
        <v>0</v>
      </c>
      <c r="T144" s="10">
        <v>1</v>
      </c>
      <c r="V144" s="11" t="str">
        <f t="shared" si="6"/>
        <v>1</v>
      </c>
      <c r="Y144" s="10">
        <v>0</v>
      </c>
      <c r="AC144">
        <f t="shared" si="8"/>
        <v>0</v>
      </c>
    </row>
    <row r="145" spans="1:29" x14ac:dyDescent="0.2">
      <c r="A145" t="s">
        <v>92</v>
      </c>
      <c r="B145" t="s">
        <v>25</v>
      </c>
      <c r="C145" s="6">
        <v>43906</v>
      </c>
      <c r="D145" s="7">
        <v>56.430999999999997</v>
      </c>
      <c r="E145" s="6">
        <v>43907</v>
      </c>
      <c r="F145" s="7">
        <v>58.108499999999999</v>
      </c>
      <c r="G145">
        <v>1</v>
      </c>
      <c r="H145">
        <v>0</v>
      </c>
      <c r="J145" s="7"/>
      <c r="K145" s="8"/>
      <c r="M145" s="7"/>
      <c r="N145" s="8"/>
      <c r="O145" s="9" cm="1">
        <f t="array" ref="O145">_xlfn.IFS(AND(B145="Short",F145=Q145),(D145-F145)/D145,AND(B145="Long",F145=Q145),(F145/D145)-1,AND(B145="Long",F145&lt;&gt;Q145),(F145/D145)-1,AND(B145="Short",F145&lt;&gt;Q145),(D145-F145)/D145)</f>
        <v>2.9726568729953495E-2</v>
      </c>
      <c r="P145" t="s">
        <v>23</v>
      </c>
      <c r="Q145" s="7">
        <v>58.108499999999999</v>
      </c>
      <c r="R145" s="8">
        <v>43906</v>
      </c>
      <c r="S145" s="10">
        <f t="shared" si="7"/>
        <v>1</v>
      </c>
      <c r="T145" s="10">
        <v>1</v>
      </c>
      <c r="V145" s="11" t="str">
        <f t="shared" si="6"/>
        <v>1</v>
      </c>
      <c r="Y145" s="10">
        <v>0</v>
      </c>
      <c r="AC145">
        <f t="shared" si="8"/>
        <v>1</v>
      </c>
    </row>
    <row r="146" spans="1:29" x14ac:dyDescent="0.2">
      <c r="A146" t="s">
        <v>93</v>
      </c>
      <c r="B146" t="s">
        <v>25</v>
      </c>
      <c r="C146" s="6">
        <v>43906</v>
      </c>
      <c r="D146" s="7">
        <v>176.24</v>
      </c>
      <c r="E146" s="6">
        <v>43907</v>
      </c>
      <c r="F146" s="7">
        <v>181.84</v>
      </c>
      <c r="G146">
        <v>1</v>
      </c>
      <c r="H146">
        <v>0</v>
      </c>
      <c r="J146" s="7"/>
      <c r="K146" s="8"/>
      <c r="M146" s="7"/>
      <c r="N146" s="8"/>
      <c r="O146" s="9" cm="1">
        <f t="array" ref="O146">_xlfn.IFS(AND(B146="Short",F146=Q146),(D146-F146)/D146,AND(B146="Long",F146=Q146),(F146/D146)-1,AND(B146="Long",F146&lt;&gt;Q146),(F146/D146)-1,AND(B146="Short",F146&lt;&gt;Q146),(D146-F146)/D146)</f>
        <v>3.1774852473899218E-2</v>
      </c>
      <c r="P146" t="s">
        <v>23</v>
      </c>
      <c r="Q146" s="7">
        <v>181.84</v>
      </c>
      <c r="R146" s="8">
        <v>43906</v>
      </c>
      <c r="S146" s="10">
        <f t="shared" si="7"/>
        <v>1</v>
      </c>
      <c r="T146" s="10">
        <v>1</v>
      </c>
      <c r="V146" s="11" t="str">
        <f t="shared" si="6"/>
        <v>1</v>
      </c>
      <c r="Y146" s="10">
        <v>0</v>
      </c>
      <c r="AC146">
        <f t="shared" si="8"/>
        <v>1</v>
      </c>
    </row>
    <row r="147" spans="1:29" x14ac:dyDescent="0.2">
      <c r="A147" t="s">
        <v>94</v>
      </c>
      <c r="B147" t="s">
        <v>25</v>
      </c>
      <c r="C147" s="6">
        <v>43906</v>
      </c>
      <c r="D147" s="7">
        <v>152.98699999999999</v>
      </c>
      <c r="E147" s="6">
        <v>43907</v>
      </c>
      <c r="F147" s="7">
        <v>160.4545</v>
      </c>
      <c r="G147">
        <v>1</v>
      </c>
      <c r="H147">
        <v>0</v>
      </c>
      <c r="J147" s="7"/>
      <c r="K147" s="8"/>
      <c r="M147" s="7"/>
      <c r="N147" s="8"/>
      <c r="O147" s="9" cm="1">
        <f t="array" ref="O147">_xlfn.IFS(AND(B147="Short",F147=Q147),(D147-F147)/D147,AND(B147="Long",F147=Q147),(F147/D147)-1,AND(B147="Long",F147&lt;&gt;Q147),(F147/D147)-1,AND(B147="Short",F147&lt;&gt;Q147),(D147-F147)/D147)</f>
        <v>4.8811336910979275E-2</v>
      </c>
      <c r="P147" t="s">
        <v>23</v>
      </c>
      <c r="Q147" s="7">
        <v>160.4545</v>
      </c>
      <c r="R147" s="8">
        <v>43906</v>
      </c>
      <c r="S147" s="10">
        <f t="shared" si="7"/>
        <v>1</v>
      </c>
      <c r="T147" s="10">
        <v>1</v>
      </c>
      <c r="V147" s="11" t="str">
        <f t="shared" si="6"/>
        <v>1</v>
      </c>
      <c r="Y147" s="10">
        <v>0</v>
      </c>
      <c r="AC147">
        <f t="shared" si="8"/>
        <v>1</v>
      </c>
    </row>
    <row r="148" spans="1:29" x14ac:dyDescent="0.2">
      <c r="A148" t="s">
        <v>92</v>
      </c>
      <c r="B148" t="s">
        <v>22</v>
      </c>
      <c r="C148" s="6">
        <v>44615</v>
      </c>
      <c r="D148" s="7">
        <v>148.72800000000001</v>
      </c>
      <c r="E148" s="6">
        <v>44616</v>
      </c>
      <c r="F148" s="7">
        <v>144.97300000000001</v>
      </c>
      <c r="G148">
        <v>1</v>
      </c>
      <c r="H148">
        <v>0</v>
      </c>
      <c r="J148" s="7"/>
      <c r="K148" s="8"/>
      <c r="M148" s="7"/>
      <c r="N148" s="8"/>
      <c r="O148" s="9" cm="1">
        <f t="array" ref="O148">_xlfn.IFS(AND(B148="Short",F148=Q148),(D148-F148)/D148,AND(B148="Long",F148=Q148),(F148/D148)-1,AND(B148="Long",F148&lt;&gt;Q148),(F148/D148)-1,AND(B148="Short",F148&lt;&gt;Q148),(D148-F148)/D148)</f>
        <v>2.5247431552901909E-2</v>
      </c>
      <c r="P148" t="s">
        <v>23</v>
      </c>
      <c r="Q148" s="7">
        <v>144.97300000000001</v>
      </c>
      <c r="R148" s="8">
        <v>44615</v>
      </c>
      <c r="S148" s="10">
        <f t="shared" si="7"/>
        <v>1</v>
      </c>
      <c r="T148" s="10">
        <v>1</v>
      </c>
      <c r="V148" s="11" t="str">
        <f t="shared" si="6"/>
        <v>1</v>
      </c>
      <c r="Y148" s="10">
        <v>0</v>
      </c>
      <c r="AC148">
        <f t="shared" si="8"/>
        <v>1</v>
      </c>
    </row>
    <row r="149" spans="1:29" x14ac:dyDescent="0.2">
      <c r="A149" t="s">
        <v>91</v>
      </c>
      <c r="B149" t="s">
        <v>25</v>
      </c>
      <c r="C149" s="6">
        <v>45035</v>
      </c>
      <c r="D149" s="7">
        <v>166.35</v>
      </c>
      <c r="E149" s="6">
        <v>45063</v>
      </c>
      <c r="F149" s="7">
        <v>173</v>
      </c>
      <c r="G149">
        <v>1</v>
      </c>
      <c r="H149">
        <v>0</v>
      </c>
      <c r="J149" s="7"/>
      <c r="K149" s="8"/>
      <c r="M149" s="7"/>
      <c r="N149" s="8"/>
      <c r="O149" s="9" cm="1">
        <f t="array" ref="O149">_xlfn.IFS(AND(B149="Short",F149=Q149),(D149-F149)/D149,AND(B149="Long",F149=Q149),(F149/D149)-1,AND(B149="Long",F149&lt;&gt;Q149),(F149/D149)-1,AND(B149="Short",F149&lt;&gt;Q149),(D149-F149)/D149)</f>
        <v>3.9975954313195006E-2</v>
      </c>
      <c r="P149" t="s">
        <v>23</v>
      </c>
      <c r="Q149" s="7">
        <v>173</v>
      </c>
      <c r="R149" s="8">
        <v>45035</v>
      </c>
      <c r="S149" s="10">
        <f t="shared" si="7"/>
        <v>28</v>
      </c>
      <c r="T149" s="10">
        <v>1</v>
      </c>
      <c r="V149" s="11" t="str">
        <f t="shared" si="6"/>
        <v>1</v>
      </c>
      <c r="Y149" s="10">
        <v>0</v>
      </c>
      <c r="AC149">
        <f t="shared" si="8"/>
        <v>28</v>
      </c>
    </row>
    <row r="150" spans="1:29" x14ac:dyDescent="0.2">
      <c r="A150" t="s">
        <v>95</v>
      </c>
      <c r="B150" t="s">
        <v>25</v>
      </c>
      <c r="C150" s="6">
        <v>43906</v>
      </c>
      <c r="D150" s="7">
        <v>71.245999999999995</v>
      </c>
      <c r="E150" s="6">
        <v>43915</v>
      </c>
      <c r="F150" s="7">
        <v>73.236000000000004</v>
      </c>
      <c r="G150">
        <v>1</v>
      </c>
      <c r="H150">
        <v>0</v>
      </c>
      <c r="J150" s="7"/>
      <c r="K150" s="8"/>
      <c r="M150" s="7"/>
      <c r="N150" s="8"/>
      <c r="O150" s="9" cm="1">
        <f t="array" ref="O150">_xlfn.IFS(AND(B150="Short",F150=Q150),(D150-F150)/D150,AND(B150="Long",F150=Q150),(F150/D150)-1,AND(B150="Long",F150&lt;&gt;Q150),(F150/D150)-1,AND(B150="Short",F150&lt;&gt;Q150),(D150-F150)/D150)</f>
        <v>2.7931392639586994E-2</v>
      </c>
      <c r="P150" t="s">
        <v>23</v>
      </c>
      <c r="Q150" s="7">
        <v>73.236000000000004</v>
      </c>
      <c r="R150" s="8">
        <v>43906</v>
      </c>
      <c r="S150" s="10">
        <f t="shared" si="7"/>
        <v>9</v>
      </c>
      <c r="T150" s="10">
        <v>1</v>
      </c>
      <c r="V150" s="11" t="str">
        <f t="shared" si="6"/>
        <v>1</v>
      </c>
      <c r="Y150" s="10">
        <v>0</v>
      </c>
      <c r="AC150">
        <f t="shared" si="8"/>
        <v>9</v>
      </c>
    </row>
    <row r="151" spans="1:29" x14ac:dyDescent="0.2">
      <c r="A151" t="s">
        <v>96</v>
      </c>
      <c r="B151" t="s">
        <v>25</v>
      </c>
      <c r="C151" s="6">
        <v>43906</v>
      </c>
      <c r="D151" s="7">
        <v>62.853999999999999</v>
      </c>
      <c r="E151" s="6">
        <v>43907</v>
      </c>
      <c r="F151" s="7">
        <v>64.588999999999999</v>
      </c>
      <c r="G151">
        <v>1</v>
      </c>
      <c r="H151">
        <v>0</v>
      </c>
      <c r="J151" s="7"/>
      <c r="K151" s="8"/>
      <c r="M151" s="7"/>
      <c r="N151" s="8"/>
      <c r="O151" s="9" cm="1">
        <f t="array" ref="O151">_xlfn.IFS(AND(B151="Short",F151=Q151),(D151-F151)/D151,AND(B151="Long",F151=Q151),(F151/D151)-1,AND(B151="Long",F151&lt;&gt;Q151),(F151/D151)-1,AND(B151="Short",F151&lt;&gt;Q151),(D151-F151)/D151)</f>
        <v>2.7603652909918175E-2</v>
      </c>
      <c r="P151" t="s">
        <v>23</v>
      </c>
      <c r="Q151" s="7">
        <v>64.588999999999999</v>
      </c>
      <c r="R151" s="8">
        <v>43906</v>
      </c>
      <c r="S151" s="10">
        <f t="shared" si="7"/>
        <v>1</v>
      </c>
      <c r="T151" s="10">
        <v>1</v>
      </c>
      <c r="V151" s="11" t="str">
        <f t="shared" si="6"/>
        <v>1</v>
      </c>
      <c r="Y151" s="10">
        <v>0</v>
      </c>
      <c r="AC151">
        <f t="shared" si="8"/>
        <v>1</v>
      </c>
    </row>
    <row r="152" spans="1:29" x14ac:dyDescent="0.2">
      <c r="A152" t="s">
        <v>97</v>
      </c>
      <c r="B152" t="s">
        <v>22</v>
      </c>
      <c r="C152" s="6">
        <v>43894</v>
      </c>
      <c r="D152" s="7">
        <v>60.213000000000001</v>
      </c>
      <c r="E152" s="6">
        <v>43896</v>
      </c>
      <c r="F152" s="7">
        <v>58.4955</v>
      </c>
      <c r="G152">
        <v>1</v>
      </c>
      <c r="H152">
        <v>0</v>
      </c>
      <c r="J152" s="7"/>
      <c r="K152" s="8"/>
      <c r="M152" s="7"/>
      <c r="N152" s="8"/>
      <c r="O152" s="9" cm="1">
        <f t="array" ref="O152">_xlfn.IFS(AND(B152="Short",F152=Q152),(D152-F152)/D152,AND(B152="Long",F152=Q152),(F152/D152)-1,AND(B152="Long",F152&lt;&gt;Q152),(F152/D152)-1,AND(B152="Short",F152&lt;&gt;Q152),(D152-F152)/D152)</f>
        <v>2.8523740720442448E-2</v>
      </c>
      <c r="P152" t="s">
        <v>23</v>
      </c>
      <c r="Q152" s="7">
        <v>58.4955</v>
      </c>
      <c r="R152" s="8">
        <v>43894</v>
      </c>
      <c r="S152" s="10">
        <f t="shared" si="7"/>
        <v>2</v>
      </c>
      <c r="T152" s="10">
        <v>1</v>
      </c>
      <c r="V152" s="11" t="str">
        <f t="shared" si="6"/>
        <v>1</v>
      </c>
      <c r="Y152" s="10">
        <v>0</v>
      </c>
      <c r="AC152">
        <f t="shared" si="8"/>
        <v>2</v>
      </c>
    </row>
    <row r="153" spans="1:29" x14ac:dyDescent="0.2">
      <c r="A153" t="s">
        <v>98</v>
      </c>
      <c r="B153" t="s">
        <v>25</v>
      </c>
      <c r="C153" s="6">
        <v>43906</v>
      </c>
      <c r="D153" s="7">
        <v>16.696000000000002</v>
      </c>
      <c r="E153" s="6">
        <v>43907</v>
      </c>
      <c r="F153" s="7">
        <v>17.186</v>
      </c>
      <c r="G153">
        <v>1</v>
      </c>
      <c r="H153">
        <v>0</v>
      </c>
      <c r="J153" s="7"/>
      <c r="K153" s="8"/>
      <c r="M153" s="7"/>
      <c r="N153" s="8"/>
      <c r="O153" s="9" cm="1">
        <f t="array" ref="O153">_xlfn.IFS(AND(B153="Short",F153=Q153),(D153-F153)/D153,AND(B153="Long",F153=Q153),(F153/D153)-1,AND(B153="Long",F153&lt;&gt;Q153),(F153/D153)-1,AND(B153="Short",F153&lt;&gt;Q153),(D153-F153)/D153)</f>
        <v>2.9348346909439327E-2</v>
      </c>
      <c r="P153" t="s">
        <v>23</v>
      </c>
      <c r="Q153" s="7">
        <v>17.186</v>
      </c>
      <c r="R153" s="8">
        <v>43906</v>
      </c>
      <c r="S153" s="10">
        <f t="shared" si="7"/>
        <v>1</v>
      </c>
      <c r="T153" s="10">
        <v>1</v>
      </c>
      <c r="V153" s="11" t="str">
        <f t="shared" si="6"/>
        <v>1</v>
      </c>
      <c r="Y153" s="10">
        <v>0</v>
      </c>
      <c r="AC153">
        <f t="shared" si="8"/>
        <v>1</v>
      </c>
    </row>
    <row r="154" spans="1:29" x14ac:dyDescent="0.2">
      <c r="A154" t="s">
        <v>99</v>
      </c>
      <c r="B154" t="s">
        <v>22</v>
      </c>
      <c r="C154" s="6">
        <v>45504</v>
      </c>
      <c r="D154" s="7">
        <v>190.821</v>
      </c>
      <c r="E154" s="6">
        <v>45505</v>
      </c>
      <c r="F154" s="7">
        <v>184.67349999999999</v>
      </c>
      <c r="G154">
        <v>1</v>
      </c>
      <c r="H154">
        <v>0</v>
      </c>
      <c r="J154" s="7"/>
      <c r="K154" s="8"/>
      <c r="M154" s="7"/>
      <c r="N154" s="8"/>
      <c r="O154" s="9" cm="1">
        <f t="array" ref="O154">_xlfn.IFS(AND(B154="Short",F154=Q154),(D154-F154)/D154,AND(B154="Long",F154=Q154),(F154/D154)-1,AND(B154="Long",F154&lt;&gt;Q154),(F154/D154)-1,AND(B154="Short",F154&lt;&gt;Q154),(D154-F154)/D154)</f>
        <v>3.2216055884834519E-2</v>
      </c>
      <c r="P154" t="s">
        <v>23</v>
      </c>
      <c r="Q154" s="7">
        <v>184.67349999999999</v>
      </c>
      <c r="R154" s="8">
        <v>45504</v>
      </c>
      <c r="S154" s="10">
        <f t="shared" si="7"/>
        <v>1</v>
      </c>
      <c r="T154" s="10">
        <v>1</v>
      </c>
      <c r="V154" s="11" t="str">
        <f t="shared" si="6"/>
        <v>1</v>
      </c>
      <c r="Y154" s="10">
        <v>0</v>
      </c>
      <c r="AC154">
        <f t="shared" si="8"/>
        <v>1</v>
      </c>
    </row>
    <row r="155" spans="1:29" x14ac:dyDescent="0.2">
      <c r="A155" t="s">
        <v>97</v>
      </c>
      <c r="B155" t="s">
        <v>25</v>
      </c>
      <c r="C155" s="6">
        <v>43906</v>
      </c>
      <c r="D155" s="7">
        <v>57.45</v>
      </c>
      <c r="E155" s="6">
        <v>43921</v>
      </c>
      <c r="F155" s="7">
        <v>59.15</v>
      </c>
      <c r="G155">
        <v>1</v>
      </c>
      <c r="H155">
        <v>0</v>
      </c>
      <c r="J155" s="7"/>
      <c r="K155" s="8"/>
      <c r="M155" s="7"/>
      <c r="N155" s="8"/>
      <c r="O155" s="9" cm="1">
        <f t="array" ref="O155">_xlfn.IFS(AND(B155="Short",F155=Q155),(D155-F155)/D155,AND(B155="Long",F155=Q155),(F155/D155)-1,AND(B155="Long",F155&lt;&gt;Q155),(F155/D155)-1,AND(B155="Short",F155&lt;&gt;Q155),(D155-F155)/D155)</f>
        <v>2.959094865100087E-2</v>
      </c>
      <c r="P155" t="s">
        <v>23</v>
      </c>
      <c r="Q155" s="7">
        <v>59.15</v>
      </c>
      <c r="R155" s="8">
        <v>43906</v>
      </c>
      <c r="S155" s="10">
        <f t="shared" si="7"/>
        <v>15</v>
      </c>
      <c r="T155" s="10">
        <v>1</v>
      </c>
      <c r="V155" s="11" t="str">
        <f t="shared" si="6"/>
        <v>1</v>
      </c>
      <c r="Y155" s="10">
        <v>0</v>
      </c>
      <c r="AC155">
        <f t="shared" si="8"/>
        <v>15</v>
      </c>
    </row>
    <row r="156" spans="1:29" x14ac:dyDescent="0.2">
      <c r="A156" t="s">
        <v>100</v>
      </c>
      <c r="B156" t="s">
        <v>25</v>
      </c>
      <c r="C156" s="6">
        <v>44596</v>
      </c>
      <c r="D156" s="7">
        <v>146.96199999999999</v>
      </c>
      <c r="E156" s="6">
        <v>44673</v>
      </c>
      <c r="F156" s="7">
        <v>152.06700000000001</v>
      </c>
      <c r="G156">
        <v>1</v>
      </c>
      <c r="H156">
        <v>0</v>
      </c>
      <c r="J156" s="7"/>
      <c r="K156" s="8"/>
      <c r="M156" s="7"/>
      <c r="N156" s="8"/>
      <c r="O156" s="9" cm="1">
        <f t="array" ref="O156">_xlfn.IFS(AND(B156="Short",F156=Q156),(D156-F156)/D156,AND(B156="Long",F156=Q156),(F156/D156)-1,AND(B156="Long",F156&lt;&gt;Q156),(F156/D156)-1,AND(B156="Short",F156&lt;&gt;Q156),(D156-F156)/D156)</f>
        <v>3.473687075570564E-2</v>
      </c>
      <c r="P156" t="s">
        <v>23</v>
      </c>
      <c r="Q156" s="7">
        <v>152.06700000000001</v>
      </c>
      <c r="R156" s="8">
        <v>44596</v>
      </c>
      <c r="S156" s="10">
        <f t="shared" si="7"/>
        <v>77</v>
      </c>
      <c r="T156" s="10">
        <v>1</v>
      </c>
      <c r="V156" s="11" t="str">
        <f t="shared" si="6"/>
        <v>1</v>
      </c>
      <c r="Y156" s="10">
        <v>0</v>
      </c>
      <c r="AC156">
        <f t="shared" si="8"/>
        <v>77</v>
      </c>
    </row>
    <row r="157" spans="1:29" x14ac:dyDescent="0.2">
      <c r="A157" t="s">
        <v>101</v>
      </c>
      <c r="B157" t="s">
        <v>25</v>
      </c>
      <c r="C157" s="6">
        <v>43906</v>
      </c>
      <c r="D157" s="7">
        <v>24.367999999999999</v>
      </c>
      <c r="E157" s="6">
        <v>43907</v>
      </c>
      <c r="F157" s="7">
        <v>25.288</v>
      </c>
      <c r="G157">
        <v>1</v>
      </c>
      <c r="H157">
        <v>0</v>
      </c>
      <c r="J157" s="7"/>
      <c r="K157" s="8"/>
      <c r="M157" s="7"/>
      <c r="N157" s="8"/>
      <c r="O157" s="9" cm="1">
        <f t="array" ref="O157">_xlfn.IFS(AND(B157="Short",F157=Q157),(D157-F157)/D157,AND(B157="Long",F157=Q157),(F157/D157)-1,AND(B157="Long",F157&lt;&gt;Q157),(F157/D157)-1,AND(B157="Short",F157&lt;&gt;Q157),(D157-F157)/D157)</f>
        <v>3.7754432042022446E-2</v>
      </c>
      <c r="P157" t="s">
        <v>23</v>
      </c>
      <c r="Q157" s="7">
        <v>25.288</v>
      </c>
      <c r="R157" s="8">
        <v>43906</v>
      </c>
      <c r="S157" s="10">
        <f t="shared" si="7"/>
        <v>1</v>
      </c>
      <c r="T157" s="10">
        <v>1</v>
      </c>
      <c r="V157" s="11" t="str">
        <f t="shared" si="6"/>
        <v>1</v>
      </c>
      <c r="Y157" s="10">
        <v>0</v>
      </c>
      <c r="AC157">
        <f t="shared" si="8"/>
        <v>1</v>
      </c>
    </row>
    <row r="158" spans="1:29" x14ac:dyDescent="0.2">
      <c r="A158" t="s">
        <v>102</v>
      </c>
      <c r="B158" t="s">
        <v>22</v>
      </c>
      <c r="C158" s="6">
        <v>43928</v>
      </c>
      <c r="D158" s="7">
        <v>54.162999999999997</v>
      </c>
      <c r="E158" s="6">
        <v>43928</v>
      </c>
      <c r="F158" s="7">
        <v>52.845500000000001</v>
      </c>
      <c r="G158">
        <v>1</v>
      </c>
      <c r="H158">
        <v>0</v>
      </c>
      <c r="J158" s="7"/>
      <c r="K158" s="8"/>
      <c r="M158" s="7"/>
      <c r="N158" s="8"/>
      <c r="O158" s="9" cm="1">
        <f t="array" ref="O158">_xlfn.IFS(AND(B158="Short",F158=Q158),(D158-F158)/D158,AND(B158="Long",F158=Q158),(F158/D158)-1,AND(B158="Long",F158&lt;&gt;Q158),(F158/D158)-1,AND(B158="Short",F158&lt;&gt;Q158),(D158-F158)/D158)</f>
        <v>2.4324723519745871E-2</v>
      </c>
      <c r="P158" t="s">
        <v>23</v>
      </c>
      <c r="Q158" s="7">
        <v>52.845500000000001</v>
      </c>
      <c r="R158" s="8">
        <v>43928</v>
      </c>
      <c r="S158" s="10">
        <f t="shared" si="7"/>
        <v>0</v>
      </c>
      <c r="T158" s="10">
        <v>1</v>
      </c>
      <c r="V158" s="11" t="str">
        <f t="shared" si="6"/>
        <v>1</v>
      </c>
      <c r="Y158" s="10">
        <v>0</v>
      </c>
      <c r="AC158">
        <f t="shared" si="8"/>
        <v>0</v>
      </c>
    </row>
    <row r="159" spans="1:29" x14ac:dyDescent="0.2">
      <c r="A159" t="s">
        <v>102</v>
      </c>
      <c r="B159" t="s">
        <v>22</v>
      </c>
      <c r="C159" s="6">
        <v>43987</v>
      </c>
      <c r="D159" s="7">
        <v>84.097999999999999</v>
      </c>
      <c r="E159" s="6">
        <v>43990</v>
      </c>
      <c r="F159" s="7">
        <v>82.168000000000006</v>
      </c>
      <c r="G159">
        <v>1</v>
      </c>
      <c r="H159">
        <v>0</v>
      </c>
      <c r="J159" s="7"/>
      <c r="K159" s="8"/>
      <c r="M159" s="7"/>
      <c r="N159" s="8"/>
      <c r="O159" s="9" cm="1">
        <f t="array" ref="O159">_xlfn.IFS(AND(B159="Short",F159=Q159),(D159-F159)/D159,AND(B159="Long",F159=Q159),(F159/D159)-1,AND(B159="Long",F159&lt;&gt;Q159),(F159/D159)-1,AND(B159="Short",F159&lt;&gt;Q159),(D159-F159)/D159)</f>
        <v>2.2949416157340159E-2</v>
      </c>
      <c r="P159" t="s">
        <v>23</v>
      </c>
      <c r="Q159" s="7">
        <v>82.168000000000006</v>
      </c>
      <c r="R159" s="8">
        <v>43987</v>
      </c>
      <c r="S159" s="10">
        <f t="shared" si="7"/>
        <v>3</v>
      </c>
      <c r="T159" s="10">
        <v>1</v>
      </c>
      <c r="V159" s="11" t="str">
        <f t="shared" si="6"/>
        <v>1</v>
      </c>
      <c r="Y159" s="10">
        <v>0</v>
      </c>
      <c r="AC159">
        <f t="shared" si="8"/>
        <v>3</v>
      </c>
    </row>
    <row r="160" spans="1:29" x14ac:dyDescent="0.2">
      <c r="A160" t="s">
        <v>103</v>
      </c>
      <c r="B160" t="s">
        <v>25</v>
      </c>
      <c r="C160" s="6">
        <v>44776</v>
      </c>
      <c r="D160" s="7">
        <v>221.38499999999999</v>
      </c>
      <c r="E160" s="6">
        <v>44777</v>
      </c>
      <c r="F160" s="7">
        <v>227.57249999999999</v>
      </c>
      <c r="G160">
        <v>1</v>
      </c>
      <c r="H160">
        <v>0</v>
      </c>
      <c r="J160" s="7"/>
      <c r="K160" s="8"/>
      <c r="M160" s="7"/>
      <c r="N160" s="8"/>
      <c r="O160" s="9" cm="1">
        <f t="array" ref="O160">_xlfn.IFS(AND(B160="Short",F160=Q160),(D160-F160)/D160,AND(B160="Long",F160=Q160),(F160/D160)-1,AND(B160="Long",F160&lt;&gt;Q160),(F160/D160)-1,AND(B160="Short",F160&lt;&gt;Q160),(D160-F160)/D160)</f>
        <v>2.7949048038484969E-2</v>
      </c>
      <c r="P160" t="s">
        <v>23</v>
      </c>
      <c r="Q160" s="7">
        <v>227.57249999999999</v>
      </c>
      <c r="R160" s="8">
        <v>44776</v>
      </c>
      <c r="S160" s="10">
        <f t="shared" si="7"/>
        <v>1</v>
      </c>
      <c r="T160" s="10">
        <v>1</v>
      </c>
      <c r="V160" s="11" t="str">
        <f t="shared" si="6"/>
        <v>1</v>
      </c>
      <c r="Y160" s="10">
        <v>0</v>
      </c>
      <c r="AC160">
        <f t="shared" si="8"/>
        <v>1</v>
      </c>
    </row>
    <row r="161" spans="1:29" x14ac:dyDescent="0.2">
      <c r="A161" t="s">
        <v>104</v>
      </c>
      <c r="B161" t="s">
        <v>25</v>
      </c>
      <c r="C161" s="6">
        <v>43906</v>
      </c>
      <c r="D161" s="7">
        <v>32.234999999999999</v>
      </c>
      <c r="E161" s="6">
        <v>43907</v>
      </c>
      <c r="F161" s="7">
        <v>34.022500000000001</v>
      </c>
      <c r="G161">
        <v>1</v>
      </c>
      <c r="H161">
        <v>0</v>
      </c>
      <c r="J161" s="7"/>
      <c r="K161" s="8"/>
      <c r="M161" s="7"/>
      <c r="N161" s="8"/>
      <c r="O161" s="9" cm="1">
        <f t="array" ref="O161">_xlfn.IFS(AND(B161="Short",F161=Q161),(D161-F161)/D161,AND(B161="Long",F161=Q161),(F161/D161)-1,AND(B161="Long",F161&lt;&gt;Q161),(F161/D161)-1,AND(B161="Short",F161&lt;&gt;Q161),(D161-F161)/D161)</f>
        <v>5.5452148286024627E-2</v>
      </c>
      <c r="P161" t="s">
        <v>23</v>
      </c>
      <c r="Q161" s="7">
        <v>34.022500000000001</v>
      </c>
      <c r="R161" s="8">
        <v>43906</v>
      </c>
      <c r="S161" s="10">
        <f t="shared" si="7"/>
        <v>1</v>
      </c>
      <c r="T161" s="10">
        <v>1</v>
      </c>
      <c r="V161" s="11" t="str">
        <f t="shared" si="6"/>
        <v>1</v>
      </c>
      <c r="Y161" s="10">
        <v>0</v>
      </c>
      <c r="AC161">
        <f t="shared" si="8"/>
        <v>1</v>
      </c>
    </row>
    <row r="162" spans="1:29" x14ac:dyDescent="0.2">
      <c r="A162" t="s">
        <v>105</v>
      </c>
      <c r="B162" t="s">
        <v>22</v>
      </c>
      <c r="C162" s="6">
        <v>43903</v>
      </c>
      <c r="D162" s="7">
        <v>23.23</v>
      </c>
      <c r="E162" s="6">
        <v>43906</v>
      </c>
      <c r="F162" s="7">
        <v>22.68</v>
      </c>
      <c r="G162">
        <v>1</v>
      </c>
      <c r="H162">
        <v>0</v>
      </c>
      <c r="J162" s="7"/>
      <c r="K162" s="8"/>
      <c r="M162" s="7"/>
      <c r="N162" s="8"/>
      <c r="O162" s="9" cm="1">
        <f t="array" ref="O162">_xlfn.IFS(AND(B162="Short",F162=Q162),(D162-F162)/D162,AND(B162="Long",F162=Q162),(F162/D162)-1,AND(B162="Long",F162&lt;&gt;Q162),(F162/D162)-1,AND(B162="Short",F162&lt;&gt;Q162),(D162-F162)/D162)</f>
        <v>2.3676280671545445E-2</v>
      </c>
      <c r="P162" t="s">
        <v>23</v>
      </c>
      <c r="Q162" s="7">
        <v>22.68</v>
      </c>
      <c r="R162" s="8">
        <v>43903</v>
      </c>
      <c r="S162" s="10">
        <f t="shared" si="7"/>
        <v>3</v>
      </c>
      <c r="T162" s="10">
        <v>1</v>
      </c>
      <c r="V162" s="11" t="str">
        <f t="shared" si="6"/>
        <v>1</v>
      </c>
      <c r="Y162" s="10">
        <v>0</v>
      </c>
      <c r="AC162">
        <f t="shared" si="8"/>
        <v>3</v>
      </c>
    </row>
    <row r="163" spans="1:29" x14ac:dyDescent="0.2">
      <c r="A163" t="s">
        <v>105</v>
      </c>
      <c r="B163" t="s">
        <v>25</v>
      </c>
      <c r="C163" s="6">
        <v>43906</v>
      </c>
      <c r="D163" s="7">
        <v>20.024000000000001</v>
      </c>
      <c r="E163" s="6">
        <v>43928</v>
      </c>
      <c r="F163" s="7">
        <v>21.033999999999999</v>
      </c>
      <c r="G163">
        <v>1</v>
      </c>
      <c r="H163">
        <v>0</v>
      </c>
      <c r="J163" s="7"/>
      <c r="K163" s="8"/>
      <c r="M163" s="7"/>
      <c r="N163" s="8"/>
      <c r="O163" s="9" cm="1">
        <f t="array" ref="O163">_xlfn.IFS(AND(B163="Short",F163=Q163),(D163-F163)/D163,AND(B163="Long",F163=Q163),(F163/D163)-1,AND(B163="Long",F163&lt;&gt;Q163),(F163/D163)-1,AND(B163="Short",F163&lt;&gt;Q163),(D163-F163)/D163)</f>
        <v>5.0439472632840543E-2</v>
      </c>
      <c r="P163" t="s">
        <v>23</v>
      </c>
      <c r="Q163" s="7">
        <v>21.033999999999999</v>
      </c>
      <c r="R163" s="8">
        <v>43906</v>
      </c>
      <c r="S163" s="10">
        <f t="shared" si="7"/>
        <v>22</v>
      </c>
      <c r="T163" s="10">
        <v>1</v>
      </c>
      <c r="V163" s="11" t="str">
        <f t="shared" si="6"/>
        <v>1</v>
      </c>
      <c r="Y163" s="10">
        <v>0</v>
      </c>
      <c r="AC163">
        <f t="shared" si="8"/>
        <v>22</v>
      </c>
    </row>
    <row r="164" spans="1:29" x14ac:dyDescent="0.2">
      <c r="A164" t="s">
        <v>105</v>
      </c>
      <c r="B164" t="s">
        <v>22</v>
      </c>
      <c r="C164" s="6">
        <v>43987</v>
      </c>
      <c r="D164" s="7">
        <v>31.07</v>
      </c>
      <c r="E164" s="6">
        <v>43990</v>
      </c>
      <c r="F164" s="7">
        <v>30.344999999999999</v>
      </c>
      <c r="G164">
        <v>1</v>
      </c>
      <c r="H164">
        <v>0</v>
      </c>
      <c r="J164" s="7"/>
      <c r="K164" s="8"/>
      <c r="M164" s="7"/>
      <c r="N164" s="8"/>
      <c r="O164" s="9" cm="1">
        <f t="array" ref="O164">_xlfn.IFS(AND(B164="Short",F164=Q164),(D164-F164)/D164,AND(B164="Long",F164=Q164),(F164/D164)-1,AND(B164="Long",F164&lt;&gt;Q164),(F164/D164)-1,AND(B164="Short",F164&lt;&gt;Q164),(D164-F164)/D164)</f>
        <v>2.3334406179594508E-2</v>
      </c>
      <c r="P164" t="s">
        <v>23</v>
      </c>
      <c r="Q164" s="7">
        <v>30.344999999999999</v>
      </c>
      <c r="R164" s="8">
        <v>43987</v>
      </c>
      <c r="S164" s="10">
        <f t="shared" si="7"/>
        <v>3</v>
      </c>
      <c r="T164" s="10">
        <v>1</v>
      </c>
      <c r="V164" s="11" t="str">
        <f t="shared" si="6"/>
        <v>1</v>
      </c>
      <c r="Y164" s="10">
        <v>0</v>
      </c>
      <c r="AC164">
        <f t="shared" si="8"/>
        <v>3</v>
      </c>
    </row>
    <row r="165" spans="1:29" x14ac:dyDescent="0.2">
      <c r="A165" t="s">
        <v>106</v>
      </c>
      <c r="B165" t="s">
        <v>25</v>
      </c>
      <c r="C165" s="6">
        <v>43906</v>
      </c>
      <c r="D165" s="7">
        <v>65.010999999999996</v>
      </c>
      <c r="E165" s="6">
        <v>43907</v>
      </c>
      <c r="F165" s="7">
        <v>67.163499999999999</v>
      </c>
      <c r="G165">
        <v>1</v>
      </c>
      <c r="H165">
        <v>0</v>
      </c>
      <c r="J165" s="7"/>
      <c r="K165" s="8"/>
      <c r="M165" s="7"/>
      <c r="N165" s="8"/>
      <c r="O165" s="9" cm="1">
        <f t="array" ref="O165">_xlfn.IFS(AND(B165="Short",F165=Q165),(D165-F165)/D165,AND(B165="Long",F165=Q165),(F165/D165)-1,AND(B165="Long",F165&lt;&gt;Q165),(F165/D165)-1,AND(B165="Short",F165&lt;&gt;Q165),(D165-F165)/D165)</f>
        <v>3.31097814216057E-2</v>
      </c>
      <c r="P165" t="s">
        <v>23</v>
      </c>
      <c r="Q165" s="7">
        <v>67.163499999999999</v>
      </c>
      <c r="R165" s="8">
        <v>43906</v>
      </c>
      <c r="S165" s="10">
        <f t="shared" si="7"/>
        <v>1</v>
      </c>
      <c r="T165" s="10">
        <v>1</v>
      </c>
      <c r="V165" s="11" t="str">
        <f t="shared" si="6"/>
        <v>1</v>
      </c>
      <c r="Y165" s="10">
        <v>0</v>
      </c>
      <c r="AC165">
        <f t="shared" si="8"/>
        <v>1</v>
      </c>
    </row>
    <row r="166" spans="1:29" x14ac:dyDescent="0.2">
      <c r="A166" t="s">
        <v>103</v>
      </c>
      <c r="B166" t="s">
        <v>25</v>
      </c>
      <c r="C166" s="6">
        <v>44979</v>
      </c>
      <c r="D166" s="7">
        <v>218.37299999999999</v>
      </c>
      <c r="E166" s="6">
        <v>44980</v>
      </c>
      <c r="F166" s="7">
        <v>225.38050000000001</v>
      </c>
      <c r="G166">
        <v>1</v>
      </c>
      <c r="H166">
        <v>0</v>
      </c>
      <c r="J166" s="7"/>
      <c r="K166" s="8"/>
      <c r="M166" s="7"/>
      <c r="N166" s="8"/>
      <c r="O166" s="9" cm="1">
        <f t="array" ref="O166">_xlfn.IFS(AND(B166="Short",F166=Q166),(D166-F166)/D166,AND(B166="Long",F166=Q166),(F166/D166)-1,AND(B166="Long",F166&lt;&gt;Q166),(F166/D166)-1,AND(B166="Short",F166&lt;&gt;Q166),(D166-F166)/D166)</f>
        <v>3.208958983024468E-2</v>
      </c>
      <c r="P166" t="s">
        <v>23</v>
      </c>
      <c r="Q166" s="7">
        <v>225.38050000000001</v>
      </c>
      <c r="R166" s="8">
        <v>44979</v>
      </c>
      <c r="S166" s="10">
        <f t="shared" si="7"/>
        <v>1</v>
      </c>
      <c r="T166" s="10">
        <v>1</v>
      </c>
      <c r="V166" s="11" t="str">
        <f t="shared" si="6"/>
        <v>1</v>
      </c>
      <c r="Y166" s="10">
        <v>0</v>
      </c>
      <c r="AC166">
        <f t="shared" si="8"/>
        <v>1</v>
      </c>
    </row>
    <row r="167" spans="1:29" x14ac:dyDescent="0.2">
      <c r="A167" t="s">
        <v>103</v>
      </c>
      <c r="B167" t="s">
        <v>25</v>
      </c>
      <c r="C167" s="6">
        <v>45511</v>
      </c>
      <c r="D167" s="7">
        <v>195.536</v>
      </c>
      <c r="E167" s="6">
        <v>45518</v>
      </c>
      <c r="F167" s="7">
        <v>204.77600000000001</v>
      </c>
      <c r="G167">
        <v>1</v>
      </c>
      <c r="H167">
        <v>0</v>
      </c>
      <c r="J167" s="7"/>
      <c r="K167" s="8"/>
      <c r="M167" s="7"/>
      <c r="N167" s="8"/>
      <c r="O167" s="9" cm="1">
        <f t="array" ref="O167">_xlfn.IFS(AND(B167="Short",F167=Q167),(D167-F167)/D167,AND(B167="Long",F167=Q167),(F167/D167)-1,AND(B167="Long",F167&lt;&gt;Q167),(F167/D167)-1,AND(B167="Short",F167&lt;&gt;Q167),(D167-F167)/D167)</f>
        <v>4.7254725472547277E-2</v>
      </c>
      <c r="P167" t="s">
        <v>23</v>
      </c>
      <c r="Q167" s="7">
        <v>204.77600000000001</v>
      </c>
      <c r="R167" s="8">
        <v>45511</v>
      </c>
      <c r="S167" s="10">
        <f t="shared" si="7"/>
        <v>7</v>
      </c>
      <c r="T167" s="10">
        <v>1</v>
      </c>
      <c r="V167" s="11" t="str">
        <f t="shared" si="6"/>
        <v>1</v>
      </c>
      <c r="Y167" s="10">
        <v>0</v>
      </c>
      <c r="AC167">
        <f t="shared" si="8"/>
        <v>7</v>
      </c>
    </row>
    <row r="168" spans="1:29" x14ac:dyDescent="0.2">
      <c r="A168" t="s">
        <v>107</v>
      </c>
      <c r="B168" t="s">
        <v>22</v>
      </c>
      <c r="C168" s="6">
        <v>44713</v>
      </c>
      <c r="D168" s="7">
        <v>176.233</v>
      </c>
      <c r="E168" s="6">
        <v>44725</v>
      </c>
      <c r="F168" s="7">
        <v>171.79050000000001</v>
      </c>
      <c r="G168">
        <v>1</v>
      </c>
      <c r="H168">
        <v>0</v>
      </c>
      <c r="J168" s="7"/>
      <c r="K168" s="8"/>
      <c r="M168" s="7"/>
      <c r="N168" s="8"/>
      <c r="O168" s="9" cm="1">
        <f t="array" ref="O168">_xlfn.IFS(AND(B168="Short",F168=Q168),(D168-F168)/D168,AND(B168="Long",F168=Q168),(F168/D168)-1,AND(B168="Long",F168&lt;&gt;Q168),(F168/D168)-1,AND(B168="Short",F168&lt;&gt;Q168),(D168-F168)/D168)</f>
        <v>2.5208105178939219E-2</v>
      </c>
      <c r="P168" t="s">
        <v>23</v>
      </c>
      <c r="Q168" s="7">
        <v>171.79050000000001</v>
      </c>
      <c r="R168" s="8">
        <v>44713</v>
      </c>
      <c r="S168" s="10">
        <f t="shared" si="7"/>
        <v>12</v>
      </c>
      <c r="T168" s="10">
        <v>1</v>
      </c>
      <c r="V168" s="11" t="str">
        <f t="shared" si="6"/>
        <v>1</v>
      </c>
      <c r="Y168" s="10">
        <v>0</v>
      </c>
      <c r="AC168">
        <f t="shared" si="8"/>
        <v>12</v>
      </c>
    </row>
    <row r="169" spans="1:29" x14ac:dyDescent="0.2">
      <c r="A169" t="s">
        <v>108</v>
      </c>
      <c r="B169" t="s">
        <v>25</v>
      </c>
      <c r="C169" s="6">
        <v>43906</v>
      </c>
      <c r="D169" s="7">
        <v>51.347000000000001</v>
      </c>
      <c r="E169" s="6">
        <v>43907</v>
      </c>
      <c r="F169" s="7">
        <v>54.664499999999997</v>
      </c>
      <c r="G169">
        <v>1</v>
      </c>
      <c r="H169">
        <v>0</v>
      </c>
      <c r="J169" s="7"/>
      <c r="K169" s="8"/>
      <c r="M169" s="7"/>
      <c r="N169" s="8"/>
      <c r="O169" s="9" cm="1">
        <f t="array" ref="O169">_xlfn.IFS(AND(B169="Short",F169=Q169),(D169-F169)/D169,AND(B169="Long",F169=Q169),(F169/D169)-1,AND(B169="Long",F169&lt;&gt;Q169),(F169/D169)-1,AND(B169="Short",F169&lt;&gt;Q169),(D169-F169)/D169)</f>
        <v>6.4609422166825636E-2</v>
      </c>
      <c r="P169" t="s">
        <v>23</v>
      </c>
      <c r="Q169" s="7">
        <v>54.664499999999997</v>
      </c>
      <c r="R169" s="8">
        <v>43906</v>
      </c>
      <c r="S169" s="10">
        <f t="shared" si="7"/>
        <v>1</v>
      </c>
      <c r="T169" s="10">
        <v>1</v>
      </c>
      <c r="V169" s="11" t="str">
        <f t="shared" si="6"/>
        <v>1</v>
      </c>
      <c r="Y169" s="10">
        <v>0</v>
      </c>
      <c r="AC169">
        <f t="shared" si="8"/>
        <v>1</v>
      </c>
    </row>
    <row r="170" spans="1:29" x14ac:dyDescent="0.2">
      <c r="A170" t="s">
        <v>107</v>
      </c>
      <c r="B170" t="s">
        <v>22</v>
      </c>
      <c r="C170" s="6">
        <v>44987</v>
      </c>
      <c r="D170" s="7">
        <v>190.54300000000001</v>
      </c>
      <c r="E170" s="6">
        <v>44991</v>
      </c>
      <c r="F170" s="7">
        <v>184.10050000000001</v>
      </c>
      <c r="G170">
        <v>1</v>
      </c>
      <c r="H170">
        <v>0</v>
      </c>
      <c r="J170" s="7"/>
      <c r="K170" s="8"/>
      <c r="M170" s="7"/>
      <c r="N170" s="8"/>
      <c r="O170" s="9" cm="1">
        <f t="array" ref="O170">_xlfn.IFS(AND(B170="Short",F170=Q170),(D170-F170)/D170,AND(B170="Long",F170=Q170),(F170/D170)-1,AND(B170="Long",F170&lt;&gt;Q170),(F170/D170)-1,AND(B170="Short",F170&lt;&gt;Q170),(D170-F170)/D170)</f>
        <v>3.3811265698556206E-2</v>
      </c>
      <c r="P170" t="s">
        <v>23</v>
      </c>
      <c r="Q170" s="7">
        <v>184.10050000000001</v>
      </c>
      <c r="R170" s="8">
        <v>44987</v>
      </c>
      <c r="S170" s="10">
        <f t="shared" si="7"/>
        <v>4</v>
      </c>
      <c r="T170" s="10">
        <v>1</v>
      </c>
      <c r="V170" s="11" t="str">
        <f t="shared" si="6"/>
        <v>1</v>
      </c>
      <c r="Y170" s="10">
        <v>0</v>
      </c>
      <c r="AC170">
        <f t="shared" si="8"/>
        <v>4</v>
      </c>
    </row>
    <row r="171" spans="1:29" x14ac:dyDescent="0.2">
      <c r="A171" t="s">
        <v>104</v>
      </c>
      <c r="B171" t="s">
        <v>25</v>
      </c>
      <c r="C171" s="6">
        <v>44998</v>
      </c>
      <c r="D171" s="7">
        <v>44.338000000000001</v>
      </c>
      <c r="E171" s="6">
        <v>44999</v>
      </c>
      <c r="F171" s="7">
        <v>48.357999999999997</v>
      </c>
      <c r="G171">
        <v>1</v>
      </c>
      <c r="H171">
        <v>0</v>
      </c>
      <c r="J171" s="7"/>
      <c r="K171" s="8"/>
      <c r="M171" s="7"/>
      <c r="N171" s="8"/>
      <c r="O171" s="9" cm="1">
        <f t="array" ref="O171">_xlfn.IFS(AND(B171="Short",F171=Q171),(D171-F171)/D171,AND(B171="Long",F171=Q171),(F171/D171)-1,AND(B171="Long",F171&lt;&gt;Q171),(F171/D171)-1,AND(B171="Short",F171&lt;&gt;Q171),(D171-F171)/D171)</f>
        <v>9.0667147819026406E-2</v>
      </c>
      <c r="P171" t="s">
        <v>23</v>
      </c>
      <c r="Q171" s="7">
        <v>48.357999999999997</v>
      </c>
      <c r="R171" s="8">
        <v>44998</v>
      </c>
      <c r="S171" s="10">
        <f t="shared" si="7"/>
        <v>1</v>
      </c>
      <c r="T171" s="10">
        <v>1</v>
      </c>
      <c r="V171" s="11" t="str">
        <f t="shared" si="6"/>
        <v>1</v>
      </c>
      <c r="Y171" s="10">
        <v>0</v>
      </c>
      <c r="AC171">
        <f t="shared" si="8"/>
        <v>1</v>
      </c>
    </row>
    <row r="172" spans="1:29" x14ac:dyDescent="0.2">
      <c r="A172" t="s">
        <v>104</v>
      </c>
      <c r="B172" t="s">
        <v>22</v>
      </c>
      <c r="C172" s="6">
        <v>44999</v>
      </c>
      <c r="D172" s="7">
        <v>49.280999999999999</v>
      </c>
      <c r="E172" s="6">
        <v>44999</v>
      </c>
      <c r="F172" s="7">
        <v>47.408499999999997</v>
      </c>
      <c r="G172">
        <v>1</v>
      </c>
      <c r="H172">
        <v>0</v>
      </c>
      <c r="J172" s="7"/>
      <c r="K172" s="8"/>
      <c r="M172" s="7"/>
      <c r="N172" s="8"/>
      <c r="O172" s="9" cm="1">
        <f t="array" ref="O172">_xlfn.IFS(AND(B172="Short",F172=Q172),(D172-F172)/D172,AND(B172="Long",F172=Q172),(F172/D172)-1,AND(B172="Long",F172&lt;&gt;Q172),(F172/D172)-1,AND(B172="Short",F172&lt;&gt;Q172),(D172-F172)/D172)</f>
        <v>3.7996388060307265E-2</v>
      </c>
      <c r="P172" t="s">
        <v>23</v>
      </c>
      <c r="Q172" s="7">
        <v>47.408499999999997</v>
      </c>
      <c r="R172" s="8">
        <v>44999</v>
      </c>
      <c r="S172" s="10">
        <f t="shared" si="7"/>
        <v>0</v>
      </c>
      <c r="T172" s="10">
        <v>1</v>
      </c>
      <c r="V172" s="11" t="str">
        <f t="shared" si="6"/>
        <v>1</v>
      </c>
      <c r="Y172" s="10">
        <v>0</v>
      </c>
      <c r="AC172">
        <f t="shared" si="8"/>
        <v>0</v>
      </c>
    </row>
    <row r="173" spans="1:29" x14ac:dyDescent="0.2">
      <c r="A173" t="s">
        <v>104</v>
      </c>
      <c r="B173" t="s">
        <v>22</v>
      </c>
      <c r="C173" s="6">
        <v>45051</v>
      </c>
      <c r="D173" s="7">
        <v>35.646999999999998</v>
      </c>
      <c r="E173" s="6">
        <v>45056</v>
      </c>
      <c r="F173" s="7">
        <v>34.414499999999997</v>
      </c>
      <c r="G173">
        <v>1</v>
      </c>
      <c r="H173">
        <v>0</v>
      </c>
      <c r="J173" s="7"/>
      <c r="K173" s="8"/>
      <c r="M173" s="7"/>
      <c r="N173" s="8"/>
      <c r="O173" s="9" cm="1">
        <f t="array" ref="O173">_xlfn.IFS(AND(B173="Short",F173=Q173),(D173-F173)/D173,AND(B173="Long",F173=Q173),(F173/D173)-1,AND(B173="Long",F173&lt;&gt;Q173),(F173/D173)-1,AND(B173="Short",F173&lt;&gt;Q173),(D173-F173)/D173)</f>
        <v>3.4575139562936619E-2</v>
      </c>
      <c r="P173" t="s">
        <v>23</v>
      </c>
      <c r="Q173" s="7">
        <v>34.414499999999997</v>
      </c>
      <c r="R173" s="8">
        <v>45051</v>
      </c>
      <c r="S173" s="10">
        <f t="shared" si="7"/>
        <v>5</v>
      </c>
      <c r="T173" s="10">
        <v>1</v>
      </c>
      <c r="V173" s="11" t="str">
        <f t="shared" si="6"/>
        <v>1</v>
      </c>
      <c r="Y173" s="10">
        <v>0</v>
      </c>
      <c r="AC173">
        <f t="shared" si="8"/>
        <v>5</v>
      </c>
    </row>
    <row r="174" spans="1:29" x14ac:dyDescent="0.2">
      <c r="A174" t="s">
        <v>109</v>
      </c>
      <c r="B174" t="s">
        <v>25</v>
      </c>
      <c r="C174" s="6">
        <v>43899</v>
      </c>
      <c r="D174" s="7">
        <v>35.088000000000001</v>
      </c>
      <c r="E174" s="6">
        <v>43930</v>
      </c>
      <c r="F174" s="7">
        <v>37.933</v>
      </c>
      <c r="G174">
        <v>1</v>
      </c>
      <c r="H174">
        <v>0</v>
      </c>
      <c r="J174" s="7"/>
      <c r="K174" s="8"/>
      <c r="M174" s="7"/>
      <c r="N174" s="8"/>
      <c r="O174" s="9" cm="1">
        <f t="array" ref="O174">_xlfn.IFS(AND(B174="Short",F174=Q174),(D174-F174)/D174,AND(B174="Long",F174=Q174),(F174/D174)-1,AND(B174="Long",F174&lt;&gt;Q174),(F174/D174)-1,AND(B174="Short",F174&lt;&gt;Q174),(D174-F174)/D174)</f>
        <v>8.1081851345189193E-2</v>
      </c>
      <c r="P174" t="s">
        <v>23</v>
      </c>
      <c r="Q174" s="7">
        <v>37.933</v>
      </c>
      <c r="R174" s="8">
        <v>43899</v>
      </c>
      <c r="S174" s="10">
        <f t="shared" si="7"/>
        <v>31</v>
      </c>
      <c r="T174" s="10">
        <v>1</v>
      </c>
      <c r="V174" s="11" t="str">
        <f t="shared" si="6"/>
        <v>1</v>
      </c>
      <c r="Y174" s="10">
        <v>0</v>
      </c>
      <c r="AC174">
        <f t="shared" si="8"/>
        <v>31</v>
      </c>
    </row>
    <row r="175" spans="1:29" x14ac:dyDescent="0.2">
      <c r="A175" t="s">
        <v>110</v>
      </c>
      <c r="B175" t="s">
        <v>25</v>
      </c>
      <c r="C175" s="6">
        <v>43906</v>
      </c>
      <c r="D175" s="7">
        <v>33.670999999999999</v>
      </c>
      <c r="E175" s="6">
        <v>43907</v>
      </c>
      <c r="F175" s="7">
        <v>34.773499999999999</v>
      </c>
      <c r="G175">
        <v>1</v>
      </c>
      <c r="H175">
        <v>0</v>
      </c>
      <c r="J175" s="7"/>
      <c r="K175" s="8"/>
      <c r="M175" s="7"/>
      <c r="N175" s="8"/>
      <c r="O175" s="9" cm="1">
        <f t="array" ref="O175">_xlfn.IFS(AND(B175="Short",F175=Q175),(D175-F175)/D175,AND(B175="Long",F175=Q175),(F175/D175)-1,AND(B175="Long",F175&lt;&gt;Q175),(F175/D175)-1,AND(B175="Short",F175&lt;&gt;Q175),(D175-F175)/D175)</f>
        <v>3.2743310266995396E-2</v>
      </c>
      <c r="P175" t="s">
        <v>23</v>
      </c>
      <c r="Q175" s="7">
        <v>34.773499999999999</v>
      </c>
      <c r="R175" s="8">
        <v>43906</v>
      </c>
      <c r="S175" s="10">
        <f t="shared" si="7"/>
        <v>1</v>
      </c>
      <c r="T175" s="10">
        <v>1</v>
      </c>
      <c r="V175" s="11" t="str">
        <f t="shared" si="6"/>
        <v>1</v>
      </c>
      <c r="Y175" s="10">
        <v>0</v>
      </c>
      <c r="AC175">
        <f t="shared" si="8"/>
        <v>1</v>
      </c>
    </row>
    <row r="176" spans="1:29" x14ac:dyDescent="0.2">
      <c r="A176" t="s">
        <v>111</v>
      </c>
      <c r="B176" t="s">
        <v>25</v>
      </c>
      <c r="C176" s="6">
        <v>43906</v>
      </c>
      <c r="D176" s="7">
        <v>97.286000000000001</v>
      </c>
      <c r="E176" s="6">
        <v>43907</v>
      </c>
      <c r="F176" s="7">
        <v>100.501</v>
      </c>
      <c r="G176">
        <v>1</v>
      </c>
      <c r="H176">
        <v>0</v>
      </c>
      <c r="J176" s="7"/>
      <c r="K176" s="8"/>
      <c r="M176" s="7"/>
      <c r="N176" s="8"/>
      <c r="O176" s="9" cm="1">
        <f t="array" ref="O176">_xlfn.IFS(AND(B176="Short",F176=Q176),(D176-F176)/D176,AND(B176="Long",F176=Q176),(F176/D176)-1,AND(B176="Long",F176&lt;&gt;Q176),(F176/D176)-1,AND(B176="Short",F176&lt;&gt;Q176),(D176-F176)/D176)</f>
        <v>3.304689266698202E-2</v>
      </c>
      <c r="P176" t="s">
        <v>23</v>
      </c>
      <c r="Q176" s="7">
        <v>100.501</v>
      </c>
      <c r="R176" s="8">
        <v>43906</v>
      </c>
      <c r="S176" s="10">
        <f t="shared" si="7"/>
        <v>1</v>
      </c>
      <c r="T176" s="10">
        <v>1</v>
      </c>
      <c r="V176" s="11" t="str">
        <f t="shared" si="6"/>
        <v>1</v>
      </c>
      <c r="Y176" s="10">
        <v>0</v>
      </c>
      <c r="AC176">
        <f t="shared" si="8"/>
        <v>1</v>
      </c>
    </row>
    <row r="177" spans="1:29" x14ac:dyDescent="0.2">
      <c r="A177" t="s">
        <v>104</v>
      </c>
      <c r="B177" t="s">
        <v>25</v>
      </c>
      <c r="C177" s="6">
        <v>45492</v>
      </c>
      <c r="D177" s="7">
        <v>50.875999999999998</v>
      </c>
      <c r="E177" s="6">
        <v>45497</v>
      </c>
      <c r="F177" s="7">
        <v>52.390999999999998</v>
      </c>
      <c r="G177">
        <v>1</v>
      </c>
      <c r="H177">
        <v>0</v>
      </c>
      <c r="J177" s="7"/>
      <c r="K177" s="8"/>
      <c r="M177" s="7"/>
      <c r="N177" s="8"/>
      <c r="O177" s="9" cm="1">
        <f t="array" ref="O177">_xlfn.IFS(AND(B177="Short",F177=Q177),(D177-F177)/D177,AND(B177="Long",F177=Q177),(F177/D177)-1,AND(B177="Long",F177&lt;&gt;Q177),(F177/D177)-1,AND(B177="Short",F177&lt;&gt;Q177),(D177-F177)/D177)</f>
        <v>2.9778284456325244E-2</v>
      </c>
      <c r="P177" t="s">
        <v>23</v>
      </c>
      <c r="Q177" s="7">
        <v>52.390999999999998</v>
      </c>
      <c r="R177" s="8">
        <v>45492</v>
      </c>
      <c r="S177" s="10">
        <f t="shared" si="7"/>
        <v>5</v>
      </c>
      <c r="T177" s="10">
        <v>1</v>
      </c>
      <c r="V177" s="11" t="str">
        <f t="shared" si="6"/>
        <v>1</v>
      </c>
      <c r="Y177" s="10">
        <v>0</v>
      </c>
      <c r="AC177">
        <f t="shared" si="8"/>
        <v>5</v>
      </c>
    </row>
    <row r="178" spans="1:29" x14ac:dyDescent="0.2">
      <c r="A178" t="s">
        <v>110</v>
      </c>
      <c r="B178" t="s">
        <v>25</v>
      </c>
      <c r="C178" s="6">
        <v>44700</v>
      </c>
      <c r="D178" s="7">
        <v>43.585500000000003</v>
      </c>
      <c r="E178" s="6">
        <v>44707</v>
      </c>
      <c r="F178" s="7">
        <v>44.911749999999998</v>
      </c>
      <c r="G178">
        <v>1</v>
      </c>
      <c r="H178">
        <v>0</v>
      </c>
      <c r="J178" s="7"/>
      <c r="K178" s="8"/>
      <c r="M178" s="7"/>
      <c r="N178" s="8"/>
      <c r="O178" s="9" cm="1">
        <f t="array" ref="O178">_xlfn.IFS(AND(B178="Short",F178=Q178),(D178-F178)/D178,AND(B178="Long",F178=Q178),(F178/D178)-1,AND(B178="Long",F178&lt;&gt;Q178),(F178/D178)-1,AND(B178="Short",F178&lt;&gt;Q178),(D178-F178)/D178)</f>
        <v>3.0428697617326694E-2</v>
      </c>
      <c r="P178" t="s">
        <v>23</v>
      </c>
      <c r="Q178" s="7">
        <v>44.911749999999998</v>
      </c>
      <c r="R178" s="8">
        <v>44700</v>
      </c>
      <c r="S178" s="10">
        <f t="shared" si="7"/>
        <v>7</v>
      </c>
      <c r="T178" s="10">
        <v>1</v>
      </c>
      <c r="V178" s="11" t="str">
        <f t="shared" si="6"/>
        <v>1</v>
      </c>
      <c r="Y178" s="10">
        <v>0</v>
      </c>
      <c r="AC178">
        <f t="shared" si="8"/>
        <v>7</v>
      </c>
    </row>
    <row r="179" spans="1:29" x14ac:dyDescent="0.2">
      <c r="A179" t="s">
        <v>112</v>
      </c>
      <c r="B179" t="s">
        <v>25</v>
      </c>
      <c r="C179" s="6">
        <v>44594</v>
      </c>
      <c r="D179" s="7">
        <v>94.382000000000005</v>
      </c>
      <c r="E179" s="6">
        <v>44617</v>
      </c>
      <c r="F179" s="7">
        <v>97.212000000000003</v>
      </c>
      <c r="G179">
        <v>1</v>
      </c>
      <c r="H179">
        <v>0</v>
      </c>
      <c r="J179" s="7"/>
      <c r="K179" s="8"/>
      <c r="M179" s="7"/>
      <c r="N179" s="8"/>
      <c r="O179" s="9" cm="1">
        <f t="array" ref="O179">_xlfn.IFS(AND(B179="Short",F179=Q179),(D179-F179)/D179,AND(B179="Long",F179=Q179),(F179/D179)-1,AND(B179="Long",F179&lt;&gt;Q179),(F179/D179)-1,AND(B179="Short",F179&lt;&gt;Q179),(D179-F179)/D179)</f>
        <v>2.9984530948697907E-2</v>
      </c>
      <c r="P179" t="s">
        <v>23</v>
      </c>
      <c r="Q179" s="7">
        <v>97.212000000000003</v>
      </c>
      <c r="R179" s="8">
        <v>44594</v>
      </c>
      <c r="S179" s="10">
        <f t="shared" si="7"/>
        <v>23</v>
      </c>
      <c r="T179" s="10">
        <v>1</v>
      </c>
      <c r="V179" s="11" t="str">
        <f t="shared" si="6"/>
        <v>1</v>
      </c>
      <c r="Y179" s="10">
        <v>0</v>
      </c>
      <c r="AC179">
        <f t="shared" si="8"/>
        <v>23</v>
      </c>
    </row>
    <row r="180" spans="1:29" x14ac:dyDescent="0.2">
      <c r="A180" t="s">
        <v>110</v>
      </c>
      <c r="B180" t="s">
        <v>25</v>
      </c>
      <c r="C180" s="6">
        <v>45246</v>
      </c>
      <c r="D180" s="7">
        <v>47.997</v>
      </c>
      <c r="E180" s="6">
        <v>45272</v>
      </c>
      <c r="F180" s="7">
        <v>49.464500000000001</v>
      </c>
      <c r="G180">
        <v>1</v>
      </c>
      <c r="H180">
        <v>0</v>
      </c>
      <c r="J180" s="7"/>
      <c r="K180" s="8"/>
      <c r="M180" s="7"/>
      <c r="N180" s="8"/>
      <c r="O180" s="9" cm="1">
        <f t="array" ref="O180">_xlfn.IFS(AND(B180="Short",F180=Q180),(D180-F180)/D180,AND(B180="Long",F180=Q180),(F180/D180)-1,AND(B180="Long",F180&lt;&gt;Q180),(F180/D180)-1,AND(B180="Short",F180&lt;&gt;Q180),(D180-F180)/D180)</f>
        <v>3.0574827593391252E-2</v>
      </c>
      <c r="P180" t="s">
        <v>23</v>
      </c>
      <c r="Q180" s="7">
        <v>49.464500000000001</v>
      </c>
      <c r="R180" s="8">
        <v>45246</v>
      </c>
      <c r="S180" s="10">
        <f t="shared" si="7"/>
        <v>26</v>
      </c>
      <c r="T180" s="10">
        <v>1</v>
      </c>
      <c r="V180" s="11" t="str">
        <f t="shared" si="6"/>
        <v>1</v>
      </c>
      <c r="Y180" s="10">
        <v>0</v>
      </c>
      <c r="AC180">
        <f t="shared" si="8"/>
        <v>26</v>
      </c>
    </row>
    <row r="181" spans="1:29" x14ac:dyDescent="0.2">
      <c r="A181" t="s">
        <v>113</v>
      </c>
      <c r="B181" t="s">
        <v>25</v>
      </c>
      <c r="C181" s="6">
        <v>43906</v>
      </c>
      <c r="D181" s="7">
        <v>35.109000000000002</v>
      </c>
      <c r="E181" s="6">
        <v>43907</v>
      </c>
      <c r="F181" s="7">
        <v>36.281500000000001</v>
      </c>
      <c r="G181">
        <v>1</v>
      </c>
      <c r="H181">
        <v>0</v>
      </c>
      <c r="J181" s="7"/>
      <c r="K181" s="8"/>
      <c r="M181" s="7"/>
      <c r="N181" s="8"/>
      <c r="O181" s="9" cm="1">
        <f t="array" ref="O181">_xlfn.IFS(AND(B181="Short",F181=Q181),(D181-F181)/D181,AND(B181="Long",F181=Q181),(F181/D181)-1,AND(B181="Long",F181&lt;&gt;Q181),(F181/D181)-1,AND(B181="Short",F181&lt;&gt;Q181),(D181-F181)/D181)</f>
        <v>3.3395995328832973E-2</v>
      </c>
      <c r="P181" t="s">
        <v>23</v>
      </c>
      <c r="Q181" s="7">
        <v>36.281500000000001</v>
      </c>
      <c r="R181" s="8">
        <v>43906</v>
      </c>
      <c r="S181" s="10">
        <f t="shared" si="7"/>
        <v>1</v>
      </c>
      <c r="T181" s="10">
        <v>1</v>
      </c>
      <c r="V181" s="11" t="str">
        <f t="shared" si="6"/>
        <v>1</v>
      </c>
      <c r="Y181" s="10">
        <v>0</v>
      </c>
      <c r="AC181">
        <f t="shared" si="8"/>
        <v>1</v>
      </c>
    </row>
    <row r="182" spans="1:29" x14ac:dyDescent="0.2">
      <c r="A182" t="s">
        <v>114</v>
      </c>
      <c r="B182" t="s">
        <v>25</v>
      </c>
      <c r="C182" s="6">
        <v>43906</v>
      </c>
      <c r="D182" s="7">
        <v>16.637329999999999</v>
      </c>
      <c r="E182" s="6">
        <v>43907</v>
      </c>
      <c r="F182" s="7">
        <v>17.380655000000001</v>
      </c>
      <c r="G182">
        <v>1</v>
      </c>
      <c r="H182">
        <v>0</v>
      </c>
      <c r="J182" s="7"/>
      <c r="K182" s="8"/>
      <c r="M182" s="7"/>
      <c r="N182" s="8"/>
      <c r="O182" s="9" cm="1">
        <f t="array" ref="O182">_xlfn.IFS(AND(B182="Short",F182=Q182),(D182-F182)/D182,AND(B182="Long",F182=Q182),(F182/D182)-1,AND(B182="Long",F182&lt;&gt;Q182),(F182/D182)-1,AND(B182="Short",F182&lt;&gt;Q182),(D182-F182)/D182)</f>
        <v>4.4678142466369364E-2</v>
      </c>
      <c r="P182" t="s">
        <v>23</v>
      </c>
      <c r="Q182" s="7">
        <v>17.380655000000001</v>
      </c>
      <c r="R182" s="8">
        <v>43906</v>
      </c>
      <c r="S182" s="10">
        <f t="shared" si="7"/>
        <v>1</v>
      </c>
      <c r="T182" s="10">
        <v>1</v>
      </c>
      <c r="V182" s="11" t="str">
        <f t="shared" si="6"/>
        <v>1</v>
      </c>
      <c r="Y182" s="10">
        <v>0</v>
      </c>
      <c r="AC182">
        <f t="shared" si="8"/>
        <v>1</v>
      </c>
    </row>
    <row r="183" spans="1:29" x14ac:dyDescent="0.2">
      <c r="A183" t="s">
        <v>115</v>
      </c>
      <c r="B183" t="s">
        <v>25</v>
      </c>
      <c r="C183" s="6">
        <v>43906</v>
      </c>
      <c r="D183" s="7">
        <v>60.344099999999997</v>
      </c>
      <c r="E183" s="6">
        <v>43928</v>
      </c>
      <c r="F183" s="7">
        <v>62.024349999999998</v>
      </c>
      <c r="G183">
        <v>1</v>
      </c>
      <c r="H183">
        <v>0</v>
      </c>
      <c r="J183" s="7"/>
      <c r="K183" s="8"/>
      <c r="M183" s="7"/>
      <c r="N183" s="8"/>
      <c r="O183" s="9" cm="1">
        <f t="array" ref="O183">_xlfn.IFS(AND(B183="Short",F183=Q183),(D183-F183)/D183,AND(B183="Long",F183=Q183),(F183/D183)-1,AND(B183="Long",F183&lt;&gt;Q183),(F183/D183)-1,AND(B183="Short",F183&lt;&gt;Q183),(D183-F183)/D183)</f>
        <v>2.7844478581998899E-2</v>
      </c>
      <c r="P183" t="s">
        <v>23</v>
      </c>
      <c r="Q183" s="7">
        <v>62.024349999999998</v>
      </c>
      <c r="R183" s="8">
        <v>43906</v>
      </c>
      <c r="S183" s="10">
        <f t="shared" si="7"/>
        <v>22</v>
      </c>
      <c r="T183" s="10">
        <v>1</v>
      </c>
      <c r="V183" s="11" t="str">
        <f t="shared" si="6"/>
        <v>1</v>
      </c>
      <c r="Y183" s="10">
        <v>0</v>
      </c>
      <c r="AC183">
        <f t="shared" si="8"/>
        <v>22</v>
      </c>
    </row>
    <row r="184" spans="1:29" x14ac:dyDescent="0.2">
      <c r="A184" t="s">
        <v>116</v>
      </c>
      <c r="B184" t="s">
        <v>25</v>
      </c>
      <c r="C184" s="6">
        <v>43906</v>
      </c>
      <c r="D184" s="7">
        <v>202.17099999999999</v>
      </c>
      <c r="E184" s="6">
        <v>43949</v>
      </c>
      <c r="F184" s="7">
        <v>213.67349999999999</v>
      </c>
      <c r="G184">
        <v>1</v>
      </c>
      <c r="H184">
        <v>0</v>
      </c>
      <c r="J184" s="7"/>
      <c r="K184" s="8"/>
      <c r="M184" s="7"/>
      <c r="N184" s="8"/>
      <c r="O184" s="9" cm="1">
        <f t="array" ref="O184">_xlfn.IFS(AND(B184="Short",F184=Q184),(D184-F184)/D184,AND(B184="Long",F184=Q184),(F184/D184)-1,AND(B184="Long",F184&lt;&gt;Q184),(F184/D184)-1,AND(B184="Short",F184&lt;&gt;Q184),(D184-F184)/D184)</f>
        <v>5.6894905797567397E-2</v>
      </c>
      <c r="P184" t="s">
        <v>23</v>
      </c>
      <c r="Q184" s="7">
        <v>213.67349999999999</v>
      </c>
      <c r="R184" s="8">
        <v>43906</v>
      </c>
      <c r="S184" s="10">
        <f t="shared" si="7"/>
        <v>43</v>
      </c>
      <c r="T184" s="10">
        <v>1</v>
      </c>
      <c r="V184" s="11" t="str">
        <f t="shared" si="6"/>
        <v>1</v>
      </c>
      <c r="Y184" s="10">
        <v>0</v>
      </c>
      <c r="AC184">
        <f t="shared" si="8"/>
        <v>43</v>
      </c>
    </row>
    <row r="185" spans="1:29" x14ac:dyDescent="0.2">
      <c r="A185" t="s">
        <v>117</v>
      </c>
      <c r="B185" t="s">
        <v>25</v>
      </c>
      <c r="C185" s="6">
        <v>44909</v>
      </c>
      <c r="D185" s="7">
        <v>348.03100000000001</v>
      </c>
      <c r="E185" s="6">
        <v>44931</v>
      </c>
      <c r="F185" s="7">
        <v>360.43349999999998</v>
      </c>
      <c r="G185">
        <v>1</v>
      </c>
      <c r="H185">
        <v>0</v>
      </c>
      <c r="J185" s="7"/>
      <c r="K185" s="8"/>
      <c r="M185" s="7"/>
      <c r="N185" s="8"/>
      <c r="O185" s="9" cm="1">
        <f t="array" ref="O185">_xlfn.IFS(AND(B185="Short",F185=Q185),(D185-F185)/D185,AND(B185="Long",F185=Q185),(F185/D185)-1,AND(B185="Long",F185&lt;&gt;Q185),(F185/D185)-1,AND(B185="Short",F185&lt;&gt;Q185),(D185-F185)/D185)</f>
        <v>3.5636193327605703E-2</v>
      </c>
      <c r="P185" t="s">
        <v>23</v>
      </c>
      <c r="Q185" s="7">
        <v>360.43349999999998</v>
      </c>
      <c r="R185" s="8">
        <v>44909</v>
      </c>
      <c r="S185" s="10">
        <f t="shared" si="7"/>
        <v>22</v>
      </c>
      <c r="T185" s="10">
        <v>1</v>
      </c>
      <c r="V185" s="11" t="str">
        <f t="shared" si="6"/>
        <v>1</v>
      </c>
      <c r="Y185" s="10">
        <v>0</v>
      </c>
      <c r="AC185">
        <f t="shared" si="8"/>
        <v>22</v>
      </c>
    </row>
    <row r="186" spans="1:29" x14ac:dyDescent="0.2">
      <c r="A186" t="s">
        <v>118</v>
      </c>
      <c r="B186" t="s">
        <v>25</v>
      </c>
      <c r="C186" s="6">
        <v>43906</v>
      </c>
      <c r="D186" s="7">
        <v>164.90100000000001</v>
      </c>
      <c r="E186" s="6">
        <v>43916</v>
      </c>
      <c r="F186" s="7">
        <v>169.65350000000001</v>
      </c>
      <c r="G186">
        <v>1</v>
      </c>
      <c r="H186">
        <v>0</v>
      </c>
      <c r="J186" s="7"/>
      <c r="K186" s="8"/>
      <c r="M186" s="7"/>
      <c r="N186" s="8"/>
      <c r="O186" s="9" cm="1">
        <f t="array" ref="O186">_xlfn.IFS(AND(B186="Short",F186=Q186),(D186-F186)/D186,AND(B186="Long",F186=Q186),(F186/D186)-1,AND(B186="Long",F186&lt;&gt;Q186),(F186/D186)-1,AND(B186="Short",F186&lt;&gt;Q186),(D186-F186)/D186)</f>
        <v>2.8820322496528217E-2</v>
      </c>
      <c r="P186" t="s">
        <v>23</v>
      </c>
      <c r="Q186" s="7">
        <v>169.65350000000001</v>
      </c>
      <c r="R186" s="8">
        <v>43906</v>
      </c>
      <c r="S186" s="10">
        <f t="shared" si="7"/>
        <v>10</v>
      </c>
      <c r="T186" s="10">
        <v>1</v>
      </c>
      <c r="V186" s="11" t="str">
        <f t="shared" si="6"/>
        <v>1</v>
      </c>
      <c r="Y186" s="10">
        <v>0</v>
      </c>
      <c r="AC186">
        <f t="shared" si="8"/>
        <v>10</v>
      </c>
    </row>
    <row r="187" spans="1:29" x14ac:dyDescent="0.2">
      <c r="A187" t="s">
        <v>115</v>
      </c>
      <c r="B187" t="s">
        <v>25</v>
      </c>
      <c r="C187" s="6">
        <v>44405</v>
      </c>
      <c r="D187" s="7">
        <v>80.902000000000001</v>
      </c>
      <c r="E187" s="6">
        <v>44406</v>
      </c>
      <c r="F187" s="7">
        <v>83.156999999999996</v>
      </c>
      <c r="G187">
        <v>1</v>
      </c>
      <c r="H187">
        <v>0</v>
      </c>
      <c r="J187" s="7"/>
      <c r="K187" s="8"/>
      <c r="M187" s="7"/>
      <c r="N187" s="8"/>
      <c r="O187" s="9" cm="1">
        <f t="array" ref="O187">_xlfn.IFS(AND(B187="Short",F187=Q187),(D187-F187)/D187,AND(B187="Long",F187=Q187),(F187/D187)-1,AND(B187="Long",F187&lt;&gt;Q187),(F187/D187)-1,AND(B187="Short",F187&lt;&gt;Q187),(D187-F187)/D187)</f>
        <v>2.7873229339200556E-2</v>
      </c>
      <c r="P187" t="s">
        <v>23</v>
      </c>
      <c r="Q187" s="7">
        <v>83.156999999999996</v>
      </c>
      <c r="R187" s="8">
        <v>44405</v>
      </c>
      <c r="S187" s="10">
        <f t="shared" si="7"/>
        <v>1</v>
      </c>
      <c r="T187" s="10">
        <v>1</v>
      </c>
      <c r="V187" s="11" t="str">
        <f t="shared" si="6"/>
        <v>1</v>
      </c>
      <c r="Y187" s="10">
        <v>0</v>
      </c>
      <c r="AC187">
        <f t="shared" si="8"/>
        <v>1</v>
      </c>
    </row>
    <row r="188" spans="1:29" x14ac:dyDescent="0.2">
      <c r="A188" t="s">
        <v>119</v>
      </c>
      <c r="B188" t="s">
        <v>22</v>
      </c>
      <c r="C188" s="6">
        <v>43864</v>
      </c>
      <c r="D188" s="7">
        <v>66.626000000000005</v>
      </c>
      <c r="E188" s="6">
        <v>43865</v>
      </c>
      <c r="F188" s="7">
        <v>65.090999999999994</v>
      </c>
      <c r="G188">
        <v>1</v>
      </c>
      <c r="H188">
        <v>0</v>
      </c>
      <c r="J188" s="7"/>
      <c r="K188" s="8"/>
      <c r="M188" s="7"/>
      <c r="N188" s="8"/>
      <c r="O188" s="9" cm="1">
        <f t="array" ref="O188">_xlfn.IFS(AND(B188="Short",F188=Q188),(D188-F188)/D188,AND(B188="Long",F188=Q188),(F188/D188)-1,AND(B188="Long",F188&lt;&gt;Q188),(F188/D188)-1,AND(B188="Short",F188&lt;&gt;Q188),(D188-F188)/D188)</f>
        <v>2.3039053822832087E-2</v>
      </c>
      <c r="P188" t="s">
        <v>23</v>
      </c>
      <c r="Q188" s="7">
        <v>65.090999999999994</v>
      </c>
      <c r="R188" s="8">
        <v>43864</v>
      </c>
      <c r="S188" s="10">
        <f t="shared" si="7"/>
        <v>1</v>
      </c>
      <c r="T188" s="10">
        <v>1</v>
      </c>
      <c r="V188" s="11" t="str">
        <f t="shared" si="6"/>
        <v>1</v>
      </c>
      <c r="Y188" s="10">
        <v>0</v>
      </c>
      <c r="AC188">
        <f t="shared" si="8"/>
        <v>1</v>
      </c>
    </row>
    <row r="189" spans="1:29" x14ac:dyDescent="0.2">
      <c r="A189" t="s">
        <v>120</v>
      </c>
      <c r="B189" t="s">
        <v>25</v>
      </c>
      <c r="C189" s="6">
        <v>43906</v>
      </c>
      <c r="D189" s="7">
        <v>34.601999999999997</v>
      </c>
      <c r="E189" s="6">
        <v>43915</v>
      </c>
      <c r="F189" s="7">
        <v>35.906999999999996</v>
      </c>
      <c r="G189">
        <v>1</v>
      </c>
      <c r="H189">
        <v>0</v>
      </c>
      <c r="J189" s="7"/>
      <c r="K189" s="8"/>
      <c r="M189" s="7"/>
      <c r="N189" s="8"/>
      <c r="O189" s="9" cm="1">
        <f t="array" ref="O189">_xlfn.IFS(AND(B189="Short",F189=Q189),(D189-F189)/D189,AND(B189="Long",F189=Q189),(F189/D189)-1,AND(B189="Long",F189&lt;&gt;Q189),(F189/D189)-1,AND(B189="Short",F189&lt;&gt;Q189),(D189-F189)/D189)</f>
        <v>3.7714582972082633E-2</v>
      </c>
      <c r="P189" t="s">
        <v>23</v>
      </c>
      <c r="Q189" s="7">
        <v>35.906999999999996</v>
      </c>
      <c r="R189" s="8">
        <v>43906</v>
      </c>
      <c r="S189" s="10">
        <f t="shared" si="7"/>
        <v>9</v>
      </c>
      <c r="T189" s="10">
        <v>1</v>
      </c>
      <c r="V189" s="11" t="str">
        <f t="shared" si="6"/>
        <v>1</v>
      </c>
      <c r="Y189" s="10">
        <v>0</v>
      </c>
      <c r="AC189">
        <f t="shared" si="8"/>
        <v>9</v>
      </c>
    </row>
    <row r="190" spans="1:29" x14ac:dyDescent="0.2">
      <c r="A190" t="s">
        <v>121</v>
      </c>
      <c r="B190" t="s">
        <v>22</v>
      </c>
      <c r="C190" s="6">
        <v>43986</v>
      </c>
      <c r="D190" s="7">
        <v>50.850999999999999</v>
      </c>
      <c r="E190" s="6">
        <v>43987</v>
      </c>
      <c r="F190" s="7">
        <v>49.628500000000003</v>
      </c>
      <c r="G190">
        <v>1</v>
      </c>
      <c r="H190">
        <v>0</v>
      </c>
      <c r="J190" s="7"/>
      <c r="K190" s="8"/>
      <c r="M190" s="7"/>
      <c r="N190" s="8"/>
      <c r="O190" s="9" cm="1">
        <f t="array" ref="O190">_xlfn.IFS(AND(B190="Short",F190=Q190),(D190-F190)/D190,AND(B190="Long",F190=Q190),(F190/D190)-1,AND(B190="Long",F190&lt;&gt;Q190),(F190/D190)-1,AND(B190="Short",F190&lt;&gt;Q190),(D190-F190)/D190)</f>
        <v>2.404082515584741E-2</v>
      </c>
      <c r="P190" t="s">
        <v>23</v>
      </c>
      <c r="Q190" s="7">
        <v>49.628500000000003</v>
      </c>
      <c r="R190" s="8">
        <v>43986</v>
      </c>
      <c r="S190" s="10">
        <f t="shared" si="7"/>
        <v>1</v>
      </c>
      <c r="T190" s="10">
        <v>1</v>
      </c>
      <c r="V190" s="11" t="str">
        <f t="shared" si="6"/>
        <v>1</v>
      </c>
      <c r="Y190" s="10">
        <v>0</v>
      </c>
      <c r="AC190">
        <f t="shared" si="8"/>
        <v>1</v>
      </c>
    </row>
    <row r="191" spans="1:29" x14ac:dyDescent="0.2">
      <c r="A191" t="s">
        <v>115</v>
      </c>
      <c r="B191" t="s">
        <v>25</v>
      </c>
      <c r="C191" s="6">
        <v>44615</v>
      </c>
      <c r="D191" s="7">
        <v>50.771999999999998</v>
      </c>
      <c r="E191" s="6">
        <v>44616</v>
      </c>
      <c r="F191" s="7">
        <v>54.152000000000001</v>
      </c>
      <c r="G191">
        <v>1</v>
      </c>
      <c r="H191">
        <v>0</v>
      </c>
      <c r="J191" s="7"/>
      <c r="K191" s="8"/>
      <c r="M191" s="7"/>
      <c r="N191" s="8"/>
      <c r="O191" s="9" cm="1">
        <f t="array" ref="O191">_xlfn.IFS(AND(B191="Short",F191=Q191),(D191-F191)/D191,AND(B191="Long",F191=Q191),(F191/D191)-1,AND(B191="Long",F191&lt;&gt;Q191),(F191/D191)-1,AND(B191="Short",F191&lt;&gt;Q191),(D191-F191)/D191)</f>
        <v>6.6572126368864781E-2</v>
      </c>
      <c r="P191" t="s">
        <v>23</v>
      </c>
      <c r="Q191" s="7">
        <v>54.152000000000001</v>
      </c>
      <c r="R191" s="8">
        <v>44615</v>
      </c>
      <c r="S191" s="10">
        <f t="shared" si="7"/>
        <v>1</v>
      </c>
      <c r="T191" s="10">
        <v>1</v>
      </c>
      <c r="V191" s="11" t="str">
        <f t="shared" si="6"/>
        <v>1</v>
      </c>
      <c r="Y191" s="10">
        <v>0</v>
      </c>
      <c r="AC191">
        <f t="shared" si="8"/>
        <v>1</v>
      </c>
    </row>
    <row r="192" spans="1:29" x14ac:dyDescent="0.2">
      <c r="A192" t="s">
        <v>119</v>
      </c>
      <c r="B192" t="s">
        <v>22</v>
      </c>
      <c r="C192" s="6">
        <v>44144</v>
      </c>
      <c r="D192" s="7">
        <v>118.76300000000001</v>
      </c>
      <c r="E192" s="6">
        <v>44145</v>
      </c>
      <c r="F192" s="7">
        <v>114.4705</v>
      </c>
      <c r="G192">
        <v>1</v>
      </c>
      <c r="H192">
        <v>0</v>
      </c>
      <c r="J192" s="7"/>
      <c r="K192" s="8"/>
      <c r="M192" s="7"/>
      <c r="N192" s="8"/>
      <c r="O192" s="9" cm="1">
        <f t="array" ref="O192">_xlfn.IFS(AND(B192="Short",F192=Q192),(D192-F192)/D192,AND(B192="Long",F192=Q192),(F192/D192)-1,AND(B192="Long",F192&lt;&gt;Q192),(F192/D192)-1,AND(B192="Short",F192&lt;&gt;Q192),(D192-F192)/D192)</f>
        <v>3.6143411668617363E-2</v>
      </c>
      <c r="P192" t="s">
        <v>23</v>
      </c>
      <c r="Q192" s="7">
        <v>114.4705</v>
      </c>
      <c r="R192" s="8">
        <v>44144</v>
      </c>
      <c r="S192" s="10">
        <f t="shared" si="7"/>
        <v>1</v>
      </c>
      <c r="T192" s="10">
        <v>1</v>
      </c>
      <c r="V192" s="11" t="str">
        <f t="shared" si="6"/>
        <v>1</v>
      </c>
      <c r="Y192" s="10">
        <v>0</v>
      </c>
      <c r="AC192">
        <f t="shared" si="8"/>
        <v>1</v>
      </c>
    </row>
    <row r="193" spans="1:29" x14ac:dyDescent="0.2">
      <c r="A193" t="s">
        <v>121</v>
      </c>
      <c r="B193" t="s">
        <v>22</v>
      </c>
      <c r="C193" s="6">
        <v>44231</v>
      </c>
      <c r="D193" s="7">
        <v>63.368000000000002</v>
      </c>
      <c r="E193" s="6">
        <v>44232</v>
      </c>
      <c r="F193" s="7">
        <v>61.887999999999998</v>
      </c>
      <c r="G193">
        <v>1</v>
      </c>
      <c r="H193">
        <v>0</v>
      </c>
      <c r="J193" s="7"/>
      <c r="K193" s="8"/>
      <c r="M193" s="7"/>
      <c r="N193" s="8"/>
      <c r="O193" s="9" cm="1">
        <f t="array" ref="O193">_xlfn.IFS(AND(B193="Short",F193=Q193),(D193-F193)/D193,AND(B193="Long",F193=Q193),(F193/D193)-1,AND(B193="Long",F193&lt;&gt;Q193),(F193/D193)-1,AND(B193="Short",F193&lt;&gt;Q193),(D193-F193)/D193)</f>
        <v>2.3355636914531054E-2</v>
      </c>
      <c r="P193" t="s">
        <v>23</v>
      </c>
      <c r="Q193" s="7">
        <v>61.887999999999998</v>
      </c>
      <c r="R193" s="8">
        <v>44231</v>
      </c>
      <c r="S193" s="10">
        <f t="shared" si="7"/>
        <v>1</v>
      </c>
      <c r="T193" s="10">
        <v>1</v>
      </c>
      <c r="V193" s="11" t="str">
        <f t="shared" si="6"/>
        <v>1</v>
      </c>
      <c r="Y193" s="10">
        <v>0</v>
      </c>
      <c r="AC193">
        <f t="shared" si="8"/>
        <v>1</v>
      </c>
    </row>
    <row r="194" spans="1:29" x14ac:dyDescent="0.2">
      <c r="A194" t="s">
        <v>119</v>
      </c>
      <c r="B194" t="s">
        <v>25</v>
      </c>
      <c r="C194" s="6">
        <v>44866</v>
      </c>
      <c r="D194" s="7">
        <v>50.915999999999997</v>
      </c>
      <c r="E194" s="6">
        <v>44959</v>
      </c>
      <c r="F194" s="7">
        <v>55.030999999999999</v>
      </c>
      <c r="G194">
        <v>1</v>
      </c>
      <c r="H194">
        <v>0</v>
      </c>
      <c r="J194" s="7"/>
      <c r="K194" s="8"/>
      <c r="M194" s="7"/>
      <c r="N194" s="8"/>
      <c r="O194" s="9" cm="1">
        <f t="array" ref="O194">_xlfn.IFS(AND(B194="Short",F194=Q194),(D194-F194)/D194,AND(B194="Long",F194=Q194),(F194/D194)-1,AND(B194="Long",F194&lt;&gt;Q194),(F194/D194)-1,AND(B194="Short",F194&lt;&gt;Q194),(D194-F194)/D194)</f>
        <v>8.0819388797234604E-2</v>
      </c>
      <c r="P194" t="s">
        <v>23</v>
      </c>
      <c r="Q194" s="7">
        <v>55.030999999999999</v>
      </c>
      <c r="R194" s="8">
        <v>44866</v>
      </c>
      <c r="S194" s="10">
        <f t="shared" si="7"/>
        <v>93</v>
      </c>
      <c r="T194" s="10">
        <v>1</v>
      </c>
      <c r="V194" s="11" t="str">
        <f t="shared" ref="V194:V257" si="9">IF(F194=Q194,"1")</f>
        <v>1</v>
      </c>
      <c r="Y194" s="10">
        <v>0</v>
      </c>
      <c r="AC194">
        <f t="shared" si="8"/>
        <v>93</v>
      </c>
    </row>
    <row r="195" spans="1:29" x14ac:dyDescent="0.2">
      <c r="A195" t="s">
        <v>122</v>
      </c>
      <c r="B195" t="s">
        <v>25</v>
      </c>
      <c r="C195" s="6">
        <v>45503</v>
      </c>
      <c r="D195" s="7">
        <v>224.637</v>
      </c>
      <c r="E195" s="6">
        <v>45504</v>
      </c>
      <c r="F195" s="7">
        <v>231.1045</v>
      </c>
      <c r="G195">
        <v>1</v>
      </c>
      <c r="H195">
        <v>0</v>
      </c>
      <c r="J195" s="7"/>
      <c r="K195" s="8"/>
      <c r="M195" s="7"/>
      <c r="N195" s="8"/>
      <c r="O195" s="9" cm="1">
        <f t="array" ref="O195">_xlfn.IFS(AND(B195="Short",F195=Q195),(D195-F195)/D195,AND(B195="Long",F195=Q195),(F195/D195)-1,AND(B195="Long",F195&lt;&gt;Q195),(F195/D195)-1,AND(B195="Short",F195&lt;&gt;Q195),(D195-F195)/D195)</f>
        <v>2.8790893753032565E-2</v>
      </c>
      <c r="P195" t="s">
        <v>23</v>
      </c>
      <c r="Q195" s="7">
        <v>231.1045</v>
      </c>
      <c r="R195" s="8">
        <v>45503</v>
      </c>
      <c r="S195" s="10">
        <f t="shared" ref="S195:S258" si="10">_xlfn.DAYS(E195,C195)</f>
        <v>1</v>
      </c>
      <c r="T195" s="10">
        <v>1</v>
      </c>
      <c r="V195" s="11" t="str">
        <f t="shared" si="9"/>
        <v>1</v>
      </c>
      <c r="Y195" s="10">
        <v>0</v>
      </c>
      <c r="AC195">
        <f t="shared" si="8"/>
        <v>1</v>
      </c>
    </row>
    <row r="196" spans="1:29" x14ac:dyDescent="0.2">
      <c r="A196" t="s">
        <v>119</v>
      </c>
      <c r="B196" t="s">
        <v>22</v>
      </c>
      <c r="C196" s="6">
        <v>44963</v>
      </c>
      <c r="D196" s="7">
        <v>68.119</v>
      </c>
      <c r="E196" s="6">
        <v>44998</v>
      </c>
      <c r="F196" s="7">
        <v>64.766499999999994</v>
      </c>
      <c r="G196">
        <v>1</v>
      </c>
      <c r="H196">
        <v>0</v>
      </c>
      <c r="J196" s="7"/>
      <c r="K196" s="8"/>
      <c r="M196" s="7"/>
      <c r="N196" s="8"/>
      <c r="O196" s="9" cm="1">
        <f t="array" ref="O196">_xlfn.IFS(AND(B196="Short",F196=Q196),(D196-F196)/D196,AND(B196="Long",F196=Q196),(F196/D196)-1,AND(B196="Long",F196&lt;&gt;Q196),(F196/D196)-1,AND(B196="Short",F196&lt;&gt;Q196),(D196-F196)/D196)</f>
        <v>4.9215343736696171E-2</v>
      </c>
      <c r="P196" t="s">
        <v>23</v>
      </c>
      <c r="Q196" s="7">
        <v>64.766499999999994</v>
      </c>
      <c r="R196" s="8">
        <v>44963</v>
      </c>
      <c r="S196" s="10">
        <f t="shared" si="10"/>
        <v>35</v>
      </c>
      <c r="T196" s="10">
        <v>1</v>
      </c>
      <c r="V196" s="11" t="str">
        <f t="shared" si="9"/>
        <v>1</v>
      </c>
      <c r="Y196" s="10">
        <v>0</v>
      </c>
      <c r="AC196">
        <f t="shared" ref="AC196:AC259" si="11">IF(O196&gt;-0.01,_xlfn.DAYS(E196,C196))</f>
        <v>35</v>
      </c>
    </row>
    <row r="197" spans="1:29" x14ac:dyDescent="0.2">
      <c r="A197" t="s">
        <v>123</v>
      </c>
      <c r="B197" t="s">
        <v>25</v>
      </c>
      <c r="C197" s="6">
        <v>43906</v>
      </c>
      <c r="D197" s="7">
        <v>92.872</v>
      </c>
      <c r="E197" s="6">
        <v>43907</v>
      </c>
      <c r="F197" s="7">
        <v>95.552000000000007</v>
      </c>
      <c r="G197">
        <v>1</v>
      </c>
      <c r="H197">
        <v>0</v>
      </c>
      <c r="J197" s="7"/>
      <c r="K197" s="8"/>
      <c r="M197" s="7"/>
      <c r="N197" s="8"/>
      <c r="O197" s="9" cm="1">
        <f t="array" ref="O197">_xlfn.IFS(AND(B197="Short",F197=Q197),(D197-F197)/D197,AND(B197="Long",F197=Q197),(F197/D197)-1,AND(B197="Long",F197&lt;&gt;Q197),(F197/D197)-1,AND(B197="Short",F197&lt;&gt;Q197),(D197-F197)/D197)</f>
        <v>2.8856921354121878E-2</v>
      </c>
      <c r="P197" t="s">
        <v>23</v>
      </c>
      <c r="Q197" s="7">
        <v>95.552000000000007</v>
      </c>
      <c r="R197" s="8">
        <v>43906</v>
      </c>
      <c r="S197" s="10">
        <f t="shared" si="10"/>
        <v>1</v>
      </c>
      <c r="T197" s="10">
        <v>1</v>
      </c>
      <c r="V197" s="11" t="str">
        <f t="shared" si="9"/>
        <v>1</v>
      </c>
      <c r="Y197" s="10">
        <v>0</v>
      </c>
      <c r="AC197">
        <f t="shared" si="11"/>
        <v>1</v>
      </c>
    </row>
    <row r="198" spans="1:29" x14ac:dyDescent="0.2">
      <c r="A198" t="s">
        <v>124</v>
      </c>
      <c r="B198" t="s">
        <v>25</v>
      </c>
      <c r="C198" s="6">
        <v>43906</v>
      </c>
      <c r="D198" s="7">
        <v>76.784999999999997</v>
      </c>
      <c r="E198" s="6">
        <v>43915</v>
      </c>
      <c r="F198" s="7">
        <v>79.222499999999997</v>
      </c>
      <c r="G198">
        <v>1</v>
      </c>
      <c r="H198">
        <v>0</v>
      </c>
      <c r="J198" s="7"/>
      <c r="K198" s="8"/>
      <c r="M198" s="7"/>
      <c r="N198" s="8"/>
      <c r="O198" s="9" cm="1">
        <f t="array" ref="O198">_xlfn.IFS(AND(B198="Short",F198=Q198),(D198-F198)/D198,AND(B198="Long",F198=Q198),(F198/D198)-1,AND(B198="Long",F198&lt;&gt;Q198),(F198/D198)-1,AND(B198="Short",F198&lt;&gt;Q198),(D198-F198)/D198)</f>
        <v>3.1744481344012421E-2</v>
      </c>
      <c r="P198" t="s">
        <v>23</v>
      </c>
      <c r="Q198" s="7">
        <v>79.222499999999997</v>
      </c>
      <c r="R198" s="8">
        <v>43906</v>
      </c>
      <c r="S198" s="10">
        <f t="shared" si="10"/>
        <v>9</v>
      </c>
      <c r="T198" s="10">
        <v>1</v>
      </c>
      <c r="V198" s="11" t="str">
        <f t="shared" si="9"/>
        <v>1</v>
      </c>
      <c r="Y198" s="10">
        <v>0</v>
      </c>
      <c r="AC198">
        <f t="shared" si="11"/>
        <v>9</v>
      </c>
    </row>
    <row r="199" spans="1:29" x14ac:dyDescent="0.2">
      <c r="A199" t="s">
        <v>123</v>
      </c>
      <c r="B199" t="s">
        <v>22</v>
      </c>
      <c r="C199" s="6">
        <v>44144</v>
      </c>
      <c r="D199" s="7">
        <v>138.97999999999999</v>
      </c>
      <c r="E199" s="6">
        <v>44147</v>
      </c>
      <c r="F199" s="7">
        <v>135.78</v>
      </c>
      <c r="G199">
        <v>1</v>
      </c>
      <c r="H199">
        <v>0</v>
      </c>
      <c r="J199" s="7"/>
      <c r="K199" s="8"/>
      <c r="M199" s="7"/>
      <c r="N199" s="8"/>
      <c r="O199" s="9" cm="1">
        <f t="array" ref="O199">_xlfn.IFS(AND(B199="Short",F199=Q199),(D199-F199)/D199,AND(B199="Long",F199=Q199),(F199/D199)-1,AND(B199="Long",F199&lt;&gt;Q199),(F199/D199)-1,AND(B199="Short",F199&lt;&gt;Q199),(D199-F199)/D199)</f>
        <v>2.3024895668441424E-2</v>
      </c>
      <c r="P199" t="s">
        <v>23</v>
      </c>
      <c r="Q199" s="7">
        <v>135.78</v>
      </c>
      <c r="R199" s="8">
        <v>44144</v>
      </c>
      <c r="S199" s="10">
        <f t="shared" si="10"/>
        <v>3</v>
      </c>
      <c r="T199" s="10">
        <v>1</v>
      </c>
      <c r="V199" s="11" t="str">
        <f t="shared" si="9"/>
        <v>1</v>
      </c>
      <c r="Y199" s="10">
        <v>0</v>
      </c>
      <c r="AC199">
        <f t="shared" si="11"/>
        <v>3</v>
      </c>
    </row>
    <row r="200" spans="1:29" x14ac:dyDescent="0.2">
      <c r="A200" t="s">
        <v>119</v>
      </c>
      <c r="B200" t="s">
        <v>25</v>
      </c>
      <c r="C200" s="6">
        <v>45030</v>
      </c>
      <c r="D200" s="7">
        <v>48.423999999999999</v>
      </c>
      <c r="E200" s="6">
        <v>45317</v>
      </c>
      <c r="F200" s="7">
        <v>52.558999999999997</v>
      </c>
      <c r="G200">
        <v>1</v>
      </c>
      <c r="H200">
        <v>0</v>
      </c>
      <c r="J200" s="7"/>
      <c r="K200" s="8"/>
      <c r="M200" s="7"/>
      <c r="N200" s="8"/>
      <c r="O200" s="9" cm="1">
        <f t="array" ref="O200">_xlfn.IFS(AND(B200="Short",F200=Q200),(D200-F200)/D200,AND(B200="Long",F200=Q200),(F200/D200)-1,AND(B200="Long",F200&lt;&gt;Q200),(F200/D200)-1,AND(B200="Short",F200&lt;&gt;Q200),(D200-F200)/D200)</f>
        <v>8.5391541384437497E-2</v>
      </c>
      <c r="P200" t="s">
        <v>23</v>
      </c>
      <c r="Q200" s="7">
        <v>52.558999999999997</v>
      </c>
      <c r="R200" s="8">
        <v>45030</v>
      </c>
      <c r="S200" s="10">
        <f t="shared" si="10"/>
        <v>287</v>
      </c>
      <c r="T200" s="10">
        <v>1</v>
      </c>
      <c r="V200" s="11" t="str">
        <f t="shared" si="9"/>
        <v>1</v>
      </c>
      <c r="Y200" s="10">
        <v>0</v>
      </c>
      <c r="AC200">
        <f t="shared" si="11"/>
        <v>287</v>
      </c>
    </row>
    <row r="201" spans="1:29" x14ac:dyDescent="0.2">
      <c r="A201" t="s">
        <v>125</v>
      </c>
      <c r="B201" t="s">
        <v>22</v>
      </c>
      <c r="C201" s="6">
        <v>44308</v>
      </c>
      <c r="D201" s="7">
        <v>215.36985000000001</v>
      </c>
      <c r="E201" s="6">
        <v>44614</v>
      </c>
      <c r="F201" s="7">
        <v>209.053225</v>
      </c>
      <c r="G201">
        <v>1</v>
      </c>
      <c r="H201">
        <v>0</v>
      </c>
      <c r="J201" s="7"/>
      <c r="K201" s="8"/>
      <c r="M201" s="7"/>
      <c r="N201" s="8"/>
      <c r="O201" s="9" cm="1">
        <f t="array" ref="O201">_xlfn.IFS(AND(B201="Short",F201=Q201),(D201-F201)/D201,AND(B201="Long",F201=Q201),(F201/D201)-1,AND(B201="Long",F201&lt;&gt;Q201),(F201/D201)-1,AND(B201="Short",F201&lt;&gt;Q201),(D201-F201)/D201)</f>
        <v>2.9329198121278422E-2</v>
      </c>
      <c r="P201" t="s">
        <v>23</v>
      </c>
      <c r="Q201" s="7">
        <v>209.053225</v>
      </c>
      <c r="R201" s="8">
        <v>44308</v>
      </c>
      <c r="S201" s="10">
        <f t="shared" si="10"/>
        <v>306</v>
      </c>
      <c r="T201" s="10">
        <v>1</v>
      </c>
      <c r="V201" s="11" t="str">
        <f t="shared" si="9"/>
        <v>1</v>
      </c>
      <c r="Y201" s="10">
        <v>0</v>
      </c>
      <c r="AC201">
        <f t="shared" si="11"/>
        <v>306</v>
      </c>
    </row>
    <row r="202" spans="1:29" x14ac:dyDescent="0.2">
      <c r="A202" t="s">
        <v>126</v>
      </c>
      <c r="B202" t="s">
        <v>25</v>
      </c>
      <c r="C202" s="6">
        <v>43906</v>
      </c>
      <c r="D202" s="7">
        <v>47.319000000000003</v>
      </c>
      <c r="E202" s="6">
        <v>43907</v>
      </c>
      <c r="F202" s="7">
        <v>48.791499999999999</v>
      </c>
      <c r="G202">
        <v>1</v>
      </c>
      <c r="H202">
        <v>0</v>
      </c>
      <c r="J202" s="7"/>
      <c r="K202" s="8"/>
      <c r="M202" s="7"/>
      <c r="N202" s="8"/>
      <c r="O202" s="9" cm="1">
        <f t="array" ref="O202">_xlfn.IFS(AND(B202="Short",F202=Q202),(D202-F202)/D202,AND(B202="Long",F202=Q202),(F202/D202)-1,AND(B202="Long",F202&lt;&gt;Q202),(F202/D202)-1,AND(B202="Short",F202&lt;&gt;Q202),(D202-F202)/D202)</f>
        <v>3.1118578160992394E-2</v>
      </c>
      <c r="P202" t="s">
        <v>23</v>
      </c>
      <c r="Q202" s="7">
        <v>48.791499999999999</v>
      </c>
      <c r="R202" s="8">
        <v>43906</v>
      </c>
      <c r="S202" s="10">
        <f t="shared" si="10"/>
        <v>1</v>
      </c>
      <c r="T202" s="10">
        <v>1</v>
      </c>
      <c r="V202" s="11" t="str">
        <f t="shared" si="9"/>
        <v>1</v>
      </c>
      <c r="Y202" s="10">
        <v>0</v>
      </c>
      <c r="AC202">
        <f t="shared" si="11"/>
        <v>1</v>
      </c>
    </row>
    <row r="203" spans="1:29" x14ac:dyDescent="0.2">
      <c r="A203" t="s">
        <v>127</v>
      </c>
      <c r="B203" t="s">
        <v>25</v>
      </c>
      <c r="C203" s="6">
        <v>44144</v>
      </c>
      <c r="D203" s="7">
        <v>132.49199999999999</v>
      </c>
      <c r="E203" s="6">
        <v>44155</v>
      </c>
      <c r="F203" s="7">
        <v>136.322</v>
      </c>
      <c r="G203">
        <v>1</v>
      </c>
      <c r="H203">
        <v>0</v>
      </c>
      <c r="J203" s="7"/>
      <c r="K203" s="8"/>
      <c r="M203" s="7"/>
      <c r="N203" s="8"/>
      <c r="O203" s="9" cm="1">
        <f t="array" ref="O203">_xlfn.IFS(AND(B203="Short",F203=Q203),(D203-F203)/D203,AND(B203="Long",F203=Q203),(F203/D203)-1,AND(B203="Long",F203&lt;&gt;Q203),(F203/D203)-1,AND(B203="Short",F203&lt;&gt;Q203),(D203-F203)/D203)</f>
        <v>2.8907405730157487E-2</v>
      </c>
      <c r="P203" t="s">
        <v>23</v>
      </c>
      <c r="Q203" s="7">
        <v>136.322</v>
      </c>
      <c r="R203" s="8">
        <v>44144</v>
      </c>
      <c r="S203" s="10">
        <f t="shared" si="10"/>
        <v>11</v>
      </c>
      <c r="T203" s="10">
        <v>1</v>
      </c>
      <c r="V203" s="11" t="str">
        <f t="shared" si="9"/>
        <v>1</v>
      </c>
      <c r="Y203" s="10">
        <v>0</v>
      </c>
      <c r="AC203">
        <f t="shared" si="11"/>
        <v>11</v>
      </c>
    </row>
    <row r="204" spans="1:29" x14ac:dyDescent="0.2">
      <c r="A204" t="s">
        <v>128</v>
      </c>
      <c r="B204" t="s">
        <v>22</v>
      </c>
      <c r="C204" s="6">
        <v>43979</v>
      </c>
      <c r="D204" s="7">
        <v>95.927000000000007</v>
      </c>
      <c r="E204" s="6">
        <v>43986</v>
      </c>
      <c r="F204" s="7">
        <v>93.594499999999996</v>
      </c>
      <c r="G204">
        <v>1</v>
      </c>
      <c r="H204">
        <v>0</v>
      </c>
      <c r="J204" s="7"/>
      <c r="K204" s="8"/>
      <c r="M204" s="7"/>
      <c r="N204" s="8"/>
      <c r="O204" s="9" cm="1">
        <f t="array" ref="O204">_xlfn.IFS(AND(B204="Short",F204=Q204),(D204-F204)/D204,AND(B204="Long",F204=Q204),(F204/D204)-1,AND(B204="Long",F204&lt;&gt;Q204),(F204/D204)-1,AND(B204="Short",F204&lt;&gt;Q204),(D204-F204)/D204)</f>
        <v>2.4315364808656689E-2</v>
      </c>
      <c r="P204" t="s">
        <v>23</v>
      </c>
      <c r="Q204" s="7">
        <v>93.594499999999996</v>
      </c>
      <c r="R204" s="8">
        <v>43979</v>
      </c>
      <c r="S204" s="10">
        <f t="shared" si="10"/>
        <v>7</v>
      </c>
      <c r="T204" s="10">
        <v>1</v>
      </c>
      <c r="V204" s="11" t="str">
        <f t="shared" si="9"/>
        <v>1</v>
      </c>
      <c r="Y204" s="10">
        <v>0</v>
      </c>
      <c r="AC204">
        <f t="shared" si="11"/>
        <v>7</v>
      </c>
    </row>
    <row r="205" spans="1:29" x14ac:dyDescent="0.2">
      <c r="A205" t="s">
        <v>128</v>
      </c>
      <c r="B205" t="s">
        <v>22</v>
      </c>
      <c r="C205" s="6">
        <v>44159</v>
      </c>
      <c r="D205" s="7">
        <v>106.40300000000001</v>
      </c>
      <c r="E205" s="6">
        <v>44223</v>
      </c>
      <c r="F205" s="7">
        <v>103.9605</v>
      </c>
      <c r="G205">
        <v>1</v>
      </c>
      <c r="H205">
        <v>0</v>
      </c>
      <c r="J205" s="7"/>
      <c r="K205" s="8"/>
      <c r="M205" s="7"/>
      <c r="N205" s="8"/>
      <c r="O205" s="9" cm="1">
        <f t="array" ref="O205">_xlfn.IFS(AND(B205="Short",F205=Q205),(D205-F205)/D205,AND(B205="Long",F205=Q205),(F205/D205)-1,AND(B205="Long",F205&lt;&gt;Q205),(F205/D205)-1,AND(B205="Short",F205&lt;&gt;Q205),(D205-F205)/D205)</f>
        <v>2.2955179835155114E-2</v>
      </c>
      <c r="P205" t="s">
        <v>23</v>
      </c>
      <c r="Q205" s="7">
        <v>103.9605</v>
      </c>
      <c r="R205" s="8">
        <v>44159</v>
      </c>
      <c r="S205" s="10">
        <f t="shared" si="10"/>
        <v>64</v>
      </c>
      <c r="T205" s="10">
        <v>1</v>
      </c>
      <c r="V205" s="11" t="str">
        <f t="shared" si="9"/>
        <v>1</v>
      </c>
      <c r="Y205" s="10">
        <v>0</v>
      </c>
      <c r="AC205">
        <f t="shared" si="11"/>
        <v>64</v>
      </c>
    </row>
    <row r="206" spans="1:29" x14ac:dyDescent="0.2">
      <c r="A206" t="s">
        <v>128</v>
      </c>
      <c r="B206" t="s">
        <v>22</v>
      </c>
      <c r="C206" s="6">
        <v>44707</v>
      </c>
      <c r="D206" s="7">
        <v>157.18799999999999</v>
      </c>
      <c r="E206" s="6">
        <v>44728</v>
      </c>
      <c r="F206" s="7">
        <v>150.63300000000001</v>
      </c>
      <c r="G206">
        <v>1</v>
      </c>
      <c r="H206">
        <v>0</v>
      </c>
      <c r="J206" s="7"/>
      <c r="K206" s="8"/>
      <c r="M206" s="7"/>
      <c r="N206" s="8"/>
      <c r="O206" s="9" cm="1">
        <f t="array" ref="O206">_xlfn.IFS(AND(B206="Short",F206=Q206),(D206-F206)/D206,AND(B206="Long",F206=Q206),(F206/D206)-1,AND(B206="Long",F206&lt;&gt;Q206),(F206/D206)-1,AND(B206="Short",F206&lt;&gt;Q206),(D206-F206)/D206)</f>
        <v>4.1701656615008645E-2</v>
      </c>
      <c r="P206" t="s">
        <v>23</v>
      </c>
      <c r="Q206" s="7">
        <v>150.63300000000001</v>
      </c>
      <c r="R206" s="8">
        <v>44707</v>
      </c>
      <c r="S206" s="10">
        <f t="shared" si="10"/>
        <v>21</v>
      </c>
      <c r="T206" s="10">
        <v>1</v>
      </c>
      <c r="V206" s="11" t="str">
        <f t="shared" si="9"/>
        <v>1</v>
      </c>
      <c r="Y206" s="10">
        <v>0</v>
      </c>
      <c r="AC206">
        <f t="shared" si="11"/>
        <v>21</v>
      </c>
    </row>
    <row r="207" spans="1:29" x14ac:dyDescent="0.2">
      <c r="A207" t="s">
        <v>127</v>
      </c>
      <c r="B207" t="s">
        <v>22</v>
      </c>
      <c r="C207" s="6">
        <v>44253</v>
      </c>
      <c r="D207" s="7">
        <v>221.358</v>
      </c>
      <c r="E207" s="6">
        <v>44258</v>
      </c>
      <c r="F207" s="7">
        <v>214.75299999999999</v>
      </c>
      <c r="G207">
        <v>1</v>
      </c>
      <c r="H207">
        <v>0</v>
      </c>
      <c r="J207" s="7"/>
      <c r="K207" s="8"/>
      <c r="M207" s="7"/>
      <c r="N207" s="8"/>
      <c r="O207" s="9" cm="1">
        <f t="array" ref="O207">_xlfn.IFS(AND(B207="Short",F207=Q207),(D207-F207)/D207,AND(B207="Long",F207=Q207),(F207/D207)-1,AND(B207="Long",F207&lt;&gt;Q207),(F207/D207)-1,AND(B207="Short",F207&lt;&gt;Q207),(D207-F207)/D207)</f>
        <v>2.9838542090188824E-2</v>
      </c>
      <c r="P207" t="s">
        <v>23</v>
      </c>
      <c r="Q207" s="7">
        <v>214.75299999999999</v>
      </c>
      <c r="R207" s="8">
        <v>44253</v>
      </c>
      <c r="S207" s="10">
        <f t="shared" si="10"/>
        <v>5</v>
      </c>
      <c r="T207" s="10">
        <v>1</v>
      </c>
      <c r="V207" s="11" t="str">
        <f t="shared" si="9"/>
        <v>1</v>
      </c>
      <c r="Y207" s="10">
        <v>0</v>
      </c>
      <c r="AC207">
        <f t="shared" si="11"/>
        <v>5</v>
      </c>
    </row>
    <row r="208" spans="1:29" x14ac:dyDescent="0.2">
      <c r="A208" t="s">
        <v>126</v>
      </c>
      <c r="B208" t="s">
        <v>25</v>
      </c>
      <c r="C208" s="6">
        <v>44868</v>
      </c>
      <c r="D208" s="7">
        <v>52.924999999999997</v>
      </c>
      <c r="E208" s="6">
        <v>44875</v>
      </c>
      <c r="F208" s="7">
        <v>54.962499999999999</v>
      </c>
      <c r="G208">
        <v>1</v>
      </c>
      <c r="H208">
        <v>0</v>
      </c>
      <c r="J208" s="7"/>
      <c r="K208" s="8"/>
      <c r="M208" s="7"/>
      <c r="N208" s="8"/>
      <c r="O208" s="9" cm="1">
        <f t="array" ref="O208">_xlfn.IFS(AND(B208="Short",F208=Q208),(D208-F208)/D208,AND(B208="Long",F208=Q208),(F208/D208)-1,AND(B208="Long",F208&lt;&gt;Q208),(F208/D208)-1,AND(B208="Short",F208&lt;&gt;Q208),(D208-F208)/D208)</f>
        <v>3.8497874350496009E-2</v>
      </c>
      <c r="P208" t="s">
        <v>23</v>
      </c>
      <c r="Q208" s="7">
        <v>54.962499999999999</v>
      </c>
      <c r="R208" s="8">
        <v>44868</v>
      </c>
      <c r="S208" s="10">
        <f t="shared" si="10"/>
        <v>7</v>
      </c>
      <c r="T208" s="10">
        <v>1</v>
      </c>
      <c r="V208" s="11" t="str">
        <f t="shared" si="9"/>
        <v>1</v>
      </c>
      <c r="Y208" s="10">
        <v>0</v>
      </c>
      <c r="AC208">
        <f t="shared" si="11"/>
        <v>7</v>
      </c>
    </row>
    <row r="209" spans="1:29" x14ac:dyDescent="0.2">
      <c r="A209" t="s">
        <v>129</v>
      </c>
      <c r="B209" t="s">
        <v>22</v>
      </c>
      <c r="C209" s="6">
        <v>43903</v>
      </c>
      <c r="D209" s="7">
        <v>27.504000000000001</v>
      </c>
      <c r="E209" s="6">
        <v>43906</v>
      </c>
      <c r="F209" s="7">
        <v>26.439</v>
      </c>
      <c r="G209">
        <v>1</v>
      </c>
      <c r="H209">
        <v>0</v>
      </c>
      <c r="J209" s="7"/>
      <c r="K209" s="8"/>
      <c r="M209" s="7"/>
      <c r="N209" s="8"/>
      <c r="O209" s="9" cm="1">
        <f t="array" ref="O209">_xlfn.IFS(AND(B209="Short",F209=Q209),(D209-F209)/D209,AND(B209="Long",F209=Q209),(F209/D209)-1,AND(B209="Long",F209&lt;&gt;Q209),(F209/D209)-1,AND(B209="Short",F209&lt;&gt;Q209),(D209-F209)/D209)</f>
        <v>3.8721640488656242E-2</v>
      </c>
      <c r="P209" t="s">
        <v>23</v>
      </c>
      <c r="Q209" s="7">
        <v>26.439</v>
      </c>
      <c r="R209" s="8">
        <v>43903</v>
      </c>
      <c r="S209" s="10">
        <f t="shared" si="10"/>
        <v>3</v>
      </c>
      <c r="T209" s="10">
        <v>1</v>
      </c>
      <c r="V209" s="11" t="str">
        <f t="shared" si="9"/>
        <v>1</v>
      </c>
      <c r="Y209" s="10">
        <v>0</v>
      </c>
      <c r="AC209">
        <f t="shared" si="11"/>
        <v>3</v>
      </c>
    </row>
    <row r="210" spans="1:29" x14ac:dyDescent="0.2">
      <c r="A210" t="s">
        <v>129</v>
      </c>
      <c r="B210" t="s">
        <v>25</v>
      </c>
      <c r="C210" s="6">
        <v>43906</v>
      </c>
      <c r="D210" s="7">
        <v>23.359000000000002</v>
      </c>
      <c r="E210" s="6">
        <v>43906</v>
      </c>
      <c r="F210" s="7">
        <v>24.006499999999999</v>
      </c>
      <c r="G210">
        <v>1</v>
      </c>
      <c r="H210">
        <v>0</v>
      </c>
      <c r="J210" s="7"/>
      <c r="K210" s="8"/>
      <c r="M210" s="7"/>
      <c r="N210" s="8"/>
      <c r="O210" s="9" cm="1">
        <f t="array" ref="O210">_xlfn.IFS(AND(B210="Short",F210=Q210),(D210-F210)/D210,AND(B210="Long",F210=Q210),(F210/D210)-1,AND(B210="Long",F210&lt;&gt;Q210),(F210/D210)-1,AND(B210="Short",F210&lt;&gt;Q210),(D210-F210)/D210)</f>
        <v>2.7719508540605231E-2</v>
      </c>
      <c r="P210" t="s">
        <v>23</v>
      </c>
      <c r="Q210" s="7">
        <v>24.006499999999999</v>
      </c>
      <c r="R210" s="8">
        <v>43906</v>
      </c>
      <c r="S210" s="10">
        <f t="shared" si="10"/>
        <v>0</v>
      </c>
      <c r="T210" s="10">
        <v>1</v>
      </c>
      <c r="V210" s="11" t="str">
        <f t="shared" si="9"/>
        <v>1</v>
      </c>
      <c r="Y210" s="10">
        <v>0</v>
      </c>
      <c r="AC210">
        <f t="shared" si="11"/>
        <v>0</v>
      </c>
    </row>
    <row r="211" spans="1:29" x14ac:dyDescent="0.2">
      <c r="A211" t="s">
        <v>129</v>
      </c>
      <c r="B211" t="s">
        <v>22</v>
      </c>
      <c r="C211" s="6">
        <v>43907</v>
      </c>
      <c r="D211" s="7">
        <v>25.303000000000001</v>
      </c>
      <c r="E211" s="6">
        <v>43907</v>
      </c>
      <c r="F211" s="7">
        <v>24.3855</v>
      </c>
      <c r="G211">
        <v>1</v>
      </c>
      <c r="H211">
        <v>0</v>
      </c>
      <c r="J211" s="7"/>
      <c r="K211" s="8"/>
      <c r="M211" s="7"/>
      <c r="N211" s="8"/>
      <c r="O211" s="9" cm="1">
        <f t="array" ref="O211">_xlfn.IFS(AND(B211="Short",F211=Q211),(D211-F211)/D211,AND(B211="Long",F211=Q211),(F211/D211)-1,AND(B211="Long",F211&lt;&gt;Q211),(F211/D211)-1,AND(B211="Short",F211&lt;&gt;Q211),(D211-F211)/D211)</f>
        <v>3.6260522467691597E-2</v>
      </c>
      <c r="P211" t="s">
        <v>23</v>
      </c>
      <c r="Q211" s="7">
        <v>24.3855</v>
      </c>
      <c r="R211" s="8">
        <v>43907</v>
      </c>
      <c r="S211" s="10">
        <f t="shared" si="10"/>
        <v>0</v>
      </c>
      <c r="T211" s="10">
        <v>1</v>
      </c>
      <c r="V211" s="11" t="str">
        <f t="shared" si="9"/>
        <v>1</v>
      </c>
      <c r="Y211" s="10">
        <v>0</v>
      </c>
      <c r="AC211">
        <f t="shared" si="11"/>
        <v>0</v>
      </c>
    </row>
    <row r="212" spans="1:29" x14ac:dyDescent="0.2">
      <c r="A212" t="s">
        <v>127</v>
      </c>
      <c r="B212" t="s">
        <v>25</v>
      </c>
      <c r="C212" s="6">
        <v>44413</v>
      </c>
      <c r="D212" s="7">
        <v>177.71</v>
      </c>
      <c r="E212" s="6">
        <v>44417</v>
      </c>
      <c r="F212" s="7">
        <v>184.48500000000001</v>
      </c>
      <c r="G212">
        <v>1</v>
      </c>
      <c r="H212">
        <v>0</v>
      </c>
      <c r="J212" s="7"/>
      <c r="K212" s="8"/>
      <c r="M212" s="7"/>
      <c r="N212" s="8"/>
      <c r="O212" s="9" cm="1">
        <f t="array" ref="O212">_xlfn.IFS(AND(B212="Short",F212=Q212),(D212-F212)/D212,AND(B212="Long",F212=Q212),(F212/D212)-1,AND(B212="Long",F212&lt;&gt;Q212),(F212/D212)-1,AND(B212="Short",F212&lt;&gt;Q212),(D212-F212)/D212)</f>
        <v>3.8123909740588546E-2</v>
      </c>
      <c r="P212" t="s">
        <v>23</v>
      </c>
      <c r="Q212" s="7">
        <v>184.48500000000001</v>
      </c>
      <c r="R212" s="8">
        <v>44413</v>
      </c>
      <c r="S212" s="10">
        <f t="shared" si="10"/>
        <v>4</v>
      </c>
      <c r="T212" s="10">
        <v>1</v>
      </c>
      <c r="V212" s="11" t="str">
        <f t="shared" si="9"/>
        <v>1</v>
      </c>
      <c r="Y212" s="10">
        <v>0</v>
      </c>
      <c r="AC212">
        <f t="shared" si="11"/>
        <v>4</v>
      </c>
    </row>
    <row r="213" spans="1:29" x14ac:dyDescent="0.2">
      <c r="A213" t="s">
        <v>127</v>
      </c>
      <c r="B213" t="s">
        <v>22</v>
      </c>
      <c r="C213" s="6">
        <v>44617</v>
      </c>
      <c r="D213" s="7">
        <v>145.01519999999999</v>
      </c>
      <c r="E213" s="6">
        <v>44627</v>
      </c>
      <c r="F213" s="7">
        <v>140.33320000000001</v>
      </c>
      <c r="G213">
        <v>1</v>
      </c>
      <c r="H213">
        <v>0</v>
      </c>
      <c r="J213" s="7"/>
      <c r="K213" s="8"/>
      <c r="M213" s="7"/>
      <c r="N213" s="8"/>
      <c r="O213" s="9" cm="1">
        <f t="array" ref="O213">_xlfn.IFS(AND(B213="Short",F213=Q213),(D213-F213)/D213,AND(B213="Long",F213=Q213),(F213/D213)-1,AND(B213="Long",F213&lt;&gt;Q213),(F213/D213)-1,AND(B213="Short",F213&lt;&gt;Q213),(D213-F213)/D213)</f>
        <v>3.2286270680590645E-2</v>
      </c>
      <c r="P213" t="s">
        <v>23</v>
      </c>
      <c r="Q213" s="7">
        <v>140.33320000000001</v>
      </c>
      <c r="R213" s="8">
        <v>44617</v>
      </c>
      <c r="S213" s="10">
        <f t="shared" si="10"/>
        <v>10</v>
      </c>
      <c r="T213" s="10">
        <v>1</v>
      </c>
      <c r="V213" s="11" t="str">
        <f t="shared" si="9"/>
        <v>1</v>
      </c>
      <c r="Y213" s="10">
        <v>0</v>
      </c>
      <c r="AC213">
        <f t="shared" si="11"/>
        <v>10</v>
      </c>
    </row>
    <row r="214" spans="1:29" x14ac:dyDescent="0.2">
      <c r="A214" t="s">
        <v>127</v>
      </c>
      <c r="B214" t="s">
        <v>25</v>
      </c>
      <c r="C214" s="6">
        <v>45414</v>
      </c>
      <c r="D214" s="7">
        <v>59.686999999999998</v>
      </c>
      <c r="E214" s="6">
        <v>45418</v>
      </c>
      <c r="F214" s="7">
        <v>62.479500000000002</v>
      </c>
      <c r="G214">
        <v>1</v>
      </c>
      <c r="H214">
        <v>0</v>
      </c>
      <c r="J214" s="7"/>
      <c r="K214" s="8"/>
      <c r="M214" s="7"/>
      <c r="N214" s="8"/>
      <c r="O214" s="9" cm="1">
        <f t="array" ref="O214">_xlfn.IFS(AND(B214="Short",F214=Q214),(D214-F214)/D214,AND(B214="Long",F214=Q214),(F214/D214)-1,AND(B214="Long",F214&lt;&gt;Q214),(F214/D214)-1,AND(B214="Short",F214&lt;&gt;Q214),(D214-F214)/D214)</f>
        <v>4.6785732236500399E-2</v>
      </c>
      <c r="P214" t="s">
        <v>23</v>
      </c>
      <c r="Q214" s="7">
        <v>62.479500000000002</v>
      </c>
      <c r="R214" s="8">
        <v>45414</v>
      </c>
      <c r="S214" s="10">
        <f t="shared" si="10"/>
        <v>4</v>
      </c>
      <c r="T214" s="10">
        <v>1</v>
      </c>
      <c r="V214" s="11" t="str">
        <f t="shared" si="9"/>
        <v>1</v>
      </c>
      <c r="Y214" s="10">
        <v>0</v>
      </c>
      <c r="AC214">
        <f t="shared" si="11"/>
        <v>4</v>
      </c>
    </row>
    <row r="215" spans="1:29" x14ac:dyDescent="0.2">
      <c r="A215" t="s">
        <v>130</v>
      </c>
      <c r="B215" t="s">
        <v>25</v>
      </c>
      <c r="C215" s="6">
        <v>43906</v>
      </c>
      <c r="D215" s="7">
        <v>52.924999999999997</v>
      </c>
      <c r="E215" s="6">
        <v>43907</v>
      </c>
      <c r="F215" s="7">
        <v>54.637500000000003</v>
      </c>
      <c r="G215">
        <v>1</v>
      </c>
      <c r="H215">
        <v>0</v>
      </c>
      <c r="J215" s="7"/>
      <c r="K215" s="8"/>
      <c r="M215" s="7"/>
      <c r="N215" s="8"/>
      <c r="O215" s="9" cm="1">
        <f t="array" ref="O215">_xlfn.IFS(AND(B215="Short",F215=Q215),(D215-F215)/D215,AND(B215="Long",F215=Q215),(F215/D215)-1,AND(B215="Long",F215&lt;&gt;Q215),(F215/D215)-1,AND(B215="Short",F215&lt;&gt;Q215),(D215-F215)/D215)</f>
        <v>3.2357109116674554E-2</v>
      </c>
      <c r="P215" t="s">
        <v>23</v>
      </c>
      <c r="Q215" s="7">
        <v>54.637500000000003</v>
      </c>
      <c r="R215" s="8">
        <v>43906</v>
      </c>
      <c r="S215" s="10">
        <f t="shared" si="10"/>
        <v>1</v>
      </c>
      <c r="T215" s="10">
        <v>1</v>
      </c>
      <c r="V215" s="11" t="str">
        <f t="shared" si="9"/>
        <v>1</v>
      </c>
      <c r="Y215" s="10">
        <v>0</v>
      </c>
      <c r="AC215">
        <f t="shared" si="11"/>
        <v>1</v>
      </c>
    </row>
    <row r="216" spans="1:29" x14ac:dyDescent="0.2">
      <c r="A216" t="s">
        <v>131</v>
      </c>
      <c r="B216" t="s">
        <v>25</v>
      </c>
      <c r="C216" s="6">
        <v>43906</v>
      </c>
      <c r="D216" s="7">
        <v>152.672</v>
      </c>
      <c r="E216" s="6">
        <v>43907</v>
      </c>
      <c r="F216" s="7">
        <v>158.102</v>
      </c>
      <c r="G216">
        <v>1</v>
      </c>
      <c r="H216">
        <v>0</v>
      </c>
      <c r="J216" s="7"/>
      <c r="K216" s="8"/>
      <c r="M216" s="7"/>
      <c r="N216" s="8"/>
      <c r="O216" s="9" cm="1">
        <f t="array" ref="O216">_xlfn.IFS(AND(B216="Short",F216=Q216),(D216-F216)/D216,AND(B216="Long",F216=Q216),(F216/D216)-1,AND(B216="Long",F216&lt;&gt;Q216),(F216/D216)-1,AND(B216="Short",F216&lt;&gt;Q216),(D216-F216)/D216)</f>
        <v>3.5566443093691058E-2</v>
      </c>
      <c r="P216" t="s">
        <v>23</v>
      </c>
      <c r="Q216" s="7">
        <v>158.102</v>
      </c>
      <c r="R216" s="8">
        <v>43906</v>
      </c>
      <c r="S216" s="10">
        <f t="shared" si="10"/>
        <v>1</v>
      </c>
      <c r="T216" s="10">
        <v>1</v>
      </c>
      <c r="V216" s="11" t="str">
        <f t="shared" si="9"/>
        <v>1</v>
      </c>
      <c r="Y216" s="10">
        <v>0</v>
      </c>
      <c r="AC216">
        <f t="shared" si="11"/>
        <v>1</v>
      </c>
    </row>
    <row r="217" spans="1:29" x14ac:dyDescent="0.2">
      <c r="A217" t="s">
        <v>132</v>
      </c>
      <c r="B217" t="s">
        <v>22</v>
      </c>
      <c r="C217" s="6">
        <v>45119</v>
      </c>
      <c r="D217" s="7">
        <v>393.98899999999998</v>
      </c>
      <c r="E217" s="6">
        <v>45156</v>
      </c>
      <c r="F217" s="7">
        <v>381.7115</v>
      </c>
      <c r="G217">
        <v>1</v>
      </c>
      <c r="H217">
        <v>0</v>
      </c>
      <c r="J217" s="7"/>
      <c r="K217" s="8"/>
      <c r="M217" s="7"/>
      <c r="N217" s="8"/>
      <c r="O217" s="9" cm="1">
        <f t="array" ref="O217">_xlfn.IFS(AND(B217="Short",F217=Q217),(D217-F217)/D217,AND(B217="Long",F217=Q217),(F217/D217)-1,AND(B217="Long",F217&lt;&gt;Q217),(F217/D217)-1,AND(B217="Short",F217&lt;&gt;Q217),(D217-F217)/D217)</f>
        <v>3.1162037518813916E-2</v>
      </c>
      <c r="P217" t="s">
        <v>23</v>
      </c>
      <c r="Q217" s="7">
        <v>381.7115</v>
      </c>
      <c r="R217" s="8">
        <v>45119</v>
      </c>
      <c r="S217" s="10">
        <f t="shared" si="10"/>
        <v>37</v>
      </c>
      <c r="T217" s="10">
        <v>1</v>
      </c>
      <c r="V217" s="11" t="str">
        <f t="shared" si="9"/>
        <v>1</v>
      </c>
      <c r="Y217" s="10">
        <v>0</v>
      </c>
      <c r="AC217">
        <f t="shared" si="11"/>
        <v>37</v>
      </c>
    </row>
    <row r="218" spans="1:29" x14ac:dyDescent="0.2">
      <c r="A218" t="s">
        <v>131</v>
      </c>
      <c r="B218" t="s">
        <v>25</v>
      </c>
      <c r="C218" s="6">
        <v>44684</v>
      </c>
      <c r="D218" s="7">
        <v>230.81299999999999</v>
      </c>
      <c r="E218" s="6">
        <v>44685</v>
      </c>
      <c r="F218" s="7">
        <v>239.09549999999999</v>
      </c>
      <c r="G218">
        <v>1</v>
      </c>
      <c r="H218">
        <v>0</v>
      </c>
      <c r="J218" s="7"/>
      <c r="K218" s="8"/>
      <c r="M218" s="7"/>
      <c r="N218" s="8"/>
      <c r="O218" s="9" cm="1">
        <f t="array" ref="O218">_xlfn.IFS(AND(B218="Short",F218=Q218),(D218-F218)/D218,AND(B218="Long",F218=Q218),(F218/D218)-1,AND(B218="Long",F218&lt;&gt;Q218),(F218/D218)-1,AND(B218="Short",F218&lt;&gt;Q218),(D218-F218)/D218)</f>
        <v>3.5884027329483148E-2</v>
      </c>
      <c r="P218" t="s">
        <v>23</v>
      </c>
      <c r="Q218" s="7">
        <v>239.09549999999999</v>
      </c>
      <c r="R218" s="8">
        <v>44684</v>
      </c>
      <c r="S218" s="10">
        <f t="shared" si="10"/>
        <v>1</v>
      </c>
      <c r="T218" s="10">
        <v>1</v>
      </c>
      <c r="V218" s="11" t="str">
        <f t="shared" si="9"/>
        <v>1</v>
      </c>
      <c r="Y218" s="10">
        <v>0</v>
      </c>
      <c r="AC218">
        <f t="shared" si="11"/>
        <v>1</v>
      </c>
    </row>
    <row r="219" spans="1:29" x14ac:dyDescent="0.2">
      <c r="A219" t="s">
        <v>133</v>
      </c>
      <c r="B219" t="s">
        <v>25</v>
      </c>
      <c r="C219" s="6">
        <v>43906</v>
      </c>
      <c r="D219" s="7">
        <v>21.841000000000001</v>
      </c>
      <c r="E219" s="6">
        <v>43907</v>
      </c>
      <c r="F219" s="7">
        <v>22.668500000000002</v>
      </c>
      <c r="G219">
        <v>1</v>
      </c>
      <c r="H219">
        <v>0</v>
      </c>
      <c r="J219" s="7"/>
      <c r="K219" s="8"/>
      <c r="M219" s="7"/>
      <c r="N219" s="8"/>
      <c r="O219" s="9" cm="1">
        <f t="array" ref="O219">_xlfn.IFS(AND(B219="Short",F219=Q219),(D219-F219)/D219,AND(B219="Long",F219=Q219),(F219/D219)-1,AND(B219="Long",F219&lt;&gt;Q219),(F219/D219)-1,AND(B219="Short",F219&lt;&gt;Q219),(D219-F219)/D219)</f>
        <v>3.7887459365413712E-2</v>
      </c>
      <c r="P219" t="s">
        <v>23</v>
      </c>
      <c r="Q219" s="7">
        <v>22.668500000000002</v>
      </c>
      <c r="R219" s="8">
        <v>43906</v>
      </c>
      <c r="S219" s="10">
        <f t="shared" si="10"/>
        <v>1</v>
      </c>
      <c r="T219" s="10">
        <v>1</v>
      </c>
      <c r="V219" s="11" t="str">
        <f t="shared" si="9"/>
        <v>1</v>
      </c>
      <c r="Y219" s="10">
        <v>0</v>
      </c>
      <c r="AC219">
        <f t="shared" si="11"/>
        <v>1</v>
      </c>
    </row>
    <row r="220" spans="1:29" x14ac:dyDescent="0.2">
      <c r="A220" t="s">
        <v>132</v>
      </c>
      <c r="B220" t="s">
        <v>25</v>
      </c>
      <c r="C220" s="6">
        <v>45491</v>
      </c>
      <c r="D220" s="7">
        <v>416.14699999999999</v>
      </c>
      <c r="E220" s="6">
        <v>45496</v>
      </c>
      <c r="F220" s="7">
        <v>432.0145</v>
      </c>
      <c r="G220">
        <v>1</v>
      </c>
      <c r="H220">
        <v>0</v>
      </c>
      <c r="J220" s="7"/>
      <c r="K220" s="8"/>
      <c r="M220" s="7"/>
      <c r="N220" s="8"/>
      <c r="O220" s="9" cm="1">
        <f t="array" ref="O220">_xlfn.IFS(AND(B220="Short",F220=Q220),(D220-F220)/D220,AND(B220="Long",F220=Q220),(F220/D220)-1,AND(B220="Long",F220&lt;&gt;Q220),(F220/D220)-1,AND(B220="Short",F220&lt;&gt;Q220),(D220-F220)/D220)</f>
        <v>3.8129555181221964E-2</v>
      </c>
      <c r="P220" t="s">
        <v>23</v>
      </c>
      <c r="Q220" s="7">
        <v>432.0145</v>
      </c>
      <c r="R220" s="8">
        <v>45491</v>
      </c>
      <c r="S220" s="10">
        <f t="shared" si="10"/>
        <v>5</v>
      </c>
      <c r="T220" s="10">
        <v>1</v>
      </c>
      <c r="V220" s="11" t="str">
        <f t="shared" si="9"/>
        <v>1</v>
      </c>
      <c r="Y220" s="10">
        <v>0</v>
      </c>
      <c r="AC220">
        <f t="shared" si="11"/>
        <v>5</v>
      </c>
    </row>
    <row r="221" spans="1:29" x14ac:dyDescent="0.2">
      <c r="A221" t="s">
        <v>134</v>
      </c>
      <c r="B221" t="s">
        <v>25</v>
      </c>
      <c r="C221" s="6">
        <v>44862</v>
      </c>
      <c r="D221" s="7">
        <v>73.978999999999999</v>
      </c>
      <c r="E221" s="6">
        <v>44896</v>
      </c>
      <c r="F221" s="7">
        <v>77.401499999999999</v>
      </c>
      <c r="G221">
        <v>1</v>
      </c>
      <c r="H221">
        <v>0</v>
      </c>
      <c r="J221" s="7"/>
      <c r="K221" s="8"/>
      <c r="M221" s="7"/>
      <c r="N221" s="8"/>
      <c r="O221" s="9" cm="1">
        <f t="array" ref="O221">_xlfn.IFS(AND(B221="Short",F221=Q221),(D221-F221)/D221,AND(B221="Long",F221=Q221),(F221/D221)-1,AND(B221="Long",F221&lt;&gt;Q221),(F221/D221)-1,AND(B221="Short",F221&lt;&gt;Q221),(D221-F221)/D221)</f>
        <v>4.626312872571936E-2</v>
      </c>
      <c r="P221" t="s">
        <v>23</v>
      </c>
      <c r="Q221" s="7">
        <v>77.401499999999999</v>
      </c>
      <c r="R221" s="8">
        <v>44862</v>
      </c>
      <c r="S221" s="10">
        <f t="shared" si="10"/>
        <v>34</v>
      </c>
      <c r="T221" s="10">
        <v>1</v>
      </c>
      <c r="V221" s="11" t="str">
        <f t="shared" si="9"/>
        <v>1</v>
      </c>
      <c r="Y221" s="10">
        <v>0</v>
      </c>
      <c r="AC221">
        <f t="shared" si="11"/>
        <v>34</v>
      </c>
    </row>
    <row r="222" spans="1:29" x14ac:dyDescent="0.2">
      <c r="A222" t="s">
        <v>133</v>
      </c>
      <c r="B222" t="s">
        <v>22</v>
      </c>
      <c r="C222" s="6">
        <v>45323</v>
      </c>
      <c r="D222" s="7">
        <v>55.389000000000003</v>
      </c>
      <c r="E222" s="6">
        <v>45327</v>
      </c>
      <c r="F222" s="7">
        <v>52.636499999999998</v>
      </c>
      <c r="G222">
        <v>1</v>
      </c>
      <c r="H222">
        <v>0</v>
      </c>
      <c r="J222" s="7"/>
      <c r="K222" s="8"/>
      <c r="M222" s="7"/>
      <c r="N222" s="8"/>
      <c r="O222" s="9" cm="1">
        <f t="array" ref="O222">_xlfn.IFS(AND(B222="Short",F222=Q222),(D222-F222)/D222,AND(B222="Long",F222=Q222),(F222/D222)-1,AND(B222="Long",F222&lt;&gt;Q222),(F222/D222)-1,AND(B222="Short",F222&lt;&gt;Q222),(D222-F222)/D222)</f>
        <v>4.9693982559714106E-2</v>
      </c>
      <c r="P222" t="s">
        <v>23</v>
      </c>
      <c r="Q222" s="7">
        <v>52.636499999999998</v>
      </c>
      <c r="R222" s="8">
        <v>45323</v>
      </c>
      <c r="S222" s="10">
        <f t="shared" si="10"/>
        <v>4</v>
      </c>
      <c r="T222" s="10">
        <v>1</v>
      </c>
      <c r="V222" s="11" t="str">
        <f t="shared" si="9"/>
        <v>1</v>
      </c>
      <c r="Y222" s="10">
        <v>0</v>
      </c>
      <c r="AC222">
        <f t="shared" si="11"/>
        <v>4</v>
      </c>
    </row>
    <row r="223" spans="1:29" x14ac:dyDescent="0.2">
      <c r="A223" t="s">
        <v>135</v>
      </c>
      <c r="B223" t="s">
        <v>25</v>
      </c>
      <c r="C223" s="6">
        <v>43902</v>
      </c>
      <c r="D223" s="7">
        <v>63.694000000000003</v>
      </c>
      <c r="E223" s="6">
        <v>43915</v>
      </c>
      <c r="F223" s="7">
        <v>65.504000000000005</v>
      </c>
      <c r="G223">
        <v>1</v>
      </c>
      <c r="H223">
        <v>0</v>
      </c>
      <c r="J223" s="7"/>
      <c r="K223" s="8"/>
      <c r="M223" s="7"/>
      <c r="N223" s="8"/>
      <c r="O223" s="9" cm="1">
        <f t="array" ref="O223">_xlfn.IFS(AND(B223="Short",F223=Q223),(D223-F223)/D223,AND(B223="Long",F223=Q223),(F223/D223)-1,AND(B223="Long",F223&lt;&gt;Q223),(F223/D223)-1,AND(B223="Short",F223&lt;&gt;Q223),(D223-F223)/D223)</f>
        <v>2.8417119351901388E-2</v>
      </c>
      <c r="P223" t="s">
        <v>23</v>
      </c>
      <c r="Q223" s="7">
        <v>65.504000000000005</v>
      </c>
      <c r="R223" s="8">
        <v>43902</v>
      </c>
      <c r="S223" s="10">
        <f t="shared" si="10"/>
        <v>13</v>
      </c>
      <c r="T223" s="10">
        <v>1</v>
      </c>
      <c r="V223" s="11" t="str">
        <f t="shared" si="9"/>
        <v>1</v>
      </c>
      <c r="Y223" s="10">
        <v>0</v>
      </c>
      <c r="AC223">
        <f t="shared" si="11"/>
        <v>13</v>
      </c>
    </row>
    <row r="224" spans="1:29" x14ac:dyDescent="0.2">
      <c r="A224" t="s">
        <v>135</v>
      </c>
      <c r="B224" t="s">
        <v>22</v>
      </c>
      <c r="C224" s="6">
        <v>43928</v>
      </c>
      <c r="D224" s="7">
        <v>57.116</v>
      </c>
      <c r="E224" s="6">
        <v>44294</v>
      </c>
      <c r="F224" s="7">
        <v>145.74</v>
      </c>
      <c r="G224">
        <v>0</v>
      </c>
      <c r="H224">
        <v>0</v>
      </c>
      <c r="J224" s="7"/>
      <c r="K224" s="8"/>
      <c r="M224" s="7"/>
      <c r="N224" s="8"/>
      <c r="O224" s="9" cm="1">
        <f t="array" ref="O224">_xlfn.IFS(AND(B224="Short",F224=Q224),(D224-F224)/D224,AND(B224="Long",F224=Q224),(F224/D224)-1,AND(B224="Long",F224&lt;&gt;Q224),(F224/D224)-1,AND(B224="Short",F224&lt;&gt;Q224),(D224-F224)/D224)</f>
        <v>-1.5516492751593252</v>
      </c>
      <c r="P224" t="s">
        <v>23</v>
      </c>
      <c r="Q224" s="7">
        <v>55.805999999999997</v>
      </c>
      <c r="R224" s="8">
        <v>43928</v>
      </c>
      <c r="S224" s="10">
        <f t="shared" si="10"/>
        <v>366</v>
      </c>
      <c r="T224" s="10">
        <v>0</v>
      </c>
      <c r="V224" s="11" t="b">
        <f t="shared" si="9"/>
        <v>0</v>
      </c>
      <c r="Y224" s="10">
        <v>0</v>
      </c>
      <c r="AC224" t="b">
        <f t="shared" si="11"/>
        <v>0</v>
      </c>
    </row>
    <row r="225" spans="1:29" x14ac:dyDescent="0.2">
      <c r="A225" t="s">
        <v>136</v>
      </c>
      <c r="B225" t="s">
        <v>25</v>
      </c>
      <c r="C225" s="6">
        <v>44594</v>
      </c>
      <c r="D225" s="7">
        <v>42.737000000000002</v>
      </c>
      <c r="E225" s="6">
        <v>44649</v>
      </c>
      <c r="F225" s="7">
        <v>46.929499999999997</v>
      </c>
      <c r="G225">
        <v>1</v>
      </c>
      <c r="H225">
        <v>0</v>
      </c>
      <c r="J225" s="7"/>
      <c r="K225" s="8"/>
      <c r="M225" s="7"/>
      <c r="N225" s="8"/>
      <c r="O225" s="9" cm="1">
        <f t="array" ref="O225">_xlfn.IFS(AND(B225="Short",F225=Q225),(D225-F225)/D225,AND(B225="Long",F225=Q225),(F225/D225)-1,AND(B225="Long",F225&lt;&gt;Q225),(F225/D225)-1,AND(B225="Short",F225&lt;&gt;Q225),(D225-F225)/D225)</f>
        <v>9.810000701967847E-2</v>
      </c>
      <c r="P225" t="s">
        <v>23</v>
      </c>
      <c r="Q225" s="7">
        <v>46.929499999999997</v>
      </c>
      <c r="R225" s="8">
        <v>44594</v>
      </c>
      <c r="S225" s="10">
        <f t="shared" si="10"/>
        <v>55</v>
      </c>
      <c r="T225" s="10">
        <v>1</v>
      </c>
      <c r="V225" s="11" t="str">
        <f t="shared" si="9"/>
        <v>1</v>
      </c>
      <c r="Y225" s="10">
        <v>0</v>
      </c>
      <c r="AC225">
        <f t="shared" si="11"/>
        <v>55</v>
      </c>
    </row>
    <row r="226" spans="1:29" x14ac:dyDescent="0.2">
      <c r="A226" t="s">
        <v>131</v>
      </c>
      <c r="B226" t="s">
        <v>22</v>
      </c>
      <c r="C226" s="6">
        <v>45327</v>
      </c>
      <c r="D226" s="7">
        <v>156.92599999999999</v>
      </c>
      <c r="E226" s="6">
        <v>45327</v>
      </c>
      <c r="F226" s="7">
        <v>150.59100000000001</v>
      </c>
      <c r="G226">
        <v>1</v>
      </c>
      <c r="H226">
        <v>0</v>
      </c>
      <c r="J226" s="7"/>
      <c r="K226" s="8"/>
      <c r="M226" s="7"/>
      <c r="N226" s="8"/>
      <c r="O226" s="9" cm="1">
        <f t="array" ref="O226">_xlfn.IFS(AND(B226="Short",F226=Q226),(D226-F226)/D226,AND(B226="Long",F226=Q226),(F226/D226)-1,AND(B226="Long",F226&lt;&gt;Q226),(F226/D226)-1,AND(B226="Short",F226&lt;&gt;Q226),(D226-F226)/D226)</f>
        <v>4.0369346061200691E-2</v>
      </c>
      <c r="P226" t="s">
        <v>23</v>
      </c>
      <c r="Q226" s="7">
        <v>150.59100000000001</v>
      </c>
      <c r="R226" s="8">
        <v>45327</v>
      </c>
      <c r="S226" s="10">
        <f t="shared" si="10"/>
        <v>0</v>
      </c>
      <c r="T226" s="10">
        <v>1</v>
      </c>
      <c r="V226" s="11" t="str">
        <f t="shared" si="9"/>
        <v>1</v>
      </c>
      <c r="Y226" s="10">
        <v>0</v>
      </c>
      <c r="AC226">
        <f t="shared" si="11"/>
        <v>0</v>
      </c>
    </row>
    <row r="227" spans="1:29" x14ac:dyDescent="0.2">
      <c r="A227" t="s">
        <v>137</v>
      </c>
      <c r="B227" t="s">
        <v>22</v>
      </c>
      <c r="C227" s="6">
        <v>43914</v>
      </c>
      <c r="D227" s="7">
        <v>60.753999999999998</v>
      </c>
      <c r="E227" s="6">
        <v>44280</v>
      </c>
      <c r="F227" s="7">
        <v>105.07</v>
      </c>
      <c r="G227">
        <v>0</v>
      </c>
      <c r="H227">
        <v>0</v>
      </c>
      <c r="J227" s="7"/>
      <c r="K227" s="8"/>
      <c r="M227" s="7"/>
      <c r="N227" s="8"/>
      <c r="O227" s="9" cm="1">
        <f t="array" ref="O227">_xlfn.IFS(AND(B227="Short",F227=Q227),(D227-F227)/D227,AND(B227="Long",F227=Q227),(F227/D227)-1,AND(B227="Long",F227&lt;&gt;Q227),(F227/D227)-1,AND(B227="Short",F227&lt;&gt;Q227),(D227-F227)/D227)</f>
        <v>-0.72943345294137008</v>
      </c>
      <c r="P227" t="s">
        <v>23</v>
      </c>
      <c r="Q227" s="7">
        <v>58.939</v>
      </c>
      <c r="R227" s="8">
        <v>43914</v>
      </c>
      <c r="S227" s="10">
        <f t="shared" si="10"/>
        <v>366</v>
      </c>
      <c r="T227" s="10">
        <v>0</v>
      </c>
      <c r="V227" s="11" t="b">
        <f t="shared" si="9"/>
        <v>0</v>
      </c>
      <c r="Y227" s="10">
        <v>0</v>
      </c>
      <c r="AC227" t="b">
        <f t="shared" si="11"/>
        <v>0</v>
      </c>
    </row>
    <row r="228" spans="1:29" x14ac:dyDescent="0.2">
      <c r="A228" t="s">
        <v>138</v>
      </c>
      <c r="B228" t="s">
        <v>25</v>
      </c>
      <c r="C228" s="6">
        <v>43906</v>
      </c>
      <c r="D228" s="7">
        <v>82.543999999999997</v>
      </c>
      <c r="E228" s="6">
        <v>43907</v>
      </c>
      <c r="F228" s="7">
        <v>86.403999999999996</v>
      </c>
      <c r="G228">
        <v>1</v>
      </c>
      <c r="H228">
        <v>0</v>
      </c>
      <c r="J228" s="7"/>
      <c r="K228" s="8"/>
      <c r="M228" s="7"/>
      <c r="N228" s="8"/>
      <c r="O228" s="9" cm="1">
        <f t="array" ref="O228">_xlfn.IFS(AND(B228="Short",F228=Q228),(D228-F228)/D228,AND(B228="Long",F228=Q228),(F228/D228)-1,AND(B228="Long",F228&lt;&gt;Q228),(F228/D228)-1,AND(B228="Short",F228&lt;&gt;Q228),(D228-F228)/D228)</f>
        <v>4.6762938553983391E-2</v>
      </c>
      <c r="P228" t="s">
        <v>23</v>
      </c>
      <c r="Q228" s="7">
        <v>86.403999999999996</v>
      </c>
      <c r="R228" s="8">
        <v>43906</v>
      </c>
      <c r="S228" s="10">
        <f t="shared" si="10"/>
        <v>1</v>
      </c>
      <c r="T228" s="10">
        <v>1</v>
      </c>
      <c r="V228" s="11" t="str">
        <f t="shared" si="9"/>
        <v>1</v>
      </c>
      <c r="Y228" s="10">
        <v>0</v>
      </c>
      <c r="AC228">
        <f t="shared" si="11"/>
        <v>1</v>
      </c>
    </row>
    <row r="229" spans="1:29" x14ac:dyDescent="0.2">
      <c r="A229" t="s">
        <v>139</v>
      </c>
      <c r="B229" t="s">
        <v>22</v>
      </c>
      <c r="C229" s="6">
        <v>44144</v>
      </c>
      <c r="D229" s="7">
        <v>63.954999999999998</v>
      </c>
      <c r="E229" s="6">
        <v>44145</v>
      </c>
      <c r="F229" s="7">
        <v>61.9925</v>
      </c>
      <c r="G229">
        <v>1</v>
      </c>
      <c r="H229">
        <v>0</v>
      </c>
      <c r="J229" s="7"/>
      <c r="K229" s="8"/>
      <c r="M229" s="7"/>
      <c r="N229" s="8"/>
      <c r="O229" s="9" cm="1">
        <f t="array" ref="O229">_xlfn.IFS(AND(B229="Short",F229=Q229),(D229-F229)/D229,AND(B229="Long",F229=Q229),(F229/D229)-1,AND(B229="Long",F229&lt;&gt;Q229),(F229/D229)-1,AND(B229="Short",F229&lt;&gt;Q229),(D229-F229)/D229)</f>
        <v>3.0685638339457411E-2</v>
      </c>
      <c r="P229" t="s">
        <v>23</v>
      </c>
      <c r="Q229" s="7">
        <v>61.9925</v>
      </c>
      <c r="R229" s="8">
        <v>44144</v>
      </c>
      <c r="S229" s="10">
        <f t="shared" si="10"/>
        <v>1</v>
      </c>
      <c r="T229" s="10">
        <v>1</v>
      </c>
      <c r="V229" s="11" t="str">
        <f t="shared" si="9"/>
        <v>1</v>
      </c>
      <c r="Y229" s="10">
        <v>0</v>
      </c>
      <c r="AC229">
        <f t="shared" si="11"/>
        <v>1</v>
      </c>
    </row>
    <row r="230" spans="1:29" x14ac:dyDescent="0.2">
      <c r="A230" t="s">
        <v>140</v>
      </c>
      <c r="B230" t="s">
        <v>25</v>
      </c>
      <c r="C230" s="6">
        <v>43906</v>
      </c>
      <c r="D230" s="7">
        <v>39.091999999999999</v>
      </c>
      <c r="E230" s="6">
        <v>43907</v>
      </c>
      <c r="F230" s="7">
        <v>41.097000000000001</v>
      </c>
      <c r="G230">
        <v>1</v>
      </c>
      <c r="H230">
        <v>0</v>
      </c>
      <c r="J230" s="7"/>
      <c r="K230" s="8"/>
      <c r="M230" s="7"/>
      <c r="N230" s="8"/>
      <c r="O230" s="9" cm="1">
        <f t="array" ref="O230">_xlfn.IFS(AND(B230="Short",F230=Q230),(D230-F230)/D230,AND(B230="Long",F230=Q230),(F230/D230)-1,AND(B230="Long",F230&lt;&gt;Q230),(F230/D230)-1,AND(B230="Short",F230&lt;&gt;Q230),(D230-F230)/D230)</f>
        <v>5.1289266346055573E-2</v>
      </c>
      <c r="P230" t="s">
        <v>23</v>
      </c>
      <c r="Q230" s="7">
        <v>41.097000000000001</v>
      </c>
      <c r="R230" s="8">
        <v>43906</v>
      </c>
      <c r="S230" s="10">
        <f t="shared" si="10"/>
        <v>1</v>
      </c>
      <c r="T230" s="10">
        <v>1</v>
      </c>
      <c r="V230" s="11" t="str">
        <f t="shared" si="9"/>
        <v>1</v>
      </c>
      <c r="Y230" s="10">
        <v>0</v>
      </c>
      <c r="AC230">
        <f t="shared" si="11"/>
        <v>1</v>
      </c>
    </row>
    <row r="231" spans="1:29" x14ac:dyDescent="0.2">
      <c r="A231" t="s">
        <v>141</v>
      </c>
      <c r="B231" t="s">
        <v>25</v>
      </c>
      <c r="C231" s="6">
        <v>43906</v>
      </c>
      <c r="D231" s="7">
        <v>58.58</v>
      </c>
      <c r="E231" s="6">
        <v>43907</v>
      </c>
      <c r="F231" s="7">
        <v>60.405000000000001</v>
      </c>
      <c r="G231">
        <v>1</v>
      </c>
      <c r="H231">
        <v>0</v>
      </c>
      <c r="J231" s="7"/>
      <c r="K231" s="8"/>
      <c r="M231" s="7"/>
      <c r="N231" s="8"/>
      <c r="O231" s="9" cm="1">
        <f t="array" ref="O231">_xlfn.IFS(AND(B231="Short",F231=Q231),(D231-F231)/D231,AND(B231="Long",F231=Q231),(F231/D231)-1,AND(B231="Long",F231&lt;&gt;Q231),(F231/D231)-1,AND(B231="Short",F231&lt;&gt;Q231),(D231-F231)/D231)</f>
        <v>3.1153977466712224E-2</v>
      </c>
      <c r="P231" t="s">
        <v>23</v>
      </c>
      <c r="Q231" s="7">
        <v>60.405000000000001</v>
      </c>
      <c r="R231" s="8">
        <v>43906</v>
      </c>
      <c r="S231" s="10">
        <f t="shared" si="10"/>
        <v>1</v>
      </c>
      <c r="T231" s="10">
        <v>1</v>
      </c>
      <c r="V231" s="11" t="str">
        <f t="shared" si="9"/>
        <v>1</v>
      </c>
      <c r="Y231" s="10">
        <v>0</v>
      </c>
      <c r="AC231">
        <f t="shared" si="11"/>
        <v>1</v>
      </c>
    </row>
    <row r="232" spans="1:29" x14ac:dyDescent="0.2">
      <c r="A232" t="s">
        <v>142</v>
      </c>
      <c r="B232" t="s">
        <v>25</v>
      </c>
      <c r="C232" s="6">
        <v>43906</v>
      </c>
      <c r="D232" s="7">
        <v>68.795000000000002</v>
      </c>
      <c r="E232" s="6">
        <v>43907</v>
      </c>
      <c r="F232" s="7">
        <v>70.782499999999999</v>
      </c>
      <c r="G232">
        <v>1</v>
      </c>
      <c r="H232">
        <v>0</v>
      </c>
      <c r="J232" s="7"/>
      <c r="K232" s="8"/>
      <c r="M232" s="7"/>
      <c r="N232" s="8"/>
      <c r="O232" s="9" cm="1">
        <f t="array" ref="O232">_xlfn.IFS(AND(B232="Short",F232=Q232),(D232-F232)/D232,AND(B232="Long",F232=Q232),(F232/D232)-1,AND(B232="Long",F232&lt;&gt;Q232),(F232/D232)-1,AND(B232="Short",F232&lt;&gt;Q232),(D232-F232)/D232)</f>
        <v>2.8890180972454438E-2</v>
      </c>
      <c r="P232" t="s">
        <v>23</v>
      </c>
      <c r="Q232" s="7">
        <v>70.782499999999999</v>
      </c>
      <c r="R232" s="8">
        <v>43906</v>
      </c>
      <c r="S232" s="10">
        <f t="shared" si="10"/>
        <v>1</v>
      </c>
      <c r="T232" s="10">
        <v>1</v>
      </c>
      <c r="V232" s="11" t="str">
        <f t="shared" si="9"/>
        <v>1</v>
      </c>
      <c r="Y232" s="10">
        <v>0</v>
      </c>
      <c r="AC232">
        <f t="shared" si="11"/>
        <v>1</v>
      </c>
    </row>
    <row r="233" spans="1:29" x14ac:dyDescent="0.2">
      <c r="A233" t="s">
        <v>142</v>
      </c>
      <c r="B233" t="s">
        <v>25</v>
      </c>
      <c r="C233" s="6">
        <v>45210</v>
      </c>
      <c r="D233" s="7">
        <v>77.707999999999998</v>
      </c>
      <c r="E233" s="6">
        <v>45218</v>
      </c>
      <c r="F233" s="7">
        <v>81.477999999999994</v>
      </c>
      <c r="G233">
        <v>1</v>
      </c>
      <c r="H233">
        <v>0</v>
      </c>
      <c r="J233" s="7"/>
      <c r="K233" s="8"/>
      <c r="M233" s="7"/>
      <c r="N233" s="8"/>
      <c r="O233" s="9" cm="1">
        <f t="array" ref="O233">_xlfn.IFS(AND(B233="Short",F233=Q233),(D233-F233)/D233,AND(B233="Long",F233=Q233),(F233/D233)-1,AND(B233="Long",F233&lt;&gt;Q233),(F233/D233)-1,AND(B233="Short",F233&lt;&gt;Q233),(D233-F233)/D233)</f>
        <v>4.8514953415349726E-2</v>
      </c>
      <c r="P233" t="s">
        <v>23</v>
      </c>
      <c r="Q233" s="7">
        <v>81.477999999999994</v>
      </c>
      <c r="R233" s="8">
        <v>45210</v>
      </c>
      <c r="S233" s="10">
        <f t="shared" si="10"/>
        <v>8</v>
      </c>
      <c r="T233" s="10">
        <v>1</v>
      </c>
      <c r="V233" s="11" t="str">
        <f t="shared" si="9"/>
        <v>1</v>
      </c>
      <c r="Y233" s="10">
        <v>0</v>
      </c>
      <c r="AC233">
        <f t="shared" si="11"/>
        <v>8</v>
      </c>
    </row>
    <row r="234" spans="1:29" x14ac:dyDescent="0.2">
      <c r="A234" t="s">
        <v>143</v>
      </c>
      <c r="B234" t="s">
        <v>22</v>
      </c>
      <c r="C234" s="6">
        <v>43879</v>
      </c>
      <c r="D234" s="7">
        <v>120.922</v>
      </c>
      <c r="E234" s="6">
        <v>43885</v>
      </c>
      <c r="F234" s="7">
        <v>118.05200000000001</v>
      </c>
      <c r="G234">
        <v>1</v>
      </c>
      <c r="H234">
        <v>0</v>
      </c>
      <c r="J234" s="7"/>
      <c r="K234" s="8"/>
      <c r="M234" s="7"/>
      <c r="N234" s="8"/>
      <c r="O234" s="9" cm="1">
        <f t="array" ref="O234">_xlfn.IFS(AND(B234="Short",F234=Q234),(D234-F234)/D234,AND(B234="Long",F234=Q234),(F234/D234)-1,AND(B234="Long",F234&lt;&gt;Q234),(F234/D234)-1,AND(B234="Short",F234&lt;&gt;Q234),(D234-F234)/D234)</f>
        <v>2.3734308066356746E-2</v>
      </c>
      <c r="P234" t="s">
        <v>23</v>
      </c>
      <c r="Q234" s="7">
        <v>118.05200000000001</v>
      </c>
      <c r="R234" s="8">
        <v>43879</v>
      </c>
      <c r="S234" s="10">
        <f t="shared" si="10"/>
        <v>6</v>
      </c>
      <c r="T234" s="10">
        <v>1</v>
      </c>
      <c r="V234" s="11" t="str">
        <f t="shared" si="9"/>
        <v>1</v>
      </c>
      <c r="Y234" s="10">
        <v>0</v>
      </c>
      <c r="AC234">
        <f t="shared" si="11"/>
        <v>6</v>
      </c>
    </row>
    <row r="235" spans="1:29" x14ac:dyDescent="0.2">
      <c r="A235" t="s">
        <v>143</v>
      </c>
      <c r="B235" t="s">
        <v>25</v>
      </c>
      <c r="C235" s="6">
        <v>43902</v>
      </c>
      <c r="D235" s="7">
        <v>67.058000000000007</v>
      </c>
      <c r="E235" s="6">
        <v>43903</v>
      </c>
      <c r="F235" s="7">
        <v>69.727999999999994</v>
      </c>
      <c r="G235">
        <v>1</v>
      </c>
      <c r="H235">
        <v>0</v>
      </c>
      <c r="J235" s="7"/>
      <c r="K235" s="8"/>
      <c r="M235" s="7"/>
      <c r="N235" s="8"/>
      <c r="O235" s="9" cm="1">
        <f t="array" ref="O235">_xlfn.IFS(AND(B235="Short",F235=Q235),(D235-F235)/D235,AND(B235="Long",F235=Q235),(F235/D235)-1,AND(B235="Long",F235&lt;&gt;Q235),(F235/D235)-1,AND(B235="Short",F235&lt;&gt;Q235),(D235-F235)/D235)</f>
        <v>3.9816278445524489E-2</v>
      </c>
      <c r="P235" t="s">
        <v>23</v>
      </c>
      <c r="Q235" s="7">
        <v>69.727999999999994</v>
      </c>
      <c r="R235" s="8">
        <v>43902</v>
      </c>
      <c r="S235" s="10">
        <f t="shared" si="10"/>
        <v>1</v>
      </c>
      <c r="T235" s="10">
        <v>1</v>
      </c>
      <c r="V235" s="11" t="str">
        <f t="shared" si="9"/>
        <v>1</v>
      </c>
      <c r="Y235" s="10">
        <v>0</v>
      </c>
      <c r="AC235">
        <f t="shared" si="11"/>
        <v>1</v>
      </c>
    </row>
    <row r="236" spans="1:29" x14ac:dyDescent="0.2">
      <c r="A236" t="s">
        <v>143</v>
      </c>
      <c r="B236" t="s">
        <v>25</v>
      </c>
      <c r="C236" s="6">
        <v>43906</v>
      </c>
      <c r="D236" s="7">
        <v>60.963000000000001</v>
      </c>
      <c r="E236" s="6">
        <v>43906</v>
      </c>
      <c r="F236" s="7">
        <v>63.3705</v>
      </c>
      <c r="G236">
        <v>1</v>
      </c>
      <c r="H236">
        <v>0</v>
      </c>
      <c r="J236" s="7"/>
      <c r="K236" s="8"/>
      <c r="M236" s="7"/>
      <c r="N236" s="8"/>
      <c r="O236" s="9" cm="1">
        <f t="array" ref="O236">_xlfn.IFS(AND(B236="Short",F236=Q236),(D236-F236)/D236,AND(B236="Long",F236=Q236),(F236/D236)-1,AND(B236="Long",F236&lt;&gt;Q236),(F236/D236)-1,AND(B236="Short",F236&lt;&gt;Q236),(D236-F236)/D236)</f>
        <v>3.9491166773288677E-2</v>
      </c>
      <c r="P236" t="s">
        <v>23</v>
      </c>
      <c r="Q236" s="7">
        <v>63.3705</v>
      </c>
      <c r="R236" s="8">
        <v>43906</v>
      </c>
      <c r="S236" s="10">
        <f t="shared" si="10"/>
        <v>0</v>
      </c>
      <c r="T236" s="10">
        <v>1</v>
      </c>
      <c r="V236" s="11" t="str">
        <f t="shared" si="9"/>
        <v>1</v>
      </c>
      <c r="Y236" s="10">
        <v>0</v>
      </c>
      <c r="AC236">
        <f t="shared" si="11"/>
        <v>0</v>
      </c>
    </row>
    <row r="237" spans="1:29" x14ac:dyDescent="0.2">
      <c r="A237" t="s">
        <v>143</v>
      </c>
      <c r="B237" t="s">
        <v>25</v>
      </c>
      <c r="C237" s="6">
        <v>43908</v>
      </c>
      <c r="D237" s="7">
        <v>47.73</v>
      </c>
      <c r="E237" s="6">
        <v>43909</v>
      </c>
      <c r="F237" s="7">
        <v>49.505000000000003</v>
      </c>
      <c r="G237">
        <v>1</v>
      </c>
      <c r="H237">
        <v>0</v>
      </c>
      <c r="J237" s="7"/>
      <c r="K237" s="8"/>
      <c r="M237" s="7"/>
      <c r="N237" s="8"/>
      <c r="O237" s="9" cm="1">
        <f t="array" ref="O237">_xlfn.IFS(AND(B237="Short",F237=Q237),(D237-F237)/D237,AND(B237="Long",F237=Q237),(F237/D237)-1,AND(B237="Long",F237&lt;&gt;Q237),(F237/D237)-1,AND(B237="Short",F237&lt;&gt;Q237),(D237-F237)/D237)</f>
        <v>3.7188351141839604E-2</v>
      </c>
      <c r="P237" t="s">
        <v>23</v>
      </c>
      <c r="Q237" s="7">
        <v>49.505000000000003</v>
      </c>
      <c r="R237" s="8">
        <v>43908</v>
      </c>
      <c r="S237" s="10">
        <f t="shared" si="10"/>
        <v>1</v>
      </c>
      <c r="T237" s="10">
        <v>1</v>
      </c>
      <c r="V237" s="11" t="str">
        <f t="shared" si="9"/>
        <v>1</v>
      </c>
      <c r="Y237" s="10">
        <v>0</v>
      </c>
      <c r="AC237">
        <f t="shared" si="11"/>
        <v>1</v>
      </c>
    </row>
    <row r="238" spans="1:29" x14ac:dyDescent="0.2">
      <c r="A238" t="s">
        <v>143</v>
      </c>
      <c r="B238" t="s">
        <v>22</v>
      </c>
      <c r="C238" s="6">
        <v>43928</v>
      </c>
      <c r="D238" s="7">
        <v>59.174999999999997</v>
      </c>
      <c r="E238" s="6">
        <v>43936</v>
      </c>
      <c r="F238" s="7">
        <v>57.412500000000001</v>
      </c>
      <c r="G238">
        <v>1</v>
      </c>
      <c r="H238">
        <v>0</v>
      </c>
      <c r="J238" s="7"/>
      <c r="K238" s="8"/>
      <c r="M238" s="7"/>
      <c r="N238" s="8"/>
      <c r="O238" s="9" cm="1">
        <f t="array" ref="O238">_xlfn.IFS(AND(B238="Short",F238=Q238),(D238-F238)/D238,AND(B238="Long",F238=Q238),(F238/D238)-1,AND(B238="Long",F238&lt;&gt;Q238),(F238/D238)-1,AND(B238="Short",F238&lt;&gt;Q238),(D238-F238)/D238)</f>
        <v>2.9784537389100058E-2</v>
      </c>
      <c r="P238" t="s">
        <v>23</v>
      </c>
      <c r="Q238" s="7">
        <v>57.412500000000001</v>
      </c>
      <c r="R238" s="8">
        <v>43928</v>
      </c>
      <c r="S238" s="10">
        <f t="shared" si="10"/>
        <v>8</v>
      </c>
      <c r="T238" s="10">
        <v>1</v>
      </c>
      <c r="V238" s="11" t="str">
        <f t="shared" si="9"/>
        <v>1</v>
      </c>
      <c r="Y238" s="10">
        <v>0</v>
      </c>
      <c r="AC238">
        <f t="shared" si="11"/>
        <v>8</v>
      </c>
    </row>
    <row r="239" spans="1:29" x14ac:dyDescent="0.2">
      <c r="A239" t="s">
        <v>144</v>
      </c>
      <c r="B239" t="s">
        <v>25</v>
      </c>
      <c r="C239" s="6">
        <v>43899</v>
      </c>
      <c r="D239" s="7">
        <v>55.713999999999999</v>
      </c>
      <c r="E239" s="6">
        <v>43949</v>
      </c>
      <c r="F239" s="7">
        <v>57.499000000000002</v>
      </c>
      <c r="G239">
        <v>1</v>
      </c>
      <c r="H239">
        <v>0</v>
      </c>
      <c r="J239" s="7"/>
      <c r="K239" s="8"/>
      <c r="M239" s="7"/>
      <c r="N239" s="8"/>
      <c r="O239" s="9" cm="1">
        <f t="array" ref="O239">_xlfn.IFS(AND(B239="Short",F239=Q239),(D239-F239)/D239,AND(B239="Long",F239=Q239),(F239/D239)-1,AND(B239="Long",F239&lt;&gt;Q239),(F239/D239)-1,AND(B239="Short",F239&lt;&gt;Q239),(D239-F239)/D239)</f>
        <v>3.2038625839106993E-2</v>
      </c>
      <c r="P239" t="s">
        <v>23</v>
      </c>
      <c r="Q239" s="7">
        <v>57.499000000000002</v>
      </c>
      <c r="R239" s="8">
        <v>43899</v>
      </c>
      <c r="S239" s="10">
        <f t="shared" si="10"/>
        <v>50</v>
      </c>
      <c r="T239" s="10">
        <v>1</v>
      </c>
      <c r="V239" s="11" t="str">
        <f t="shared" si="9"/>
        <v>1</v>
      </c>
      <c r="Y239" s="10">
        <v>0</v>
      </c>
      <c r="AC239">
        <f t="shared" si="11"/>
        <v>50</v>
      </c>
    </row>
    <row r="240" spans="1:29" x14ac:dyDescent="0.2">
      <c r="A240" t="s">
        <v>143</v>
      </c>
      <c r="B240" t="s">
        <v>22</v>
      </c>
      <c r="C240" s="6">
        <v>44505</v>
      </c>
      <c r="D240" s="7">
        <v>177.11150000000001</v>
      </c>
      <c r="E240" s="6">
        <v>44519</v>
      </c>
      <c r="F240" s="7">
        <v>171.67775</v>
      </c>
      <c r="G240">
        <v>1</v>
      </c>
      <c r="H240">
        <v>0</v>
      </c>
      <c r="J240" s="7"/>
      <c r="K240" s="8"/>
      <c r="M240" s="7"/>
      <c r="N240" s="8"/>
      <c r="O240" s="9" cm="1">
        <f t="array" ref="O240">_xlfn.IFS(AND(B240="Short",F240=Q240),(D240-F240)/D240,AND(B240="Long",F240=Q240),(F240/D240)-1,AND(B240="Long",F240&lt;&gt;Q240),(F240/D240)-1,AND(B240="Short",F240&lt;&gt;Q240),(D240-F240)/D240)</f>
        <v>3.0679825985325645E-2</v>
      </c>
      <c r="P240" t="s">
        <v>23</v>
      </c>
      <c r="Q240" s="7">
        <v>171.67775</v>
      </c>
      <c r="R240" s="8">
        <v>44505</v>
      </c>
      <c r="S240" s="10">
        <f t="shared" si="10"/>
        <v>14</v>
      </c>
      <c r="T240" s="10">
        <v>1</v>
      </c>
      <c r="V240" s="11" t="str">
        <f t="shared" si="9"/>
        <v>1</v>
      </c>
      <c r="Y240" s="10">
        <v>0</v>
      </c>
      <c r="AC240">
        <f t="shared" si="11"/>
        <v>14</v>
      </c>
    </row>
    <row r="241" spans="1:29" x14ac:dyDescent="0.2">
      <c r="A241" t="s">
        <v>145</v>
      </c>
      <c r="B241" t="s">
        <v>25</v>
      </c>
      <c r="C241" s="6">
        <v>43993</v>
      </c>
      <c r="D241" s="7">
        <v>12.347</v>
      </c>
      <c r="E241" s="6">
        <v>43994</v>
      </c>
      <c r="F241" s="7">
        <v>12.714499999999999</v>
      </c>
      <c r="G241">
        <v>1</v>
      </c>
      <c r="H241">
        <v>0</v>
      </c>
      <c r="J241" s="7"/>
      <c r="K241" s="8"/>
      <c r="M241" s="7"/>
      <c r="N241" s="8"/>
      <c r="O241" s="9" cm="1">
        <f t="array" ref="O241">_xlfn.IFS(AND(B241="Short",F241=Q241),(D241-F241)/D241,AND(B241="Long",F241=Q241),(F241/D241)-1,AND(B241="Long",F241&lt;&gt;Q241),(F241/D241)-1,AND(B241="Short",F241&lt;&gt;Q241),(D241-F241)/D241)</f>
        <v>2.9764315218271609E-2</v>
      </c>
      <c r="P241" t="s">
        <v>23</v>
      </c>
      <c r="Q241" s="7">
        <v>12.714499999999999</v>
      </c>
      <c r="R241" s="8">
        <v>43993</v>
      </c>
      <c r="S241" s="10">
        <f t="shared" si="10"/>
        <v>1</v>
      </c>
      <c r="T241" s="10">
        <v>1</v>
      </c>
      <c r="V241" s="11" t="str">
        <f t="shared" si="9"/>
        <v>1</v>
      </c>
      <c r="Y241" s="10">
        <v>0</v>
      </c>
      <c r="AC241">
        <f t="shared" si="11"/>
        <v>1</v>
      </c>
    </row>
    <row r="242" spans="1:29" x14ac:dyDescent="0.2">
      <c r="A242" t="s">
        <v>146</v>
      </c>
      <c r="B242" t="s">
        <v>22</v>
      </c>
      <c r="C242" s="6">
        <v>43928</v>
      </c>
      <c r="D242" s="7">
        <v>37.433999999999997</v>
      </c>
      <c r="E242" s="6">
        <v>43928</v>
      </c>
      <c r="F242" s="7">
        <v>36.494</v>
      </c>
      <c r="G242">
        <v>1</v>
      </c>
      <c r="H242">
        <v>0</v>
      </c>
      <c r="J242" s="7"/>
      <c r="K242" s="8"/>
      <c r="M242" s="7"/>
      <c r="N242" s="8"/>
      <c r="O242" s="9" cm="1">
        <f t="array" ref="O242">_xlfn.IFS(AND(B242="Short",F242=Q242),(D242-F242)/D242,AND(B242="Long",F242=Q242),(F242/D242)-1,AND(B242="Long",F242&lt;&gt;Q242),(F242/D242)-1,AND(B242="Short",F242&lt;&gt;Q242),(D242-F242)/D242)</f>
        <v>2.5110861783405401E-2</v>
      </c>
      <c r="P242" t="s">
        <v>23</v>
      </c>
      <c r="Q242" s="7">
        <v>36.494</v>
      </c>
      <c r="R242" s="8">
        <v>43928</v>
      </c>
      <c r="S242" s="10">
        <f t="shared" si="10"/>
        <v>0</v>
      </c>
      <c r="T242" s="10">
        <v>1</v>
      </c>
      <c r="V242" s="11" t="str">
        <f t="shared" si="9"/>
        <v>1</v>
      </c>
      <c r="Y242" s="10">
        <v>0</v>
      </c>
      <c r="AC242">
        <f t="shared" si="11"/>
        <v>0</v>
      </c>
    </row>
    <row r="243" spans="1:29" x14ac:dyDescent="0.2">
      <c r="A243" t="s">
        <v>147</v>
      </c>
      <c r="B243" t="s">
        <v>25</v>
      </c>
      <c r="C243" s="6">
        <v>43902</v>
      </c>
      <c r="D243" s="7">
        <v>55.475250000000003</v>
      </c>
      <c r="E243" s="6">
        <v>43903</v>
      </c>
      <c r="F243" s="7">
        <v>57.594625000000001</v>
      </c>
      <c r="G243">
        <v>1</v>
      </c>
      <c r="H243">
        <v>0</v>
      </c>
      <c r="J243" s="7"/>
      <c r="K243" s="8"/>
      <c r="M243" s="7"/>
      <c r="N243" s="8"/>
      <c r="O243" s="9" cm="1">
        <f t="array" ref="O243">_xlfn.IFS(AND(B243="Short",F243=Q243),(D243-F243)/D243,AND(B243="Long",F243=Q243),(F243/D243)-1,AND(B243="Long",F243&lt;&gt;Q243),(F243/D243)-1,AND(B243="Short",F243&lt;&gt;Q243),(D243-F243)/D243)</f>
        <v>3.8203973844191719E-2</v>
      </c>
      <c r="P243" t="s">
        <v>23</v>
      </c>
      <c r="Q243" s="7">
        <v>57.594625000000001</v>
      </c>
      <c r="R243" s="8">
        <v>43902</v>
      </c>
      <c r="S243" s="10">
        <f t="shared" si="10"/>
        <v>1</v>
      </c>
      <c r="T243" s="10">
        <v>1</v>
      </c>
      <c r="V243" s="11" t="str">
        <f t="shared" si="9"/>
        <v>1</v>
      </c>
      <c r="Y243" s="10">
        <v>0</v>
      </c>
      <c r="AC243">
        <f t="shared" si="11"/>
        <v>1</v>
      </c>
    </row>
    <row r="244" spans="1:29" x14ac:dyDescent="0.2">
      <c r="A244" t="s">
        <v>146</v>
      </c>
      <c r="B244" t="s">
        <v>22</v>
      </c>
      <c r="C244" s="6">
        <v>44601</v>
      </c>
      <c r="D244" s="7">
        <v>175.11799999999999</v>
      </c>
      <c r="E244" s="6">
        <v>44602</v>
      </c>
      <c r="F244" s="7">
        <v>166.613</v>
      </c>
      <c r="G244">
        <v>1</v>
      </c>
      <c r="H244">
        <v>0</v>
      </c>
      <c r="J244" s="7"/>
      <c r="K244" s="8"/>
      <c r="M244" s="7"/>
      <c r="N244" s="8"/>
      <c r="O244" s="9" cm="1">
        <f t="array" ref="O244">_xlfn.IFS(AND(B244="Short",F244=Q244),(D244-F244)/D244,AND(B244="Long",F244=Q244),(F244/D244)-1,AND(B244="Long",F244&lt;&gt;Q244),(F244/D244)-1,AND(B244="Short",F244&lt;&gt;Q244),(D244-F244)/D244)</f>
        <v>4.8567251795931861E-2</v>
      </c>
      <c r="P244" t="s">
        <v>23</v>
      </c>
      <c r="Q244" s="7">
        <v>166.613</v>
      </c>
      <c r="R244" s="8">
        <v>44601</v>
      </c>
      <c r="S244" s="10">
        <f t="shared" si="10"/>
        <v>1</v>
      </c>
      <c r="T244" s="10">
        <v>1</v>
      </c>
      <c r="V244" s="11" t="str">
        <f t="shared" si="9"/>
        <v>1</v>
      </c>
      <c r="Y244" s="10">
        <v>0</v>
      </c>
      <c r="AC244">
        <f t="shared" si="11"/>
        <v>1</v>
      </c>
    </row>
    <row r="245" spans="1:29" x14ac:dyDescent="0.2">
      <c r="A245" t="s">
        <v>148</v>
      </c>
      <c r="B245" t="s">
        <v>22</v>
      </c>
      <c r="C245" s="6">
        <v>43903</v>
      </c>
      <c r="D245" s="7">
        <v>38.057000000000002</v>
      </c>
      <c r="E245" s="6">
        <v>43903</v>
      </c>
      <c r="F245" s="7">
        <v>36.849499999999999</v>
      </c>
      <c r="G245">
        <v>1</v>
      </c>
      <c r="H245">
        <v>0</v>
      </c>
      <c r="J245" s="7"/>
      <c r="K245" s="8"/>
      <c r="M245" s="7"/>
      <c r="N245" s="8"/>
      <c r="O245" s="9" cm="1">
        <f t="array" ref="O245">_xlfn.IFS(AND(B245="Short",F245=Q245),(D245-F245)/D245,AND(B245="Long",F245=Q245),(F245/D245)-1,AND(B245="Long",F245&lt;&gt;Q245),(F245/D245)-1,AND(B245="Short",F245&lt;&gt;Q245),(D245-F245)/D245)</f>
        <v>3.1728722705415643E-2</v>
      </c>
      <c r="P245" t="s">
        <v>23</v>
      </c>
      <c r="Q245" s="7">
        <v>36.849499999999999</v>
      </c>
      <c r="R245" s="8">
        <v>43903</v>
      </c>
      <c r="S245" s="10">
        <f t="shared" si="10"/>
        <v>0</v>
      </c>
      <c r="T245" s="10">
        <v>1</v>
      </c>
      <c r="V245" s="11" t="str">
        <f t="shared" si="9"/>
        <v>1</v>
      </c>
      <c r="Y245" s="10">
        <v>0</v>
      </c>
      <c r="AC245">
        <f t="shared" si="11"/>
        <v>0</v>
      </c>
    </row>
    <row r="246" spans="1:29" x14ac:dyDescent="0.2">
      <c r="A246" t="s">
        <v>148</v>
      </c>
      <c r="B246" t="s">
        <v>22</v>
      </c>
      <c r="C246" s="6">
        <v>43914</v>
      </c>
      <c r="D246" s="7">
        <v>25.856000000000002</v>
      </c>
      <c r="E246" s="6">
        <v>43922</v>
      </c>
      <c r="F246" s="7">
        <v>24.846</v>
      </c>
      <c r="G246">
        <v>1</v>
      </c>
      <c r="H246">
        <v>0</v>
      </c>
      <c r="J246" s="7"/>
      <c r="K246" s="8"/>
      <c r="M246" s="7"/>
      <c r="N246" s="8"/>
      <c r="O246" s="9" cm="1">
        <f t="array" ref="O246">_xlfn.IFS(AND(B246="Short",F246=Q246),(D246-F246)/D246,AND(B246="Long",F246=Q246),(F246/D246)-1,AND(B246="Long",F246&lt;&gt;Q246),(F246/D246)-1,AND(B246="Short",F246&lt;&gt;Q246),(D246-F246)/D246)</f>
        <v>3.9062500000000056E-2</v>
      </c>
      <c r="P246" t="s">
        <v>23</v>
      </c>
      <c r="Q246" s="7">
        <v>24.846</v>
      </c>
      <c r="R246" s="8">
        <v>43914</v>
      </c>
      <c r="S246" s="10">
        <f t="shared" si="10"/>
        <v>8</v>
      </c>
      <c r="T246" s="10">
        <v>1</v>
      </c>
      <c r="V246" s="11" t="str">
        <f t="shared" si="9"/>
        <v>1</v>
      </c>
      <c r="Y246" s="10">
        <v>0</v>
      </c>
      <c r="AC246">
        <f t="shared" si="11"/>
        <v>8</v>
      </c>
    </row>
    <row r="247" spans="1:29" x14ac:dyDescent="0.2">
      <c r="A247" t="s">
        <v>147</v>
      </c>
      <c r="B247" t="s">
        <v>25</v>
      </c>
      <c r="C247" s="6">
        <v>43906</v>
      </c>
      <c r="D247" s="7">
        <v>54.475499999999997</v>
      </c>
      <c r="E247" s="6">
        <v>43914</v>
      </c>
      <c r="F247" s="7">
        <v>56.289250000000003</v>
      </c>
      <c r="G247">
        <v>1</v>
      </c>
      <c r="H247">
        <v>0</v>
      </c>
      <c r="J247" s="7"/>
      <c r="K247" s="8"/>
      <c r="M247" s="7"/>
      <c r="N247" s="8"/>
      <c r="O247" s="9" cm="1">
        <f t="array" ref="O247">_xlfn.IFS(AND(B247="Short",F247=Q247),(D247-F247)/D247,AND(B247="Long",F247=Q247),(F247/D247)-1,AND(B247="Long",F247&lt;&gt;Q247),(F247/D247)-1,AND(B247="Short",F247&lt;&gt;Q247),(D247-F247)/D247)</f>
        <v>3.3294783893677016E-2</v>
      </c>
      <c r="P247" t="s">
        <v>23</v>
      </c>
      <c r="Q247" s="7">
        <v>56.289250000000003</v>
      </c>
      <c r="R247" s="8">
        <v>43906</v>
      </c>
      <c r="S247" s="10">
        <f t="shared" si="10"/>
        <v>8</v>
      </c>
      <c r="T247" s="10">
        <v>1</v>
      </c>
      <c r="V247" s="11" t="str">
        <f t="shared" si="9"/>
        <v>1</v>
      </c>
      <c r="Y247" s="10">
        <v>0</v>
      </c>
      <c r="AC247">
        <f t="shared" si="11"/>
        <v>8</v>
      </c>
    </row>
    <row r="248" spans="1:29" x14ac:dyDescent="0.2">
      <c r="A248" t="s">
        <v>148</v>
      </c>
      <c r="B248" t="s">
        <v>22</v>
      </c>
      <c r="C248" s="6">
        <v>43928</v>
      </c>
      <c r="D248" s="7">
        <v>24.920999999999999</v>
      </c>
      <c r="E248" s="6">
        <v>43929</v>
      </c>
      <c r="F248" s="7">
        <v>24.198499999999999</v>
      </c>
      <c r="G248">
        <v>1</v>
      </c>
      <c r="H248">
        <v>0</v>
      </c>
      <c r="J248" s="7"/>
      <c r="K248" s="8"/>
      <c r="M248" s="7"/>
      <c r="N248" s="8"/>
      <c r="O248" s="9" cm="1">
        <f t="array" ref="O248">_xlfn.IFS(AND(B248="Short",F248=Q248),(D248-F248)/D248,AND(B248="Long",F248=Q248),(F248/D248)-1,AND(B248="Long",F248&lt;&gt;Q248),(F248/D248)-1,AND(B248="Short",F248&lt;&gt;Q248),(D248-F248)/D248)</f>
        <v>2.8991613498655758E-2</v>
      </c>
      <c r="P248" t="s">
        <v>23</v>
      </c>
      <c r="Q248" s="7">
        <v>24.198499999999999</v>
      </c>
      <c r="R248" s="8">
        <v>43928</v>
      </c>
      <c r="S248" s="10">
        <f t="shared" si="10"/>
        <v>1</v>
      </c>
      <c r="T248" s="10">
        <v>1</v>
      </c>
      <c r="V248" s="11" t="str">
        <f t="shared" si="9"/>
        <v>1</v>
      </c>
      <c r="Y248" s="10">
        <v>0</v>
      </c>
      <c r="AC248">
        <f t="shared" si="11"/>
        <v>1</v>
      </c>
    </row>
    <row r="249" spans="1:29" x14ac:dyDescent="0.2">
      <c r="A249" t="s">
        <v>148</v>
      </c>
      <c r="B249" t="s">
        <v>22</v>
      </c>
      <c r="C249" s="6">
        <v>43987</v>
      </c>
      <c r="D249" s="7">
        <v>36.718000000000004</v>
      </c>
      <c r="E249" s="6">
        <v>43990</v>
      </c>
      <c r="F249" s="7">
        <v>35.512999999999998</v>
      </c>
      <c r="G249">
        <v>1</v>
      </c>
      <c r="H249">
        <v>0</v>
      </c>
      <c r="J249" s="7"/>
      <c r="K249" s="8"/>
      <c r="M249" s="7"/>
      <c r="N249" s="8"/>
      <c r="O249" s="9" cm="1">
        <f t="array" ref="O249">_xlfn.IFS(AND(B249="Short",F249=Q249),(D249-F249)/D249,AND(B249="Long",F249=Q249),(F249/D249)-1,AND(B249="Long",F249&lt;&gt;Q249),(F249/D249)-1,AND(B249="Short",F249&lt;&gt;Q249),(D249-F249)/D249)</f>
        <v>3.2817691595402945E-2</v>
      </c>
      <c r="P249" t="s">
        <v>23</v>
      </c>
      <c r="Q249" s="7">
        <v>35.512999999999998</v>
      </c>
      <c r="R249" s="8">
        <v>43987</v>
      </c>
      <c r="S249" s="10">
        <f t="shared" si="10"/>
        <v>3</v>
      </c>
      <c r="T249" s="10">
        <v>1</v>
      </c>
      <c r="V249" s="11" t="str">
        <f t="shared" si="9"/>
        <v>1</v>
      </c>
      <c r="Y249" s="10">
        <v>0</v>
      </c>
      <c r="AC249">
        <f t="shared" si="11"/>
        <v>3</v>
      </c>
    </row>
    <row r="250" spans="1:29" x14ac:dyDescent="0.2">
      <c r="A250" t="s">
        <v>148</v>
      </c>
      <c r="B250" t="s">
        <v>22</v>
      </c>
      <c r="C250" s="6">
        <v>44144</v>
      </c>
      <c r="D250" s="7">
        <v>36.802</v>
      </c>
      <c r="E250" s="6">
        <v>44146</v>
      </c>
      <c r="F250" s="7">
        <v>35.307000000000002</v>
      </c>
      <c r="G250">
        <v>1</v>
      </c>
      <c r="H250">
        <v>0</v>
      </c>
      <c r="J250" s="7"/>
      <c r="K250" s="8"/>
      <c r="M250" s="7"/>
      <c r="N250" s="8"/>
      <c r="O250" s="9" cm="1">
        <f t="array" ref="O250">_xlfn.IFS(AND(B250="Short",F250=Q250),(D250-F250)/D250,AND(B250="Long",F250=Q250),(F250/D250)-1,AND(B250="Long",F250&lt;&gt;Q250),(F250/D250)-1,AND(B250="Short",F250&lt;&gt;Q250),(D250-F250)/D250)</f>
        <v>4.0622792239552126E-2</v>
      </c>
      <c r="P250" t="s">
        <v>23</v>
      </c>
      <c r="Q250" s="7">
        <v>35.307000000000002</v>
      </c>
      <c r="R250" s="8">
        <v>44144</v>
      </c>
      <c r="S250" s="10">
        <f t="shared" si="10"/>
        <v>2</v>
      </c>
      <c r="T250" s="10">
        <v>1</v>
      </c>
      <c r="V250" s="11" t="str">
        <f t="shared" si="9"/>
        <v>1</v>
      </c>
      <c r="Y250" s="10">
        <v>0</v>
      </c>
      <c r="AC250">
        <f t="shared" si="11"/>
        <v>2</v>
      </c>
    </row>
    <row r="251" spans="1:29" x14ac:dyDescent="0.2">
      <c r="A251" t="s">
        <v>147</v>
      </c>
      <c r="B251" t="s">
        <v>25</v>
      </c>
      <c r="C251" s="6">
        <v>44771</v>
      </c>
      <c r="D251" s="7">
        <v>79.123999999999995</v>
      </c>
      <c r="E251" s="6">
        <v>44774</v>
      </c>
      <c r="F251" s="7">
        <v>81.308999999999997</v>
      </c>
      <c r="G251">
        <v>1</v>
      </c>
      <c r="H251">
        <v>0</v>
      </c>
      <c r="J251" s="7"/>
      <c r="K251" s="8"/>
      <c r="M251" s="7"/>
      <c r="N251" s="8"/>
      <c r="O251" s="9" cm="1">
        <f t="array" ref="O251">_xlfn.IFS(AND(B251="Short",F251=Q251),(D251-F251)/D251,AND(B251="Long",F251=Q251),(F251/D251)-1,AND(B251="Long",F251&lt;&gt;Q251),(F251/D251)-1,AND(B251="Short",F251&lt;&gt;Q251),(D251-F251)/D251)</f>
        <v>2.7614882968505228E-2</v>
      </c>
      <c r="P251" t="s">
        <v>23</v>
      </c>
      <c r="Q251" s="7">
        <v>81.308999999999997</v>
      </c>
      <c r="R251" s="8">
        <v>44771</v>
      </c>
      <c r="S251" s="10">
        <f t="shared" si="10"/>
        <v>3</v>
      </c>
      <c r="T251" s="10">
        <v>1</v>
      </c>
      <c r="V251" s="11" t="str">
        <f t="shared" si="9"/>
        <v>1</v>
      </c>
      <c r="Y251" s="10">
        <v>0</v>
      </c>
      <c r="AC251">
        <f t="shared" si="11"/>
        <v>3</v>
      </c>
    </row>
    <row r="252" spans="1:29" x14ac:dyDescent="0.2">
      <c r="A252" t="s">
        <v>149</v>
      </c>
      <c r="B252" t="s">
        <v>22</v>
      </c>
      <c r="C252" s="6">
        <v>43900</v>
      </c>
      <c r="D252" s="7">
        <v>29.687999999999999</v>
      </c>
      <c r="E252" s="6">
        <v>43901</v>
      </c>
      <c r="F252" s="7">
        <v>28.908000000000001</v>
      </c>
      <c r="G252">
        <v>1</v>
      </c>
      <c r="H252">
        <v>0</v>
      </c>
      <c r="J252" s="7"/>
      <c r="K252" s="8"/>
      <c r="M252" s="7"/>
      <c r="N252" s="8"/>
      <c r="O252" s="9" cm="1">
        <f t="array" ref="O252">_xlfn.IFS(AND(B252="Short",F252=Q252),(D252-F252)/D252,AND(B252="Long",F252=Q252),(F252/D252)-1,AND(B252="Long",F252&lt;&gt;Q252),(F252/D252)-1,AND(B252="Short",F252&lt;&gt;Q252),(D252-F252)/D252)</f>
        <v>2.6273241713823687E-2</v>
      </c>
      <c r="P252" t="s">
        <v>23</v>
      </c>
      <c r="Q252" s="7">
        <v>28.908000000000001</v>
      </c>
      <c r="R252" s="8">
        <v>43900</v>
      </c>
      <c r="S252" s="10">
        <f t="shared" si="10"/>
        <v>1</v>
      </c>
      <c r="T252" s="10">
        <v>1</v>
      </c>
      <c r="V252" s="11" t="str">
        <f t="shared" si="9"/>
        <v>1</v>
      </c>
      <c r="Y252" s="10">
        <v>0</v>
      </c>
      <c r="AC252">
        <f t="shared" si="11"/>
        <v>1</v>
      </c>
    </row>
    <row r="253" spans="1:29" x14ac:dyDescent="0.2">
      <c r="A253" t="s">
        <v>149</v>
      </c>
      <c r="B253" t="s">
        <v>25</v>
      </c>
      <c r="C253" s="6">
        <v>43906</v>
      </c>
      <c r="D253" s="7">
        <v>23.265999999999998</v>
      </c>
      <c r="E253" s="6">
        <v>43914</v>
      </c>
      <c r="F253" s="7">
        <v>24.356000000000002</v>
      </c>
      <c r="G253">
        <v>1</v>
      </c>
      <c r="H253">
        <v>0</v>
      </c>
      <c r="J253" s="7"/>
      <c r="K253" s="8"/>
      <c r="M253" s="7"/>
      <c r="N253" s="8"/>
      <c r="O253" s="9" cm="1">
        <f t="array" ref="O253">_xlfn.IFS(AND(B253="Short",F253=Q253),(D253-F253)/D253,AND(B253="Long",F253=Q253),(F253/D253)-1,AND(B253="Long",F253&lt;&gt;Q253),(F253/D253)-1,AND(B253="Short",F253&lt;&gt;Q253),(D253-F253)/D253)</f>
        <v>4.6849479927791871E-2</v>
      </c>
      <c r="P253" t="s">
        <v>23</v>
      </c>
      <c r="Q253" s="7">
        <v>24.356000000000002</v>
      </c>
      <c r="R253" s="8">
        <v>43906</v>
      </c>
      <c r="S253" s="10">
        <f t="shared" si="10"/>
        <v>8</v>
      </c>
      <c r="T253" s="10">
        <v>1</v>
      </c>
      <c r="V253" s="11" t="str">
        <f t="shared" si="9"/>
        <v>1</v>
      </c>
      <c r="Y253" s="10">
        <v>0</v>
      </c>
      <c r="AC253">
        <f t="shared" si="11"/>
        <v>8</v>
      </c>
    </row>
    <row r="254" spans="1:29" x14ac:dyDescent="0.2">
      <c r="A254" t="s">
        <v>146</v>
      </c>
      <c r="B254" t="s">
        <v>22</v>
      </c>
      <c r="C254" s="6">
        <v>44678</v>
      </c>
      <c r="D254" s="7">
        <v>167.93299999999999</v>
      </c>
      <c r="E254" s="6">
        <v>44679</v>
      </c>
      <c r="F254" s="7">
        <v>164.0155</v>
      </c>
      <c r="G254">
        <v>1</v>
      </c>
      <c r="H254">
        <v>0</v>
      </c>
      <c r="J254" s="7"/>
      <c r="K254" s="8"/>
      <c r="M254" s="7"/>
      <c r="N254" s="8"/>
      <c r="O254" s="9" cm="1">
        <f t="array" ref="O254">_xlfn.IFS(AND(B254="Short",F254=Q254),(D254-F254)/D254,AND(B254="Long",F254=Q254),(F254/D254)-1,AND(B254="Long",F254&lt;&gt;Q254),(F254/D254)-1,AND(B254="Short",F254&lt;&gt;Q254),(D254-F254)/D254)</f>
        <v>2.3327755712099409E-2</v>
      </c>
      <c r="P254" t="s">
        <v>23</v>
      </c>
      <c r="Q254" s="7">
        <v>164.0155</v>
      </c>
      <c r="R254" s="8">
        <v>44678</v>
      </c>
      <c r="S254" s="10">
        <f t="shared" si="10"/>
        <v>1</v>
      </c>
      <c r="T254" s="10">
        <v>1</v>
      </c>
      <c r="V254" s="11" t="str">
        <f t="shared" si="9"/>
        <v>1</v>
      </c>
      <c r="Y254" s="10">
        <v>0</v>
      </c>
      <c r="AC254">
        <f t="shared" si="11"/>
        <v>1</v>
      </c>
    </row>
    <row r="255" spans="1:29" x14ac:dyDescent="0.2">
      <c r="A255" t="s">
        <v>147</v>
      </c>
      <c r="B255" t="s">
        <v>22</v>
      </c>
      <c r="C255" s="6">
        <v>44862</v>
      </c>
      <c r="D255" s="7">
        <v>112.473</v>
      </c>
      <c r="E255" s="6">
        <v>44922</v>
      </c>
      <c r="F255" s="7">
        <v>109.35550000000001</v>
      </c>
      <c r="G255">
        <v>1</v>
      </c>
      <c r="H255">
        <v>0</v>
      </c>
      <c r="J255" s="7"/>
      <c r="K255" s="8"/>
      <c r="M255" s="7"/>
      <c r="N255" s="8"/>
      <c r="O255" s="9" cm="1">
        <f t="array" ref="O255">_xlfn.IFS(AND(B255="Short",F255=Q255),(D255-F255)/D255,AND(B255="Long",F255=Q255),(F255/D255)-1,AND(B255="Long",F255&lt;&gt;Q255),(F255/D255)-1,AND(B255="Short",F255&lt;&gt;Q255),(D255-F255)/D255)</f>
        <v>2.7717763374320883E-2</v>
      </c>
      <c r="P255" t="s">
        <v>23</v>
      </c>
      <c r="Q255" s="7">
        <v>109.35550000000001</v>
      </c>
      <c r="R255" s="8">
        <v>44862</v>
      </c>
      <c r="S255" s="10">
        <f t="shared" si="10"/>
        <v>60</v>
      </c>
      <c r="T255" s="10">
        <v>1</v>
      </c>
      <c r="V255" s="11" t="str">
        <f t="shared" si="9"/>
        <v>1</v>
      </c>
      <c r="Y255" s="10">
        <v>0</v>
      </c>
      <c r="AC255">
        <f t="shared" si="11"/>
        <v>60</v>
      </c>
    </row>
    <row r="256" spans="1:29" x14ac:dyDescent="0.2">
      <c r="A256" t="s">
        <v>150</v>
      </c>
      <c r="B256" t="s">
        <v>25</v>
      </c>
      <c r="C256" s="6">
        <v>43906</v>
      </c>
      <c r="D256" s="7">
        <v>33.32</v>
      </c>
      <c r="E256" s="6">
        <v>43907</v>
      </c>
      <c r="F256" s="7">
        <v>34.369999999999997</v>
      </c>
      <c r="G256">
        <v>1</v>
      </c>
      <c r="H256">
        <v>0</v>
      </c>
      <c r="J256" s="7"/>
      <c r="K256" s="8"/>
      <c r="M256" s="7"/>
      <c r="N256" s="8"/>
      <c r="O256" s="9" cm="1">
        <f t="array" ref="O256">_xlfn.IFS(AND(B256="Short",F256=Q256),(D256-F256)/D256,AND(B256="Long",F256=Q256),(F256/D256)-1,AND(B256="Long",F256&lt;&gt;Q256),(F256/D256)-1,AND(B256="Short",F256&lt;&gt;Q256),(D256-F256)/D256)</f>
        <v>3.1512605042016695E-2</v>
      </c>
      <c r="P256" t="s">
        <v>23</v>
      </c>
      <c r="Q256" s="7">
        <v>34.369999999999997</v>
      </c>
      <c r="R256" s="8">
        <v>43906</v>
      </c>
      <c r="S256" s="10">
        <f t="shared" si="10"/>
        <v>1</v>
      </c>
      <c r="T256" s="10">
        <v>1</v>
      </c>
      <c r="V256" s="11" t="str">
        <f t="shared" si="9"/>
        <v>1</v>
      </c>
      <c r="Y256" s="10">
        <v>0</v>
      </c>
      <c r="AC256">
        <f t="shared" si="11"/>
        <v>1</v>
      </c>
    </row>
    <row r="257" spans="1:29" x14ac:dyDescent="0.2">
      <c r="A257" t="s">
        <v>149</v>
      </c>
      <c r="B257" t="s">
        <v>25</v>
      </c>
      <c r="C257" s="6">
        <v>43993</v>
      </c>
      <c r="D257" s="7">
        <v>45.427</v>
      </c>
      <c r="E257" s="6">
        <v>43994</v>
      </c>
      <c r="F257" s="7">
        <v>46.744500000000002</v>
      </c>
      <c r="G257">
        <v>1</v>
      </c>
      <c r="H257">
        <v>0</v>
      </c>
      <c r="J257" s="7"/>
      <c r="K257" s="8"/>
      <c r="M257" s="7"/>
      <c r="N257" s="8"/>
      <c r="O257" s="9" cm="1">
        <f t="array" ref="O257">_xlfn.IFS(AND(B257="Short",F257=Q257),(D257-F257)/D257,AND(B257="Long",F257=Q257),(F257/D257)-1,AND(B257="Long",F257&lt;&gt;Q257),(F257/D257)-1,AND(B257="Short",F257&lt;&gt;Q257),(D257-F257)/D257)</f>
        <v>2.9002575560789889E-2</v>
      </c>
      <c r="P257" t="s">
        <v>23</v>
      </c>
      <c r="Q257" s="7">
        <v>46.744500000000002</v>
      </c>
      <c r="R257" s="8">
        <v>43993</v>
      </c>
      <c r="S257" s="10">
        <f t="shared" si="10"/>
        <v>1</v>
      </c>
      <c r="T257" s="10">
        <v>1</v>
      </c>
      <c r="V257" s="11" t="str">
        <f t="shared" si="9"/>
        <v>1</v>
      </c>
      <c r="Y257" s="10">
        <v>0</v>
      </c>
      <c r="AC257">
        <f t="shared" si="11"/>
        <v>1</v>
      </c>
    </row>
    <row r="258" spans="1:29" x14ac:dyDescent="0.2">
      <c r="A258" t="s">
        <v>146</v>
      </c>
      <c r="B258" t="s">
        <v>22</v>
      </c>
      <c r="C258" s="6">
        <v>45329</v>
      </c>
      <c r="D258" s="7">
        <v>117.637</v>
      </c>
      <c r="E258" s="6">
        <v>45365</v>
      </c>
      <c r="F258" s="7">
        <v>112.87949999999999</v>
      </c>
      <c r="G258">
        <v>1</v>
      </c>
      <c r="H258">
        <v>0</v>
      </c>
      <c r="J258" s="7"/>
      <c r="K258" s="8"/>
      <c r="M258" s="7"/>
      <c r="N258" s="8"/>
      <c r="O258" s="9" cm="1">
        <f t="array" ref="O258">_xlfn.IFS(AND(B258="Short",F258=Q258),(D258-F258)/D258,AND(B258="Long",F258=Q258),(F258/D258)-1,AND(B258="Long",F258&lt;&gt;Q258),(F258/D258)-1,AND(B258="Short",F258&lt;&gt;Q258),(D258-F258)/D258)</f>
        <v>4.0442207808767713E-2</v>
      </c>
      <c r="P258" t="s">
        <v>23</v>
      </c>
      <c r="Q258" s="7">
        <v>112.87949999999999</v>
      </c>
      <c r="R258" s="8">
        <v>45329</v>
      </c>
      <c r="S258" s="10">
        <f t="shared" si="10"/>
        <v>36</v>
      </c>
      <c r="T258" s="10">
        <v>1</v>
      </c>
      <c r="V258" s="11" t="str">
        <f t="shared" ref="V258:V321" si="12">IF(F258=Q258,"1")</f>
        <v>1</v>
      </c>
      <c r="Y258" s="10">
        <v>0</v>
      </c>
      <c r="AC258">
        <f t="shared" si="11"/>
        <v>36</v>
      </c>
    </row>
    <row r="259" spans="1:29" x14ac:dyDescent="0.2">
      <c r="A259" t="s">
        <v>147</v>
      </c>
      <c r="B259" t="s">
        <v>22</v>
      </c>
      <c r="C259" s="6">
        <v>45226</v>
      </c>
      <c r="D259" s="7">
        <v>91.566000000000003</v>
      </c>
      <c r="E259" s="6">
        <v>45229</v>
      </c>
      <c r="F259" s="7">
        <v>88.656000000000006</v>
      </c>
      <c r="G259">
        <v>1</v>
      </c>
      <c r="H259">
        <v>0</v>
      </c>
      <c r="J259" s="7"/>
      <c r="K259" s="8"/>
      <c r="M259" s="7"/>
      <c r="N259" s="8"/>
      <c r="O259" s="9" cm="1">
        <f t="array" ref="O259">_xlfn.IFS(AND(B259="Short",F259=Q259),(D259-F259)/D259,AND(B259="Long",F259=Q259),(F259/D259)-1,AND(B259="Long",F259&lt;&gt;Q259),(F259/D259)-1,AND(B259="Short",F259&lt;&gt;Q259),(D259-F259)/D259)</f>
        <v>3.1780355153659616E-2</v>
      </c>
      <c r="P259" t="s">
        <v>23</v>
      </c>
      <c r="Q259" s="7">
        <v>88.656000000000006</v>
      </c>
      <c r="R259" s="8">
        <v>45226</v>
      </c>
      <c r="S259" s="10">
        <f t="shared" ref="S259:S322" si="13">_xlfn.DAYS(E259,C259)</f>
        <v>3</v>
      </c>
      <c r="T259" s="10">
        <v>1</v>
      </c>
      <c r="V259" s="11" t="str">
        <f t="shared" si="12"/>
        <v>1</v>
      </c>
      <c r="Y259" s="10">
        <v>0</v>
      </c>
      <c r="AC259">
        <f t="shared" si="11"/>
        <v>3</v>
      </c>
    </row>
    <row r="260" spans="1:29" x14ac:dyDescent="0.2">
      <c r="A260" t="s">
        <v>150</v>
      </c>
      <c r="B260" t="s">
        <v>25</v>
      </c>
      <c r="C260" s="6">
        <v>45315</v>
      </c>
      <c r="D260" s="7">
        <v>65.474000000000004</v>
      </c>
      <c r="E260" s="6">
        <v>45334</v>
      </c>
      <c r="F260" s="7">
        <v>68.034000000000006</v>
      </c>
      <c r="G260">
        <v>1</v>
      </c>
      <c r="H260">
        <v>0</v>
      </c>
      <c r="J260" s="7"/>
      <c r="K260" s="8"/>
      <c r="M260" s="7"/>
      <c r="N260" s="8"/>
      <c r="O260" s="9" cm="1">
        <f t="array" ref="O260">_xlfn.IFS(AND(B260="Short",F260=Q260),(D260-F260)/D260,AND(B260="Long",F260=Q260),(F260/D260)-1,AND(B260="Long",F260&lt;&gt;Q260),(F260/D260)-1,AND(B260="Short",F260&lt;&gt;Q260),(D260-F260)/D260)</f>
        <v>3.9099489873843041E-2</v>
      </c>
      <c r="P260" t="s">
        <v>23</v>
      </c>
      <c r="Q260" s="7">
        <v>68.034000000000006</v>
      </c>
      <c r="R260" s="8">
        <v>45315</v>
      </c>
      <c r="S260" s="10">
        <f t="shared" si="13"/>
        <v>19</v>
      </c>
      <c r="T260" s="10">
        <v>1</v>
      </c>
      <c r="V260" s="11" t="str">
        <f t="shared" si="12"/>
        <v>1</v>
      </c>
      <c r="Y260" s="10">
        <v>0</v>
      </c>
      <c r="AC260">
        <f t="shared" ref="AC260:AC323" si="14">IF(O260&gt;-0.01,_xlfn.DAYS(E260,C260))</f>
        <v>19</v>
      </c>
    </row>
    <row r="261" spans="1:29" x14ac:dyDescent="0.2">
      <c r="A261" t="s">
        <v>151</v>
      </c>
      <c r="B261" t="s">
        <v>25</v>
      </c>
      <c r="C261" s="6">
        <v>43906</v>
      </c>
      <c r="D261" s="7">
        <v>30.471</v>
      </c>
      <c r="E261" s="6">
        <v>43907</v>
      </c>
      <c r="F261" s="7">
        <v>31.673500000000001</v>
      </c>
      <c r="G261">
        <v>1</v>
      </c>
      <c r="H261">
        <v>0</v>
      </c>
      <c r="J261" s="7"/>
      <c r="K261" s="8"/>
      <c r="M261" s="7"/>
      <c r="N261" s="8"/>
      <c r="O261" s="9" cm="1">
        <f t="array" ref="O261">_xlfn.IFS(AND(B261="Short",F261=Q261),(D261-F261)/D261,AND(B261="Long",F261=Q261),(F261/D261)-1,AND(B261="Long",F261&lt;&gt;Q261),(F261/D261)-1,AND(B261="Short",F261&lt;&gt;Q261),(D261-F261)/D261)</f>
        <v>3.9463752420334064E-2</v>
      </c>
      <c r="P261" t="s">
        <v>23</v>
      </c>
      <c r="Q261" s="7">
        <v>31.673500000000001</v>
      </c>
      <c r="R261" s="8">
        <v>43906</v>
      </c>
      <c r="S261" s="10">
        <f t="shared" si="13"/>
        <v>1</v>
      </c>
      <c r="T261" s="10">
        <v>1</v>
      </c>
      <c r="V261" s="11" t="str">
        <f t="shared" si="12"/>
        <v>1</v>
      </c>
      <c r="Y261" s="10">
        <v>0</v>
      </c>
      <c r="AC261">
        <f t="shared" si="14"/>
        <v>1</v>
      </c>
    </row>
    <row r="262" spans="1:29" x14ac:dyDescent="0.2">
      <c r="A262" t="s">
        <v>152</v>
      </c>
      <c r="B262" t="s">
        <v>25</v>
      </c>
      <c r="C262" s="6">
        <v>43906</v>
      </c>
      <c r="D262" s="7">
        <v>30.867999999999999</v>
      </c>
      <c r="E262" s="6">
        <v>43907</v>
      </c>
      <c r="F262" s="7">
        <v>31.763000000000002</v>
      </c>
      <c r="G262">
        <v>1</v>
      </c>
      <c r="H262">
        <v>0</v>
      </c>
      <c r="J262" s="7"/>
      <c r="K262" s="8"/>
      <c r="M262" s="7"/>
      <c r="N262" s="8"/>
      <c r="O262" s="9" cm="1">
        <f t="array" ref="O262">_xlfn.IFS(AND(B262="Short",F262=Q262),(D262-F262)/D262,AND(B262="Long",F262=Q262),(F262/D262)-1,AND(B262="Long",F262&lt;&gt;Q262),(F262/D262)-1,AND(B262="Short",F262&lt;&gt;Q262),(D262-F262)/D262)</f>
        <v>2.8994427886484431E-2</v>
      </c>
      <c r="P262" t="s">
        <v>23</v>
      </c>
      <c r="Q262" s="7">
        <v>31.763000000000002</v>
      </c>
      <c r="R262" s="8">
        <v>43906</v>
      </c>
      <c r="S262" s="10">
        <f t="shared" si="13"/>
        <v>1</v>
      </c>
      <c r="T262" s="10">
        <v>1</v>
      </c>
      <c r="V262" s="11" t="str">
        <f t="shared" si="12"/>
        <v>1</v>
      </c>
      <c r="Y262" s="10">
        <v>0</v>
      </c>
      <c r="AC262">
        <f t="shared" si="14"/>
        <v>1</v>
      </c>
    </row>
    <row r="263" spans="1:29" x14ac:dyDescent="0.2">
      <c r="A263" t="s">
        <v>153</v>
      </c>
      <c r="B263" t="s">
        <v>25</v>
      </c>
      <c r="C263" s="6">
        <v>43906</v>
      </c>
      <c r="D263" s="7">
        <v>93.462999999999994</v>
      </c>
      <c r="E263" s="6">
        <v>43907</v>
      </c>
      <c r="F263" s="7">
        <v>97.120500000000007</v>
      </c>
      <c r="G263">
        <v>1</v>
      </c>
      <c r="H263">
        <v>0</v>
      </c>
      <c r="J263" s="7"/>
      <c r="K263" s="8"/>
      <c r="M263" s="7"/>
      <c r="N263" s="8"/>
      <c r="O263" s="9" cm="1">
        <f t="array" ref="O263">_xlfn.IFS(AND(B263="Short",F263=Q263),(D263-F263)/D263,AND(B263="Long",F263=Q263),(F263/D263)-1,AND(B263="Long",F263&lt;&gt;Q263),(F263/D263)-1,AND(B263="Short",F263&lt;&gt;Q263),(D263-F263)/D263)</f>
        <v>3.9133132897510414E-2</v>
      </c>
      <c r="P263" t="s">
        <v>23</v>
      </c>
      <c r="Q263" s="7">
        <v>97.120500000000007</v>
      </c>
      <c r="R263" s="8">
        <v>43906</v>
      </c>
      <c r="S263" s="10">
        <f t="shared" si="13"/>
        <v>1</v>
      </c>
      <c r="T263" s="10">
        <v>1</v>
      </c>
      <c r="V263" s="11" t="str">
        <f t="shared" si="12"/>
        <v>1</v>
      </c>
      <c r="Y263" s="10">
        <v>0</v>
      </c>
      <c r="AC263">
        <f t="shared" si="14"/>
        <v>1</v>
      </c>
    </row>
    <row r="264" spans="1:29" x14ac:dyDescent="0.2">
      <c r="A264" t="s">
        <v>153</v>
      </c>
      <c r="B264" t="s">
        <v>22</v>
      </c>
      <c r="C264" s="6">
        <v>44013</v>
      </c>
      <c r="D264" s="7">
        <v>156.98699999999999</v>
      </c>
      <c r="E264" s="6">
        <v>44379</v>
      </c>
      <c r="F264" s="7">
        <v>299.38</v>
      </c>
      <c r="G264">
        <v>0</v>
      </c>
      <c r="H264">
        <v>0</v>
      </c>
      <c r="J264" s="7"/>
      <c r="K264" s="8"/>
      <c r="M264" s="7"/>
      <c r="N264" s="8"/>
      <c r="O264" s="9" cm="1">
        <f t="array" ref="O264">_xlfn.IFS(AND(B264="Short",F264=Q264),(D264-F264)/D264,AND(B264="Long",F264=Q264),(F264/D264)-1,AND(B264="Long",F264&lt;&gt;Q264),(F264/D264)-1,AND(B264="Short",F264&lt;&gt;Q264),(D264-F264)/D264)</f>
        <v>-0.90703688840477237</v>
      </c>
      <c r="P264" t="s">
        <v>23</v>
      </c>
      <c r="Q264" s="7">
        <v>152.3295</v>
      </c>
      <c r="R264" s="8">
        <v>44013</v>
      </c>
      <c r="S264" s="10">
        <f t="shared" si="13"/>
        <v>366</v>
      </c>
      <c r="T264" s="10">
        <v>0</v>
      </c>
      <c r="V264" s="11" t="b">
        <f t="shared" si="12"/>
        <v>0</v>
      </c>
      <c r="Y264" s="10">
        <v>0</v>
      </c>
      <c r="AC264" t="b">
        <f t="shared" si="14"/>
        <v>0</v>
      </c>
    </row>
    <row r="265" spans="1:29" x14ac:dyDescent="0.2">
      <c r="A265" t="s">
        <v>154</v>
      </c>
      <c r="B265" t="s">
        <v>25</v>
      </c>
      <c r="C265" s="6">
        <v>43906</v>
      </c>
      <c r="D265" s="7">
        <v>125.40600000000001</v>
      </c>
      <c r="E265" s="6">
        <v>43907</v>
      </c>
      <c r="F265" s="7">
        <v>129.17099999999999</v>
      </c>
      <c r="G265">
        <v>1</v>
      </c>
      <c r="H265">
        <v>0</v>
      </c>
      <c r="J265" s="7"/>
      <c r="K265" s="8"/>
      <c r="M265" s="7"/>
      <c r="N265" s="8"/>
      <c r="O265" s="9" cm="1">
        <f t="array" ref="O265">_xlfn.IFS(AND(B265="Short",F265=Q265),(D265-F265)/D265,AND(B265="Long",F265=Q265),(F265/D265)-1,AND(B265="Long",F265&lt;&gt;Q265),(F265/D265)-1,AND(B265="Short",F265&lt;&gt;Q265),(D265-F265)/D265)</f>
        <v>3.0022486962346218E-2</v>
      </c>
      <c r="P265" t="s">
        <v>23</v>
      </c>
      <c r="Q265" s="7">
        <v>129.17099999999999</v>
      </c>
      <c r="R265" s="8">
        <v>43906</v>
      </c>
      <c r="S265" s="10">
        <f t="shared" si="13"/>
        <v>1</v>
      </c>
      <c r="T265" s="10">
        <v>1</v>
      </c>
      <c r="V265" s="11" t="str">
        <f t="shared" si="12"/>
        <v>1</v>
      </c>
      <c r="Y265" s="10">
        <v>0</v>
      </c>
      <c r="AC265">
        <f t="shared" si="14"/>
        <v>1</v>
      </c>
    </row>
    <row r="266" spans="1:29" x14ac:dyDescent="0.2">
      <c r="A266" t="s">
        <v>153</v>
      </c>
      <c r="B266" t="s">
        <v>22</v>
      </c>
      <c r="C266" s="6">
        <v>45002</v>
      </c>
      <c r="D266" s="7">
        <v>223.85</v>
      </c>
      <c r="E266" s="6">
        <v>45005</v>
      </c>
      <c r="F266" s="7">
        <v>218.35</v>
      </c>
      <c r="G266">
        <v>1</v>
      </c>
      <c r="H266">
        <v>0</v>
      </c>
      <c r="J266" s="7"/>
      <c r="K266" s="8"/>
      <c r="M266" s="7"/>
      <c r="N266" s="8"/>
      <c r="O266" s="9" cm="1">
        <f t="array" ref="O266">_xlfn.IFS(AND(B266="Short",F266=Q266),(D266-F266)/D266,AND(B266="Long",F266=Q266),(F266/D266)-1,AND(B266="Long",F266&lt;&gt;Q266),(F266/D266)-1,AND(B266="Short",F266&lt;&gt;Q266),(D266-F266)/D266)</f>
        <v>2.4570024570024572E-2</v>
      </c>
      <c r="P266" t="s">
        <v>23</v>
      </c>
      <c r="Q266" s="7">
        <v>218.35</v>
      </c>
      <c r="R266" s="8">
        <v>45002</v>
      </c>
      <c r="S266" s="10">
        <f t="shared" si="13"/>
        <v>3</v>
      </c>
      <c r="T266" s="10">
        <v>1</v>
      </c>
      <c r="V266" s="11" t="str">
        <f t="shared" si="12"/>
        <v>1</v>
      </c>
      <c r="Y266" s="10">
        <v>0</v>
      </c>
      <c r="AC266">
        <f t="shared" si="14"/>
        <v>3</v>
      </c>
    </row>
    <row r="267" spans="1:29" x14ac:dyDescent="0.2">
      <c r="A267" t="s">
        <v>155</v>
      </c>
      <c r="B267" t="s">
        <v>22</v>
      </c>
      <c r="C267" s="6">
        <v>43903</v>
      </c>
      <c r="D267" s="7">
        <v>179.739</v>
      </c>
      <c r="E267" s="6">
        <v>43906</v>
      </c>
      <c r="F267" s="7">
        <v>175.2115</v>
      </c>
      <c r="G267">
        <v>1</v>
      </c>
      <c r="H267">
        <v>0</v>
      </c>
      <c r="J267" s="7"/>
      <c r="K267" s="8"/>
      <c r="M267" s="7"/>
      <c r="N267" s="8"/>
      <c r="O267" s="9" cm="1">
        <f t="array" ref="O267">_xlfn.IFS(AND(B267="Short",F267=Q267),(D267-F267)/D267,AND(B267="Long",F267=Q267),(F267/D267)-1,AND(B267="Long",F267&lt;&gt;Q267),(F267/D267)-1,AND(B267="Short",F267&lt;&gt;Q267),(D267-F267)/D267)</f>
        <v>2.5189302266063588E-2</v>
      </c>
      <c r="P267" t="s">
        <v>23</v>
      </c>
      <c r="Q267" s="7">
        <v>175.2115</v>
      </c>
      <c r="R267" s="8">
        <v>43903</v>
      </c>
      <c r="S267" s="10">
        <f t="shared" si="13"/>
        <v>3</v>
      </c>
      <c r="T267" s="10">
        <v>1</v>
      </c>
      <c r="V267" s="11" t="str">
        <f t="shared" si="12"/>
        <v>1</v>
      </c>
      <c r="Y267" s="10">
        <v>0</v>
      </c>
      <c r="AC267">
        <f t="shared" si="14"/>
        <v>3</v>
      </c>
    </row>
    <row r="268" spans="1:29" x14ac:dyDescent="0.2">
      <c r="A268" t="s">
        <v>155</v>
      </c>
      <c r="B268" t="s">
        <v>25</v>
      </c>
      <c r="C268" s="6">
        <v>43906</v>
      </c>
      <c r="D268" s="7">
        <v>169.93199999999999</v>
      </c>
      <c r="E268" s="6">
        <v>43906</v>
      </c>
      <c r="F268" s="7">
        <v>176.06200000000001</v>
      </c>
      <c r="G268">
        <v>1</v>
      </c>
      <c r="H268">
        <v>0</v>
      </c>
      <c r="J268" s="7"/>
      <c r="K268" s="8"/>
      <c r="M268" s="7"/>
      <c r="N268" s="8"/>
      <c r="O268" s="9" cm="1">
        <f t="array" ref="O268">_xlfn.IFS(AND(B268="Short",F268=Q268),(D268-F268)/D268,AND(B268="Long",F268=Q268),(F268/D268)-1,AND(B268="Long",F268&lt;&gt;Q268),(F268/D268)-1,AND(B268="Short",F268&lt;&gt;Q268),(D268-F268)/D268)</f>
        <v>3.6073252830544078E-2</v>
      </c>
      <c r="P268" t="s">
        <v>23</v>
      </c>
      <c r="Q268" s="7">
        <v>176.06200000000001</v>
      </c>
      <c r="R268" s="8">
        <v>43906</v>
      </c>
      <c r="S268" s="10">
        <f t="shared" si="13"/>
        <v>0</v>
      </c>
      <c r="T268" s="10">
        <v>1</v>
      </c>
      <c r="V268" s="11" t="str">
        <f t="shared" si="12"/>
        <v>1</v>
      </c>
      <c r="Y268" s="10">
        <v>0</v>
      </c>
      <c r="AC268">
        <f t="shared" si="14"/>
        <v>0</v>
      </c>
    </row>
    <row r="269" spans="1:29" x14ac:dyDescent="0.2">
      <c r="A269" t="s">
        <v>156</v>
      </c>
      <c r="B269" t="s">
        <v>25</v>
      </c>
      <c r="C269" s="6">
        <v>43906</v>
      </c>
      <c r="D269" s="7">
        <v>226.00700000000001</v>
      </c>
      <c r="E269" s="6">
        <v>43907</v>
      </c>
      <c r="F269" s="7">
        <v>233.52449999999999</v>
      </c>
      <c r="G269">
        <v>1</v>
      </c>
      <c r="H269">
        <v>0</v>
      </c>
      <c r="J269" s="7"/>
      <c r="K269" s="8"/>
      <c r="M269" s="7"/>
      <c r="N269" s="8"/>
      <c r="O269" s="9" cm="1">
        <f t="array" ref="O269">_xlfn.IFS(AND(B269="Short",F269=Q269),(D269-F269)/D269,AND(B269="Long",F269=Q269),(F269/D269)-1,AND(B269="Long",F269&lt;&gt;Q269),(F269/D269)-1,AND(B269="Short",F269&lt;&gt;Q269),(D269-F269)/D269)</f>
        <v>3.3262244089784732E-2</v>
      </c>
      <c r="P269" t="s">
        <v>23</v>
      </c>
      <c r="Q269" s="7">
        <v>233.52449999999999</v>
      </c>
      <c r="R269" s="8">
        <v>43906</v>
      </c>
      <c r="S269" s="10">
        <f t="shared" si="13"/>
        <v>1</v>
      </c>
      <c r="T269" s="10">
        <v>1</v>
      </c>
      <c r="V269" s="11" t="str">
        <f t="shared" si="12"/>
        <v>1</v>
      </c>
      <c r="Y269" s="10">
        <v>0</v>
      </c>
      <c r="AC269">
        <f t="shared" si="14"/>
        <v>1</v>
      </c>
    </row>
    <row r="270" spans="1:29" x14ac:dyDescent="0.2">
      <c r="A270" t="s">
        <v>153</v>
      </c>
      <c r="B270" t="s">
        <v>25</v>
      </c>
      <c r="C270" s="6">
        <v>45280</v>
      </c>
      <c r="D270" s="7">
        <v>249.85</v>
      </c>
      <c r="E270" s="6">
        <v>45371</v>
      </c>
      <c r="F270" s="7">
        <v>258.22500000000002</v>
      </c>
      <c r="G270">
        <v>1</v>
      </c>
      <c r="H270">
        <v>0</v>
      </c>
      <c r="J270" s="7"/>
      <c r="K270" s="8"/>
      <c r="M270" s="7"/>
      <c r="N270" s="8"/>
      <c r="O270" s="9" cm="1">
        <f t="array" ref="O270">_xlfn.IFS(AND(B270="Short",F270=Q270),(D270-F270)/D270,AND(B270="Long",F270=Q270),(F270/D270)-1,AND(B270="Long",F270&lt;&gt;Q270),(F270/D270)-1,AND(B270="Short",F270&lt;&gt;Q270),(D270-F270)/D270)</f>
        <v>3.3520112067240371E-2</v>
      </c>
      <c r="P270" t="s">
        <v>23</v>
      </c>
      <c r="Q270" s="7">
        <v>258.22500000000002</v>
      </c>
      <c r="R270" s="8">
        <v>45280</v>
      </c>
      <c r="S270" s="10">
        <f t="shared" si="13"/>
        <v>91</v>
      </c>
      <c r="T270" s="10">
        <v>1</v>
      </c>
      <c r="V270" s="11" t="str">
        <f t="shared" si="12"/>
        <v>1</v>
      </c>
      <c r="Y270" s="10">
        <v>0</v>
      </c>
      <c r="AC270">
        <f t="shared" si="14"/>
        <v>91</v>
      </c>
    </row>
    <row r="271" spans="1:29" x14ac:dyDescent="0.2">
      <c r="A271" t="s">
        <v>153</v>
      </c>
      <c r="B271" t="s">
        <v>22</v>
      </c>
      <c r="C271" s="6">
        <v>45469</v>
      </c>
      <c r="D271" s="7">
        <v>285.22050000000002</v>
      </c>
      <c r="E271" s="6">
        <v>45511</v>
      </c>
      <c r="F271" s="7">
        <v>277.20925</v>
      </c>
      <c r="G271">
        <v>1</v>
      </c>
      <c r="H271">
        <v>0</v>
      </c>
      <c r="J271" s="7"/>
      <c r="K271" s="8"/>
      <c r="M271" s="7"/>
      <c r="N271" s="8"/>
      <c r="O271" s="9" cm="1">
        <f t="array" ref="O271">_xlfn.IFS(AND(B271="Short",F271=Q271),(D271-F271)/D271,AND(B271="Long",F271=Q271),(F271/D271)-1,AND(B271="Long",F271&lt;&gt;Q271),(F271/D271)-1,AND(B271="Short",F271&lt;&gt;Q271),(D271-F271)/D271)</f>
        <v>2.8087917944187104E-2</v>
      </c>
      <c r="P271" t="s">
        <v>23</v>
      </c>
      <c r="Q271" s="7">
        <v>277.20925</v>
      </c>
      <c r="R271" s="8">
        <v>45469</v>
      </c>
      <c r="S271" s="10">
        <f t="shared" si="13"/>
        <v>42</v>
      </c>
      <c r="T271" s="10">
        <v>1</v>
      </c>
      <c r="V271" s="11" t="str">
        <f t="shared" si="12"/>
        <v>1</v>
      </c>
      <c r="Y271" s="10">
        <v>0</v>
      </c>
      <c r="AC271">
        <f t="shared" si="14"/>
        <v>42</v>
      </c>
    </row>
    <row r="272" spans="1:29" x14ac:dyDescent="0.2">
      <c r="A272" t="s">
        <v>155</v>
      </c>
      <c r="B272" t="s">
        <v>25</v>
      </c>
      <c r="C272" s="6">
        <v>44616</v>
      </c>
      <c r="D272" s="7">
        <v>356.82299999999998</v>
      </c>
      <c r="E272" s="6">
        <v>44617</v>
      </c>
      <c r="F272" s="7">
        <v>373.88049999999998</v>
      </c>
      <c r="G272">
        <v>1</v>
      </c>
      <c r="H272">
        <v>0</v>
      </c>
      <c r="J272" s="7"/>
      <c r="K272" s="8"/>
      <c r="M272" s="7"/>
      <c r="N272" s="8"/>
      <c r="O272" s="9" cm="1">
        <f t="array" ref="O272">_xlfn.IFS(AND(B272="Short",F272=Q272),(D272-F272)/D272,AND(B272="Long",F272=Q272),(F272/D272)-1,AND(B272="Long",F272&lt;&gt;Q272),(F272/D272)-1,AND(B272="Short",F272&lt;&gt;Q272),(D272-F272)/D272)</f>
        <v>4.7803813095007808E-2</v>
      </c>
      <c r="P272" t="s">
        <v>23</v>
      </c>
      <c r="Q272" s="7">
        <v>373.88049999999998</v>
      </c>
      <c r="R272" s="8">
        <v>44616</v>
      </c>
      <c r="S272" s="10">
        <f t="shared" si="13"/>
        <v>1</v>
      </c>
      <c r="T272" s="10">
        <v>1</v>
      </c>
      <c r="V272" s="11" t="str">
        <f t="shared" si="12"/>
        <v>1</v>
      </c>
      <c r="Y272" s="10">
        <v>0</v>
      </c>
      <c r="AC272">
        <f t="shared" si="14"/>
        <v>1</v>
      </c>
    </row>
    <row r="273" spans="1:29" x14ac:dyDescent="0.2">
      <c r="A273" t="s">
        <v>155</v>
      </c>
      <c r="B273" t="s">
        <v>22</v>
      </c>
      <c r="C273" s="6">
        <v>44649</v>
      </c>
      <c r="D273" s="7">
        <v>304.72215</v>
      </c>
      <c r="E273" s="6">
        <v>44650</v>
      </c>
      <c r="F273" s="7">
        <v>296.51877500000001</v>
      </c>
      <c r="G273">
        <v>1</v>
      </c>
      <c r="H273">
        <v>0</v>
      </c>
      <c r="J273" s="7"/>
      <c r="K273" s="8"/>
      <c r="M273" s="7"/>
      <c r="N273" s="8"/>
      <c r="O273" s="9" cm="1">
        <f t="array" ref="O273">_xlfn.IFS(AND(B273="Short",F273=Q273),(D273-F273)/D273,AND(B273="Long",F273=Q273),(F273/D273)-1,AND(B273="Long",F273&lt;&gt;Q273),(F273/D273)-1,AND(B273="Short",F273&lt;&gt;Q273),(D273-F273)/D273)</f>
        <v>2.6920835915603753E-2</v>
      </c>
      <c r="P273" t="s">
        <v>23</v>
      </c>
      <c r="Q273" s="7">
        <v>296.51877500000001</v>
      </c>
      <c r="R273" s="8">
        <v>44649</v>
      </c>
      <c r="S273" s="10">
        <f t="shared" si="13"/>
        <v>1</v>
      </c>
      <c r="T273" s="10">
        <v>1</v>
      </c>
      <c r="V273" s="11" t="str">
        <f t="shared" si="12"/>
        <v>1</v>
      </c>
      <c r="Y273" s="10">
        <v>0</v>
      </c>
      <c r="AC273">
        <f t="shared" si="14"/>
        <v>1</v>
      </c>
    </row>
    <row r="274" spans="1:29" x14ac:dyDescent="0.2">
      <c r="A274" t="s">
        <v>157</v>
      </c>
      <c r="B274" t="s">
        <v>25</v>
      </c>
      <c r="C274" s="6">
        <v>44034</v>
      </c>
      <c r="D274" s="7">
        <v>29.533999999999999</v>
      </c>
      <c r="E274" s="6">
        <v>44112</v>
      </c>
      <c r="F274" s="7">
        <v>30.844000000000001</v>
      </c>
      <c r="G274">
        <v>1</v>
      </c>
      <c r="H274">
        <v>0</v>
      </c>
      <c r="J274" s="7"/>
      <c r="K274" s="8"/>
      <c r="M274" s="7"/>
      <c r="N274" s="8"/>
      <c r="O274" s="9" cm="1">
        <f t="array" ref="O274">_xlfn.IFS(AND(B274="Short",F274=Q274),(D274-F274)/D274,AND(B274="Long",F274=Q274),(F274/D274)-1,AND(B274="Long",F274&lt;&gt;Q274),(F274/D274)-1,AND(B274="Short",F274&lt;&gt;Q274),(D274-F274)/D274)</f>
        <v>4.4355657885826627E-2</v>
      </c>
      <c r="P274" t="s">
        <v>23</v>
      </c>
      <c r="Q274" s="7">
        <v>30.844000000000001</v>
      </c>
      <c r="R274" s="8">
        <v>44034</v>
      </c>
      <c r="S274" s="10">
        <f t="shared" si="13"/>
        <v>78</v>
      </c>
      <c r="T274" s="10">
        <v>1</v>
      </c>
      <c r="V274" s="11" t="str">
        <f t="shared" si="12"/>
        <v>1</v>
      </c>
      <c r="Y274" s="10">
        <v>0</v>
      </c>
      <c r="AC274">
        <f t="shared" si="14"/>
        <v>78</v>
      </c>
    </row>
    <row r="275" spans="1:29" x14ac:dyDescent="0.2">
      <c r="A275" t="s">
        <v>158</v>
      </c>
      <c r="B275" t="s">
        <v>25</v>
      </c>
      <c r="C275" s="6">
        <v>43899</v>
      </c>
      <c r="D275" s="7">
        <v>42.050960000000003</v>
      </c>
      <c r="E275" s="6">
        <v>43900</v>
      </c>
      <c r="F275" s="7">
        <v>43.384360000000001</v>
      </c>
      <c r="G275">
        <v>1</v>
      </c>
      <c r="H275">
        <v>0</v>
      </c>
      <c r="J275" s="7"/>
      <c r="K275" s="8"/>
      <c r="M275" s="7"/>
      <c r="N275" s="8"/>
      <c r="O275" s="9" cm="1">
        <f t="array" ref="O275">_xlfn.IFS(AND(B275="Short",F275=Q275),(D275-F275)/D275,AND(B275="Long",F275=Q275),(F275/D275)-1,AND(B275="Long",F275&lt;&gt;Q275),(F275/D275)-1,AND(B275="Short",F275&lt;&gt;Q275),(D275-F275)/D275)</f>
        <v>3.1709145284673612E-2</v>
      </c>
      <c r="P275" t="s">
        <v>23</v>
      </c>
      <c r="Q275" s="7">
        <v>43.384360000000001</v>
      </c>
      <c r="R275" s="8">
        <v>43899</v>
      </c>
      <c r="S275" s="10">
        <f t="shared" si="13"/>
        <v>1</v>
      </c>
      <c r="T275" s="10">
        <v>1</v>
      </c>
      <c r="V275" s="11" t="str">
        <f t="shared" si="12"/>
        <v>1</v>
      </c>
      <c r="Y275" s="10">
        <v>0</v>
      </c>
      <c r="AC275">
        <f t="shared" si="14"/>
        <v>1</v>
      </c>
    </row>
    <row r="276" spans="1:29" x14ac:dyDescent="0.2">
      <c r="A276" t="s">
        <v>159</v>
      </c>
      <c r="B276" t="s">
        <v>22</v>
      </c>
      <c r="C276" s="6">
        <v>43915</v>
      </c>
      <c r="D276" s="7">
        <v>37.758000000000003</v>
      </c>
      <c r="E276" s="6">
        <v>43920</v>
      </c>
      <c r="F276" s="7">
        <v>36.652999999999999</v>
      </c>
      <c r="G276">
        <v>1</v>
      </c>
      <c r="H276">
        <v>0</v>
      </c>
      <c r="J276" s="7"/>
      <c r="K276" s="8"/>
      <c r="M276" s="7"/>
      <c r="N276" s="8"/>
      <c r="O276" s="9" cm="1">
        <f t="array" ref="O276">_xlfn.IFS(AND(B276="Short",F276=Q276),(D276-F276)/D276,AND(B276="Long",F276=Q276),(F276/D276)-1,AND(B276="Long",F276&lt;&gt;Q276),(F276/D276)-1,AND(B276="Short",F276&lt;&gt;Q276),(D276-F276)/D276)</f>
        <v>2.9265321256422585E-2</v>
      </c>
      <c r="P276" t="s">
        <v>23</v>
      </c>
      <c r="Q276" s="7">
        <v>36.652999999999999</v>
      </c>
      <c r="R276" s="8">
        <v>43915</v>
      </c>
      <c r="S276" s="10">
        <f t="shared" si="13"/>
        <v>5</v>
      </c>
      <c r="T276" s="10">
        <v>1</v>
      </c>
      <c r="V276" s="11" t="str">
        <f t="shared" si="12"/>
        <v>1</v>
      </c>
      <c r="Y276" s="10">
        <v>0</v>
      </c>
      <c r="AC276">
        <f t="shared" si="14"/>
        <v>5</v>
      </c>
    </row>
    <row r="277" spans="1:29" x14ac:dyDescent="0.2">
      <c r="A277" t="s">
        <v>159</v>
      </c>
      <c r="B277" t="s">
        <v>22</v>
      </c>
      <c r="C277" s="6">
        <v>43928</v>
      </c>
      <c r="D277" s="7">
        <v>36.475000000000001</v>
      </c>
      <c r="E277" s="6">
        <v>43929</v>
      </c>
      <c r="F277" s="7">
        <v>35.637500000000003</v>
      </c>
      <c r="G277">
        <v>1</v>
      </c>
      <c r="H277">
        <v>0</v>
      </c>
      <c r="J277" s="7"/>
      <c r="K277" s="8"/>
      <c r="M277" s="7"/>
      <c r="N277" s="8"/>
      <c r="O277" s="9" cm="1">
        <f t="array" ref="O277">_xlfn.IFS(AND(B277="Short",F277=Q277),(D277-F277)/D277,AND(B277="Long",F277=Q277),(F277/D277)-1,AND(B277="Long",F277&lt;&gt;Q277),(F277/D277)-1,AND(B277="Short",F277&lt;&gt;Q277),(D277-F277)/D277)</f>
        <v>2.2960932145304962E-2</v>
      </c>
      <c r="P277" t="s">
        <v>23</v>
      </c>
      <c r="Q277" s="7">
        <v>35.637500000000003</v>
      </c>
      <c r="R277" s="8">
        <v>43928</v>
      </c>
      <c r="S277" s="10">
        <f t="shared" si="13"/>
        <v>1</v>
      </c>
      <c r="T277" s="10">
        <v>1</v>
      </c>
      <c r="V277" s="11" t="str">
        <f t="shared" si="12"/>
        <v>1</v>
      </c>
      <c r="Y277" s="10">
        <v>0</v>
      </c>
      <c r="AC277">
        <f t="shared" si="14"/>
        <v>1</v>
      </c>
    </row>
    <row r="278" spans="1:29" x14ac:dyDescent="0.2">
      <c r="A278" t="s">
        <v>159</v>
      </c>
      <c r="B278" t="s">
        <v>22</v>
      </c>
      <c r="C278" s="6">
        <v>43987</v>
      </c>
      <c r="D278" s="7">
        <v>63.506999999999998</v>
      </c>
      <c r="E278" s="6">
        <v>43990</v>
      </c>
      <c r="F278" s="7">
        <v>62.049500000000002</v>
      </c>
      <c r="G278">
        <v>1</v>
      </c>
      <c r="H278">
        <v>0</v>
      </c>
      <c r="J278" s="7"/>
      <c r="K278" s="8"/>
      <c r="M278" s="7"/>
      <c r="N278" s="8"/>
      <c r="O278" s="9" cm="1">
        <f t="array" ref="O278">_xlfn.IFS(AND(B278="Short",F278=Q278),(D278-F278)/D278,AND(B278="Long",F278=Q278),(F278/D278)-1,AND(B278="Long",F278&lt;&gt;Q278),(F278/D278)-1,AND(B278="Short",F278&lt;&gt;Q278),(D278-F278)/D278)</f>
        <v>2.2950225959343002E-2</v>
      </c>
      <c r="P278" t="s">
        <v>23</v>
      </c>
      <c r="Q278" s="7">
        <v>62.049500000000002</v>
      </c>
      <c r="R278" s="8">
        <v>43987</v>
      </c>
      <c r="S278" s="10">
        <f t="shared" si="13"/>
        <v>3</v>
      </c>
      <c r="T278" s="10">
        <v>1</v>
      </c>
      <c r="V278" s="11" t="str">
        <f t="shared" si="12"/>
        <v>1</v>
      </c>
      <c r="Y278" s="10">
        <v>0</v>
      </c>
      <c r="AC278">
        <f t="shared" si="14"/>
        <v>3</v>
      </c>
    </row>
    <row r="279" spans="1:29" x14ac:dyDescent="0.2">
      <c r="A279" t="s">
        <v>159</v>
      </c>
      <c r="B279" t="s">
        <v>25</v>
      </c>
      <c r="C279" s="6">
        <v>45127</v>
      </c>
      <c r="D279" s="7">
        <v>105.218</v>
      </c>
      <c r="E279" s="6">
        <v>45280</v>
      </c>
      <c r="F279" s="7">
        <v>109.83799999999999</v>
      </c>
      <c r="G279">
        <v>1</v>
      </c>
      <c r="H279">
        <v>0</v>
      </c>
      <c r="J279" s="7"/>
      <c r="K279" s="8"/>
      <c r="M279" s="7"/>
      <c r="N279" s="8"/>
      <c r="O279" s="9" cm="1">
        <f t="array" ref="O279">_xlfn.IFS(AND(B279="Short",F279=Q279),(D279-F279)/D279,AND(B279="Long",F279=Q279),(F279/D279)-1,AND(B279="Long",F279&lt;&gt;Q279),(F279/D279)-1,AND(B279="Short",F279&lt;&gt;Q279),(D279-F279)/D279)</f>
        <v>4.3908836891026093E-2</v>
      </c>
      <c r="P279" t="s">
        <v>23</v>
      </c>
      <c r="Q279" s="7">
        <v>109.83799999999999</v>
      </c>
      <c r="R279" s="8">
        <v>45127</v>
      </c>
      <c r="S279" s="10">
        <f t="shared" si="13"/>
        <v>153</v>
      </c>
      <c r="T279" s="10">
        <v>1</v>
      </c>
      <c r="V279" s="11" t="str">
        <f t="shared" si="12"/>
        <v>1</v>
      </c>
      <c r="Y279" s="10">
        <v>0</v>
      </c>
      <c r="AC279">
        <f t="shared" si="14"/>
        <v>153</v>
      </c>
    </row>
    <row r="280" spans="1:29" x14ac:dyDescent="0.2">
      <c r="A280" t="s">
        <v>160</v>
      </c>
      <c r="B280" t="s">
        <v>22</v>
      </c>
      <c r="C280" s="6">
        <v>45421</v>
      </c>
      <c r="D280" s="7">
        <v>769.471</v>
      </c>
      <c r="E280" s="6">
        <v>45450</v>
      </c>
      <c r="F280" s="7">
        <v>748.14850000000001</v>
      </c>
      <c r="G280">
        <v>1</v>
      </c>
      <c r="H280">
        <v>0</v>
      </c>
      <c r="J280" s="7"/>
      <c r="K280" s="8"/>
      <c r="M280" s="7"/>
      <c r="N280" s="8"/>
      <c r="O280" s="9" cm="1">
        <f t="array" ref="O280">_xlfn.IFS(AND(B280="Short",F280=Q280),(D280-F280)/D280,AND(B280="Long",F280=Q280),(F280/D280)-1,AND(B280="Long",F280&lt;&gt;Q280),(F280/D280)-1,AND(B280="Short",F280&lt;&gt;Q280),(D280-F280)/D280)</f>
        <v>2.771059598087516E-2</v>
      </c>
      <c r="P280" t="s">
        <v>23</v>
      </c>
      <c r="Q280" s="7">
        <v>748.14850000000001</v>
      </c>
      <c r="R280" s="8">
        <v>45421</v>
      </c>
      <c r="S280" s="10">
        <f t="shared" si="13"/>
        <v>29</v>
      </c>
      <c r="T280" s="10">
        <v>1</v>
      </c>
      <c r="V280" s="11" t="str">
        <f t="shared" si="12"/>
        <v>1</v>
      </c>
      <c r="Y280" s="10">
        <v>0</v>
      </c>
      <c r="AC280">
        <f t="shared" si="14"/>
        <v>29</v>
      </c>
    </row>
    <row r="281" spans="1:29" x14ac:dyDescent="0.2">
      <c r="A281" t="s">
        <v>158</v>
      </c>
      <c r="B281" t="s">
        <v>25</v>
      </c>
      <c r="C281" s="6">
        <v>43902</v>
      </c>
      <c r="D281" s="7">
        <v>36.523679999999999</v>
      </c>
      <c r="E281" s="6">
        <v>43903</v>
      </c>
      <c r="F281" s="7">
        <v>37.744880000000002</v>
      </c>
      <c r="G281">
        <v>1</v>
      </c>
      <c r="H281">
        <v>0</v>
      </c>
      <c r="J281" s="7"/>
      <c r="K281" s="8"/>
      <c r="M281" s="7"/>
      <c r="N281" s="8"/>
      <c r="O281" s="9" cm="1">
        <f t="array" ref="O281">_xlfn.IFS(AND(B281="Short",F281=Q281),(D281-F281)/D281,AND(B281="Long",F281=Q281),(F281/D281)-1,AND(B281="Long",F281&lt;&gt;Q281),(F281/D281)-1,AND(B281="Short",F281&lt;&gt;Q281),(D281-F281)/D281)</f>
        <v>3.3435842171435137E-2</v>
      </c>
      <c r="P281" t="s">
        <v>23</v>
      </c>
      <c r="Q281" s="7">
        <v>37.744880000000002</v>
      </c>
      <c r="R281" s="8">
        <v>43902</v>
      </c>
      <c r="S281" s="10">
        <f t="shared" si="13"/>
        <v>1</v>
      </c>
      <c r="T281" s="10">
        <v>1</v>
      </c>
      <c r="V281" s="11" t="str">
        <f t="shared" si="12"/>
        <v>1</v>
      </c>
      <c r="Y281" s="10">
        <v>0</v>
      </c>
      <c r="AC281">
        <f t="shared" si="14"/>
        <v>1</v>
      </c>
    </row>
    <row r="282" spans="1:29" x14ac:dyDescent="0.2">
      <c r="A282" t="s">
        <v>158</v>
      </c>
      <c r="B282" t="s">
        <v>25</v>
      </c>
      <c r="C282" s="6">
        <v>43906</v>
      </c>
      <c r="D282" s="7">
        <v>35.26784</v>
      </c>
      <c r="E282" s="6">
        <v>43907</v>
      </c>
      <c r="F282" s="7">
        <v>36.339440000000003</v>
      </c>
      <c r="G282">
        <v>1</v>
      </c>
      <c r="H282">
        <v>0</v>
      </c>
      <c r="J282" s="7"/>
      <c r="K282" s="8"/>
      <c r="M282" s="7"/>
      <c r="N282" s="8"/>
      <c r="O282" s="9" cm="1">
        <f t="array" ref="O282">_xlfn.IFS(AND(B282="Short",F282=Q282),(D282-F282)/D282,AND(B282="Long",F282=Q282),(F282/D282)-1,AND(B282="Long",F282&lt;&gt;Q282),(F282/D282)-1,AND(B282="Short",F282&lt;&gt;Q282),(D282-F282)/D282)</f>
        <v>3.0384622364171054E-2</v>
      </c>
      <c r="P282" t="s">
        <v>23</v>
      </c>
      <c r="Q282" s="7">
        <v>36.339440000000003</v>
      </c>
      <c r="R282" s="8">
        <v>43906</v>
      </c>
      <c r="S282" s="10">
        <f t="shared" si="13"/>
        <v>1</v>
      </c>
      <c r="T282" s="10">
        <v>1</v>
      </c>
      <c r="V282" s="11" t="str">
        <f t="shared" si="12"/>
        <v>1</v>
      </c>
      <c r="Y282" s="10">
        <v>0</v>
      </c>
      <c r="AC282">
        <f t="shared" si="14"/>
        <v>1</v>
      </c>
    </row>
    <row r="283" spans="1:29" x14ac:dyDescent="0.2">
      <c r="A283" t="s">
        <v>161</v>
      </c>
      <c r="B283" t="s">
        <v>22</v>
      </c>
      <c r="C283" s="6">
        <v>43949</v>
      </c>
      <c r="D283" s="7">
        <v>146.15700000000001</v>
      </c>
      <c r="E283" s="6">
        <v>43950</v>
      </c>
      <c r="F283" s="7">
        <v>141.92449999999999</v>
      </c>
      <c r="G283">
        <v>1</v>
      </c>
      <c r="H283">
        <v>0</v>
      </c>
      <c r="J283" s="7"/>
      <c r="K283" s="8"/>
      <c r="M283" s="7"/>
      <c r="N283" s="8"/>
      <c r="O283" s="9" cm="1">
        <f t="array" ref="O283">_xlfn.IFS(AND(B283="Short",F283=Q283),(D283-F283)/D283,AND(B283="Long",F283=Q283),(F283/D283)-1,AND(B283="Long",F283&lt;&gt;Q283),(F283/D283)-1,AND(B283="Short",F283&lt;&gt;Q283),(D283-F283)/D283)</f>
        <v>2.8958585630520711E-2</v>
      </c>
      <c r="P283" t="s">
        <v>23</v>
      </c>
      <c r="Q283" s="7">
        <v>141.92449999999999</v>
      </c>
      <c r="R283" s="8">
        <v>43949</v>
      </c>
      <c r="S283" s="10">
        <f t="shared" si="13"/>
        <v>1</v>
      </c>
      <c r="T283" s="10">
        <v>1</v>
      </c>
      <c r="V283" s="11" t="str">
        <f t="shared" si="12"/>
        <v>1</v>
      </c>
      <c r="Y283" s="10">
        <v>0</v>
      </c>
      <c r="AC283">
        <f t="shared" si="14"/>
        <v>1</v>
      </c>
    </row>
    <row r="284" spans="1:29" x14ac:dyDescent="0.2">
      <c r="A284" t="s">
        <v>158</v>
      </c>
      <c r="B284" t="s">
        <v>22</v>
      </c>
      <c r="C284" s="6">
        <v>44144</v>
      </c>
      <c r="D284" s="7">
        <v>45.973599999999998</v>
      </c>
      <c r="E284" s="6">
        <v>44145</v>
      </c>
      <c r="F284" s="7">
        <v>44.403599999999997</v>
      </c>
      <c r="G284">
        <v>1</v>
      </c>
      <c r="H284">
        <v>0</v>
      </c>
      <c r="J284" s="7"/>
      <c r="K284" s="8"/>
      <c r="M284" s="7"/>
      <c r="N284" s="8"/>
      <c r="O284" s="9" cm="1">
        <f t="array" ref="O284">_xlfn.IFS(AND(B284="Short",F284=Q284),(D284-F284)/D284,AND(B284="Long",F284=Q284),(F284/D284)-1,AND(B284="Long",F284&lt;&gt;Q284),(F284/D284)-1,AND(B284="Short",F284&lt;&gt;Q284),(D284-F284)/D284)</f>
        <v>3.4150033932517802E-2</v>
      </c>
      <c r="P284" t="s">
        <v>23</v>
      </c>
      <c r="Q284" s="7">
        <v>44.403599999999997</v>
      </c>
      <c r="R284" s="8">
        <v>44144</v>
      </c>
      <c r="S284" s="10">
        <f t="shared" si="13"/>
        <v>1</v>
      </c>
      <c r="T284" s="10">
        <v>1</v>
      </c>
      <c r="V284" s="11" t="str">
        <f t="shared" si="12"/>
        <v>1</v>
      </c>
      <c r="Y284" s="10">
        <v>0</v>
      </c>
      <c r="AC284">
        <f t="shared" si="14"/>
        <v>1</v>
      </c>
    </row>
    <row r="285" spans="1:29" x14ac:dyDescent="0.2">
      <c r="A285" t="s">
        <v>161</v>
      </c>
      <c r="B285" t="s">
        <v>22</v>
      </c>
      <c r="C285" s="6">
        <v>44144</v>
      </c>
      <c r="D285" s="7">
        <v>159.33699999999999</v>
      </c>
      <c r="E285" s="6">
        <v>44145</v>
      </c>
      <c r="F285" s="7">
        <v>155.17949999999999</v>
      </c>
      <c r="G285">
        <v>1</v>
      </c>
      <c r="H285">
        <v>0</v>
      </c>
      <c r="J285" s="7"/>
      <c r="K285" s="8"/>
      <c r="M285" s="7"/>
      <c r="N285" s="8"/>
      <c r="O285" s="9" cm="1">
        <f t="array" ref="O285">_xlfn.IFS(AND(B285="Short",F285=Q285),(D285-F285)/D285,AND(B285="Long",F285=Q285),(F285/D285)-1,AND(B285="Long",F285&lt;&gt;Q285),(F285/D285)-1,AND(B285="Short",F285&lt;&gt;Q285),(D285-F285)/D285)</f>
        <v>2.6092495779385824E-2</v>
      </c>
      <c r="P285" t="s">
        <v>23</v>
      </c>
      <c r="Q285" s="7">
        <v>155.17949999999999</v>
      </c>
      <c r="R285" s="8">
        <v>44144</v>
      </c>
      <c r="S285" s="10">
        <f t="shared" si="13"/>
        <v>1</v>
      </c>
      <c r="T285" s="10">
        <v>1</v>
      </c>
      <c r="V285" s="11" t="str">
        <f t="shared" si="12"/>
        <v>1</v>
      </c>
      <c r="Y285" s="10">
        <v>0</v>
      </c>
      <c r="AC285">
        <f t="shared" si="14"/>
        <v>1</v>
      </c>
    </row>
    <row r="286" spans="1:29" x14ac:dyDescent="0.2">
      <c r="A286" t="s">
        <v>161</v>
      </c>
      <c r="B286" t="s">
        <v>25</v>
      </c>
      <c r="C286" s="6">
        <v>44587</v>
      </c>
      <c r="D286" s="7">
        <v>197.614</v>
      </c>
      <c r="E286" s="6">
        <v>44588</v>
      </c>
      <c r="F286" s="7">
        <v>204.149</v>
      </c>
      <c r="G286">
        <v>1</v>
      </c>
      <c r="H286">
        <v>0</v>
      </c>
      <c r="J286" s="7"/>
      <c r="K286" s="8"/>
      <c r="M286" s="7"/>
      <c r="N286" s="8"/>
      <c r="O286" s="9" cm="1">
        <f t="array" ref="O286">_xlfn.IFS(AND(B286="Short",F286=Q286),(D286-F286)/D286,AND(B286="Long",F286=Q286),(F286/D286)-1,AND(B286="Long",F286&lt;&gt;Q286),(F286/D286)-1,AND(B286="Short",F286&lt;&gt;Q286),(D286-F286)/D286)</f>
        <v>3.3069519366036859E-2</v>
      </c>
      <c r="P286" t="s">
        <v>23</v>
      </c>
      <c r="Q286" s="7">
        <v>204.149</v>
      </c>
      <c r="R286" s="8">
        <v>44587</v>
      </c>
      <c r="S286" s="10">
        <f t="shared" si="13"/>
        <v>1</v>
      </c>
      <c r="T286" s="10">
        <v>1</v>
      </c>
      <c r="V286" s="11" t="str">
        <f t="shared" si="12"/>
        <v>1</v>
      </c>
      <c r="Y286" s="10">
        <v>0</v>
      </c>
      <c r="AC286">
        <f t="shared" si="14"/>
        <v>1</v>
      </c>
    </row>
    <row r="287" spans="1:29" x14ac:dyDescent="0.2">
      <c r="A287" t="s">
        <v>161</v>
      </c>
      <c r="B287" t="s">
        <v>25</v>
      </c>
      <c r="C287" s="6">
        <v>44678</v>
      </c>
      <c r="D287" s="7">
        <v>174.90199999999999</v>
      </c>
      <c r="E287" s="6">
        <v>45044</v>
      </c>
      <c r="F287" s="7">
        <v>134.36000000000001</v>
      </c>
      <c r="G287">
        <v>0</v>
      </c>
      <c r="H287">
        <v>0</v>
      </c>
      <c r="J287" s="7"/>
      <c r="K287" s="8"/>
      <c r="M287" s="7"/>
      <c r="N287" s="8"/>
      <c r="O287" s="9" cm="1">
        <f t="array" ref="O287">_xlfn.IFS(AND(B287="Short",F287=Q287),(D287-F287)/D287,AND(B287="Long",F287=Q287),(F287/D287)-1,AND(B287="Long",F287&lt;&gt;Q287),(F287/D287)-1,AND(B287="Short",F287&lt;&gt;Q287),(D287-F287)/D287)</f>
        <v>-0.23179837852054275</v>
      </c>
      <c r="P287" t="s">
        <v>23</v>
      </c>
      <c r="Q287" s="7">
        <v>180.18199999999999</v>
      </c>
      <c r="R287" s="8">
        <v>44678</v>
      </c>
      <c r="S287" s="10">
        <f t="shared" si="13"/>
        <v>366</v>
      </c>
      <c r="T287" s="10">
        <v>0</v>
      </c>
      <c r="V287" s="11" t="b">
        <f t="shared" si="12"/>
        <v>0</v>
      </c>
      <c r="Y287" s="10">
        <v>0</v>
      </c>
      <c r="AC287" t="b">
        <f t="shared" si="14"/>
        <v>0</v>
      </c>
    </row>
    <row r="288" spans="1:29" x14ac:dyDescent="0.2">
      <c r="A288" t="s">
        <v>161</v>
      </c>
      <c r="B288" t="s">
        <v>25</v>
      </c>
      <c r="C288" s="6">
        <v>45412</v>
      </c>
      <c r="D288" s="7">
        <v>164.238</v>
      </c>
      <c r="E288" s="6">
        <v>45413</v>
      </c>
      <c r="F288" s="7">
        <v>169.208</v>
      </c>
      <c r="G288">
        <v>1</v>
      </c>
      <c r="H288">
        <v>0</v>
      </c>
      <c r="J288" s="7"/>
      <c r="K288" s="8"/>
      <c r="M288" s="7"/>
      <c r="N288" s="8"/>
      <c r="O288" s="9" cm="1">
        <f t="array" ref="O288">_xlfn.IFS(AND(B288="Short",F288=Q288),(D288-F288)/D288,AND(B288="Long",F288=Q288),(F288/D288)-1,AND(B288="Long",F288&lt;&gt;Q288),(F288/D288)-1,AND(B288="Short",F288&lt;&gt;Q288),(D288-F288)/D288)</f>
        <v>3.0260962749180997E-2</v>
      </c>
      <c r="P288" t="s">
        <v>23</v>
      </c>
      <c r="Q288" s="7">
        <v>169.208</v>
      </c>
      <c r="R288" s="8">
        <v>45412</v>
      </c>
      <c r="S288" s="10">
        <f t="shared" si="13"/>
        <v>1</v>
      </c>
      <c r="T288" s="10">
        <v>1</v>
      </c>
      <c r="V288" s="11" t="str">
        <f t="shared" si="12"/>
        <v>1</v>
      </c>
      <c r="Y288" s="10">
        <v>0</v>
      </c>
      <c r="AC288">
        <f t="shared" si="14"/>
        <v>1</v>
      </c>
    </row>
    <row r="289" spans="1:29" x14ac:dyDescent="0.2">
      <c r="A289" t="s">
        <v>161</v>
      </c>
      <c r="B289" t="s">
        <v>22</v>
      </c>
      <c r="C289" s="6">
        <v>45503</v>
      </c>
      <c r="D289" s="7">
        <v>197.435</v>
      </c>
      <c r="E289" s="6">
        <v>45506</v>
      </c>
      <c r="F289" s="7">
        <v>191.92250000000001</v>
      </c>
      <c r="G289">
        <v>1</v>
      </c>
      <c r="H289">
        <v>0</v>
      </c>
      <c r="J289" s="7"/>
      <c r="K289" s="8"/>
      <c r="M289" s="7"/>
      <c r="N289" s="8"/>
      <c r="O289" s="9" cm="1">
        <f t="array" ref="O289">_xlfn.IFS(AND(B289="Short",F289=Q289),(D289-F289)/D289,AND(B289="Long",F289=Q289),(F289/D289)-1,AND(B289="Long",F289&lt;&gt;Q289),(F289/D289)-1,AND(B289="Short",F289&lt;&gt;Q289),(D289-F289)/D289)</f>
        <v>2.7920581457188384E-2</v>
      </c>
      <c r="P289" t="s">
        <v>23</v>
      </c>
      <c r="Q289" s="7">
        <v>191.92250000000001</v>
      </c>
      <c r="R289" s="8">
        <v>45503</v>
      </c>
      <c r="S289" s="10">
        <f t="shared" si="13"/>
        <v>3</v>
      </c>
      <c r="T289" s="10">
        <v>1</v>
      </c>
      <c r="V289" s="11" t="str">
        <f t="shared" si="12"/>
        <v>1</v>
      </c>
      <c r="Y289" s="10">
        <v>0</v>
      </c>
      <c r="AC289">
        <f t="shared" si="14"/>
        <v>3</v>
      </c>
    </row>
    <row r="290" spans="1:29" x14ac:dyDescent="0.2">
      <c r="A290" t="s">
        <v>162</v>
      </c>
      <c r="B290" t="s">
        <v>22</v>
      </c>
      <c r="C290" s="6">
        <v>43900</v>
      </c>
      <c r="D290" s="7">
        <v>13.428000000000001</v>
      </c>
      <c r="E290" s="6">
        <v>43901</v>
      </c>
      <c r="F290" s="7">
        <v>13.098000000000001</v>
      </c>
      <c r="G290">
        <v>1</v>
      </c>
      <c r="H290">
        <v>0</v>
      </c>
      <c r="J290" s="7"/>
      <c r="K290" s="8"/>
      <c r="M290" s="7"/>
      <c r="N290" s="8"/>
      <c r="O290" s="9" cm="1">
        <f t="array" ref="O290">_xlfn.IFS(AND(B290="Short",F290=Q290),(D290-F290)/D290,AND(B290="Long",F290=Q290),(F290/D290)-1,AND(B290="Long",F290&lt;&gt;Q290),(F290/D290)-1,AND(B290="Short",F290&lt;&gt;Q290),(D290-F290)/D290)</f>
        <v>2.4575513851653265E-2</v>
      </c>
      <c r="P290" t="s">
        <v>23</v>
      </c>
      <c r="Q290" s="7">
        <v>13.098000000000001</v>
      </c>
      <c r="R290" s="8">
        <v>43900</v>
      </c>
      <c r="S290" s="10">
        <f t="shared" si="13"/>
        <v>1</v>
      </c>
      <c r="T290" s="10">
        <v>1</v>
      </c>
      <c r="V290" s="11" t="str">
        <f t="shared" si="12"/>
        <v>1</v>
      </c>
      <c r="Y290" s="10">
        <v>0</v>
      </c>
      <c r="AC290">
        <f t="shared" si="14"/>
        <v>1</v>
      </c>
    </row>
    <row r="291" spans="1:29" x14ac:dyDescent="0.2">
      <c r="A291" t="s">
        <v>159</v>
      </c>
      <c r="B291" t="s">
        <v>22</v>
      </c>
      <c r="C291" s="6">
        <v>45342</v>
      </c>
      <c r="D291" s="7">
        <v>122.199</v>
      </c>
      <c r="E291" s="6">
        <v>45357</v>
      </c>
      <c r="F291" s="7">
        <v>118.9465</v>
      </c>
      <c r="G291">
        <v>1</v>
      </c>
      <c r="H291">
        <v>0</v>
      </c>
      <c r="J291" s="7"/>
      <c r="K291" s="8"/>
      <c r="M291" s="7"/>
      <c r="N291" s="8"/>
      <c r="O291" s="9" cm="1">
        <f t="array" ref="O291">_xlfn.IFS(AND(B291="Short",F291=Q291),(D291-F291)/D291,AND(B291="Long",F291=Q291),(F291/D291)-1,AND(B291="Long",F291&lt;&gt;Q291),(F291/D291)-1,AND(B291="Short",F291&lt;&gt;Q291),(D291-F291)/D291)</f>
        <v>2.6616420756307317E-2</v>
      </c>
      <c r="P291" t="s">
        <v>23</v>
      </c>
      <c r="Q291" s="7">
        <v>118.9465</v>
      </c>
      <c r="R291" s="8">
        <v>45342</v>
      </c>
      <c r="S291" s="10">
        <f t="shared" si="13"/>
        <v>15</v>
      </c>
      <c r="T291" s="10">
        <v>1</v>
      </c>
      <c r="V291" s="11" t="str">
        <f t="shared" si="12"/>
        <v>1</v>
      </c>
      <c r="Y291" s="10">
        <v>0</v>
      </c>
      <c r="AC291">
        <f t="shared" si="14"/>
        <v>15</v>
      </c>
    </row>
    <row r="292" spans="1:29" x14ac:dyDescent="0.2">
      <c r="A292" t="s">
        <v>163</v>
      </c>
      <c r="B292" t="s">
        <v>25</v>
      </c>
      <c r="C292" s="6">
        <v>43993</v>
      </c>
      <c r="D292" s="7">
        <v>12.791</v>
      </c>
      <c r="E292" s="6">
        <v>43994</v>
      </c>
      <c r="F292" s="7">
        <v>13.2685</v>
      </c>
      <c r="G292">
        <v>1</v>
      </c>
      <c r="H292">
        <v>0</v>
      </c>
      <c r="J292" s="7"/>
      <c r="K292" s="8"/>
      <c r="M292" s="7"/>
      <c r="N292" s="8"/>
      <c r="O292" s="9" cm="1">
        <f t="array" ref="O292">_xlfn.IFS(AND(B292="Short",F292=Q292),(D292-F292)/D292,AND(B292="Long",F292=Q292),(F292/D292)-1,AND(B292="Long",F292&lt;&gt;Q292),(F292/D292)-1,AND(B292="Short",F292&lt;&gt;Q292),(D292-F292)/D292)</f>
        <v>3.7330935814244404E-2</v>
      </c>
      <c r="P292" t="s">
        <v>23</v>
      </c>
      <c r="Q292" s="7">
        <v>13.2685</v>
      </c>
      <c r="R292" s="8">
        <v>43993</v>
      </c>
      <c r="S292" s="10">
        <f t="shared" si="13"/>
        <v>1</v>
      </c>
      <c r="T292" s="10">
        <v>1</v>
      </c>
      <c r="V292" s="11" t="str">
        <f t="shared" si="12"/>
        <v>1</v>
      </c>
      <c r="Y292" s="10">
        <v>0</v>
      </c>
      <c r="AC292">
        <f t="shared" si="14"/>
        <v>1</v>
      </c>
    </row>
    <row r="293" spans="1:29" x14ac:dyDescent="0.2">
      <c r="A293" t="s">
        <v>162</v>
      </c>
      <c r="B293" t="s">
        <v>25</v>
      </c>
      <c r="C293" s="6">
        <v>43906</v>
      </c>
      <c r="D293" s="7">
        <v>15.558</v>
      </c>
      <c r="E293" s="6">
        <v>43907</v>
      </c>
      <c r="F293" s="7">
        <v>16.202999999999999</v>
      </c>
      <c r="G293">
        <v>1</v>
      </c>
      <c r="H293">
        <v>0</v>
      </c>
      <c r="J293" s="7"/>
      <c r="K293" s="8"/>
      <c r="M293" s="7"/>
      <c r="N293" s="8"/>
      <c r="O293" s="9" cm="1">
        <f t="array" ref="O293">_xlfn.IFS(AND(B293="Short",F293=Q293),(D293-F293)/D293,AND(B293="Long",F293=Q293),(F293/D293)-1,AND(B293="Long",F293&lt;&gt;Q293),(F293/D293)-1,AND(B293="Short",F293&lt;&gt;Q293),(D293-F293)/D293)</f>
        <v>4.1457770921712322E-2</v>
      </c>
      <c r="P293" t="s">
        <v>23</v>
      </c>
      <c r="Q293" s="7">
        <v>16.202999999999999</v>
      </c>
      <c r="R293" s="8">
        <v>43906</v>
      </c>
      <c r="S293" s="10">
        <f t="shared" si="13"/>
        <v>1</v>
      </c>
      <c r="T293" s="10">
        <v>1</v>
      </c>
      <c r="V293" s="11" t="str">
        <f t="shared" si="12"/>
        <v>1</v>
      </c>
      <c r="Y293" s="10">
        <v>0</v>
      </c>
      <c r="AC293">
        <f t="shared" si="14"/>
        <v>1</v>
      </c>
    </row>
    <row r="294" spans="1:29" x14ac:dyDescent="0.2">
      <c r="A294" t="s">
        <v>164</v>
      </c>
      <c r="B294" t="s">
        <v>22</v>
      </c>
      <c r="C294" s="6">
        <v>44707</v>
      </c>
      <c r="D294" s="7">
        <v>221.83600000000001</v>
      </c>
      <c r="E294" s="6">
        <v>44980</v>
      </c>
      <c r="F294" s="7">
        <v>214.476</v>
      </c>
      <c r="G294">
        <v>1</v>
      </c>
      <c r="H294">
        <v>0</v>
      </c>
      <c r="J294" s="7"/>
      <c r="K294" s="8"/>
      <c r="M294" s="7"/>
      <c r="N294" s="8"/>
      <c r="O294" s="9" cm="1">
        <f t="array" ref="O294">_xlfn.IFS(AND(B294="Short",F294=Q294),(D294-F294)/D294,AND(B294="Long",F294=Q294),(F294/D294)-1,AND(B294="Long",F294&lt;&gt;Q294),(F294/D294)-1,AND(B294="Short",F294&lt;&gt;Q294),(D294-F294)/D294)</f>
        <v>3.3177662777908061E-2</v>
      </c>
      <c r="P294" t="s">
        <v>23</v>
      </c>
      <c r="Q294" s="7">
        <v>214.476</v>
      </c>
      <c r="R294" s="8">
        <v>44707</v>
      </c>
      <c r="S294" s="10">
        <f t="shared" si="13"/>
        <v>273</v>
      </c>
      <c r="T294" s="10">
        <v>1</v>
      </c>
      <c r="V294" s="11" t="str">
        <f t="shared" si="12"/>
        <v>1</v>
      </c>
      <c r="Y294" s="10">
        <v>0</v>
      </c>
      <c r="AC294">
        <f t="shared" si="14"/>
        <v>273</v>
      </c>
    </row>
    <row r="295" spans="1:29" x14ac:dyDescent="0.2">
      <c r="A295" t="s">
        <v>165</v>
      </c>
      <c r="B295" t="s">
        <v>25</v>
      </c>
      <c r="C295" s="6">
        <v>43760</v>
      </c>
      <c r="D295" s="7">
        <v>102.925</v>
      </c>
      <c r="E295" s="6">
        <v>43872</v>
      </c>
      <c r="F295" s="7">
        <v>107.71250000000001</v>
      </c>
      <c r="G295">
        <v>1</v>
      </c>
      <c r="H295">
        <v>0</v>
      </c>
      <c r="J295" s="7"/>
      <c r="K295" s="8"/>
      <c r="M295" s="7"/>
      <c r="N295" s="8"/>
      <c r="O295" s="9" cm="1">
        <f t="array" ref="O295">_xlfn.IFS(AND(B295="Short",F295=Q295),(D295-F295)/D295,AND(B295="Long",F295=Q295),(F295/D295)-1,AND(B295="Long",F295&lt;&gt;Q295),(F295/D295)-1,AND(B295="Short",F295&lt;&gt;Q295),(D295-F295)/D295)</f>
        <v>4.6514452271071205E-2</v>
      </c>
      <c r="P295" t="s">
        <v>23</v>
      </c>
      <c r="Q295" s="7">
        <v>107.71250000000001</v>
      </c>
      <c r="R295" s="8">
        <v>43760</v>
      </c>
      <c r="S295" s="10">
        <f t="shared" si="13"/>
        <v>112</v>
      </c>
      <c r="T295" s="10">
        <v>1</v>
      </c>
      <c r="V295" s="11" t="str">
        <f t="shared" si="12"/>
        <v>1</v>
      </c>
      <c r="Y295" s="10">
        <v>0</v>
      </c>
      <c r="AC295">
        <f t="shared" si="14"/>
        <v>112</v>
      </c>
    </row>
    <row r="296" spans="1:29" x14ac:dyDescent="0.2">
      <c r="A296" t="s">
        <v>166</v>
      </c>
      <c r="B296" t="s">
        <v>22</v>
      </c>
      <c r="C296" s="6">
        <v>43938</v>
      </c>
      <c r="D296" s="7">
        <v>84.307000000000002</v>
      </c>
      <c r="E296" s="6">
        <v>43941</v>
      </c>
      <c r="F296" s="7">
        <v>82.149500000000003</v>
      </c>
      <c r="G296">
        <v>1</v>
      </c>
      <c r="H296">
        <v>0</v>
      </c>
      <c r="J296" s="7"/>
      <c r="K296" s="8"/>
      <c r="M296" s="7"/>
      <c r="N296" s="8"/>
      <c r="O296" s="9" cm="1">
        <f t="array" ref="O296">_xlfn.IFS(AND(B296="Short",F296=Q296),(D296-F296)/D296,AND(B296="Long",F296=Q296),(F296/D296)-1,AND(B296="Long",F296&lt;&gt;Q296),(F296/D296)-1,AND(B296="Short",F296&lt;&gt;Q296),(D296-F296)/D296)</f>
        <v>2.559099481656326E-2</v>
      </c>
      <c r="P296" t="s">
        <v>23</v>
      </c>
      <c r="Q296" s="7">
        <v>82.149500000000003</v>
      </c>
      <c r="R296" s="8">
        <v>43938</v>
      </c>
      <c r="S296" s="10">
        <f t="shared" si="13"/>
        <v>3</v>
      </c>
      <c r="T296" s="10">
        <v>1</v>
      </c>
      <c r="V296" s="11" t="str">
        <f t="shared" si="12"/>
        <v>1</v>
      </c>
      <c r="Y296" s="10">
        <v>0</v>
      </c>
      <c r="AC296">
        <f t="shared" si="14"/>
        <v>3</v>
      </c>
    </row>
    <row r="297" spans="1:29" x14ac:dyDescent="0.2">
      <c r="A297" t="s">
        <v>167</v>
      </c>
      <c r="B297" t="s">
        <v>25</v>
      </c>
      <c r="C297" s="6">
        <v>43906</v>
      </c>
      <c r="D297" s="7">
        <v>255.35499999999999</v>
      </c>
      <c r="E297" s="6">
        <v>43914</v>
      </c>
      <c r="F297" s="7">
        <v>268.74250000000001</v>
      </c>
      <c r="G297">
        <v>1</v>
      </c>
      <c r="H297">
        <v>0</v>
      </c>
      <c r="J297" s="7"/>
      <c r="K297" s="8"/>
      <c r="M297" s="7"/>
      <c r="N297" s="8"/>
      <c r="O297" s="9" cm="1">
        <f t="array" ref="O297">_xlfn.IFS(AND(B297="Short",F297=Q297),(D297-F297)/D297,AND(B297="Long",F297=Q297),(F297/D297)-1,AND(B297="Long",F297&lt;&gt;Q297),(F297/D297)-1,AND(B297="Short",F297&lt;&gt;Q297),(D297-F297)/D297)</f>
        <v>5.2427013373538944E-2</v>
      </c>
      <c r="P297" t="s">
        <v>23</v>
      </c>
      <c r="Q297" s="7">
        <v>268.74250000000001</v>
      </c>
      <c r="R297" s="8">
        <v>43906</v>
      </c>
      <c r="S297" s="10">
        <f t="shared" si="13"/>
        <v>8</v>
      </c>
      <c r="T297" s="10">
        <v>1</v>
      </c>
      <c r="V297" s="11" t="str">
        <f t="shared" si="12"/>
        <v>1</v>
      </c>
      <c r="Y297" s="10">
        <v>0</v>
      </c>
      <c r="AC297">
        <f t="shared" si="14"/>
        <v>8</v>
      </c>
    </row>
    <row r="298" spans="1:29" x14ac:dyDescent="0.2">
      <c r="A298" t="s">
        <v>165</v>
      </c>
      <c r="B298" t="s">
        <v>25</v>
      </c>
      <c r="C298" s="6">
        <v>43906</v>
      </c>
      <c r="D298" s="7">
        <v>50.052</v>
      </c>
      <c r="E298" s="6">
        <v>43913</v>
      </c>
      <c r="F298" s="7">
        <v>51.432000000000002</v>
      </c>
      <c r="G298">
        <v>1</v>
      </c>
      <c r="H298">
        <v>0</v>
      </c>
      <c r="J298" s="7"/>
      <c r="K298" s="8"/>
      <c r="M298" s="7"/>
      <c r="N298" s="8"/>
      <c r="O298" s="9" cm="1">
        <f t="array" ref="O298">_xlfn.IFS(AND(B298="Short",F298=Q298),(D298-F298)/D298,AND(B298="Long",F298=Q298),(F298/D298)-1,AND(B298="Long",F298&lt;&gt;Q298),(F298/D298)-1,AND(B298="Short",F298&lt;&gt;Q298),(D298-F298)/D298)</f>
        <v>2.7571325821146075E-2</v>
      </c>
      <c r="P298" t="s">
        <v>23</v>
      </c>
      <c r="Q298" s="7">
        <v>51.432000000000002</v>
      </c>
      <c r="R298" s="8">
        <v>43906</v>
      </c>
      <c r="S298" s="10">
        <f t="shared" si="13"/>
        <v>7</v>
      </c>
      <c r="T298" s="10">
        <v>1</v>
      </c>
      <c r="V298" s="11" t="str">
        <f t="shared" si="12"/>
        <v>1</v>
      </c>
      <c r="Y298" s="10">
        <v>0</v>
      </c>
      <c r="AC298">
        <f t="shared" si="14"/>
        <v>7</v>
      </c>
    </row>
    <row r="299" spans="1:29" x14ac:dyDescent="0.2">
      <c r="A299" t="s">
        <v>165</v>
      </c>
      <c r="B299" t="s">
        <v>22</v>
      </c>
      <c r="C299" s="6">
        <v>43913</v>
      </c>
      <c r="D299" s="7">
        <v>51.482999999999997</v>
      </c>
      <c r="E299" s="6">
        <v>43913</v>
      </c>
      <c r="F299" s="7">
        <v>49.990499999999997</v>
      </c>
      <c r="G299">
        <v>1</v>
      </c>
      <c r="H299">
        <v>0</v>
      </c>
      <c r="J299" s="7"/>
      <c r="K299" s="8"/>
      <c r="M299" s="7"/>
      <c r="N299" s="8"/>
      <c r="O299" s="9" cm="1">
        <f t="array" ref="O299">_xlfn.IFS(AND(B299="Short",F299=Q299),(D299-F299)/D299,AND(B299="Long",F299=Q299),(F299/D299)-1,AND(B299="Long",F299&lt;&gt;Q299),(F299/D299)-1,AND(B299="Short",F299&lt;&gt;Q299),(D299-F299)/D299)</f>
        <v>2.8990152089039097E-2</v>
      </c>
      <c r="P299" t="s">
        <v>23</v>
      </c>
      <c r="Q299" s="7">
        <v>49.990499999999997</v>
      </c>
      <c r="R299" s="8">
        <v>43913</v>
      </c>
      <c r="S299" s="10">
        <f t="shared" si="13"/>
        <v>0</v>
      </c>
      <c r="T299" s="10">
        <v>1</v>
      </c>
      <c r="V299" s="11" t="str">
        <f t="shared" si="12"/>
        <v>1</v>
      </c>
      <c r="Y299" s="10">
        <v>0</v>
      </c>
      <c r="AC299">
        <f t="shared" si="14"/>
        <v>0</v>
      </c>
    </row>
    <row r="300" spans="1:29" x14ac:dyDescent="0.2">
      <c r="A300" t="s">
        <v>165</v>
      </c>
      <c r="B300" t="s">
        <v>25</v>
      </c>
      <c r="C300" s="6">
        <v>45225</v>
      </c>
      <c r="D300" s="7">
        <v>47.374499999999998</v>
      </c>
      <c r="E300" s="6">
        <v>45264</v>
      </c>
      <c r="F300" s="7">
        <v>49.423250000000003</v>
      </c>
      <c r="G300">
        <v>1</v>
      </c>
      <c r="H300">
        <v>0</v>
      </c>
      <c r="J300" s="7"/>
      <c r="K300" s="8"/>
      <c r="M300" s="7"/>
      <c r="N300" s="8"/>
      <c r="O300" s="9" cm="1">
        <f t="array" ref="O300">_xlfn.IFS(AND(B300="Short",F300=Q300),(D300-F300)/D300,AND(B300="Long",F300=Q300),(F300/D300)-1,AND(B300="Long",F300&lt;&gt;Q300),(F300/D300)-1,AND(B300="Short",F300&lt;&gt;Q300),(D300-F300)/D300)</f>
        <v>4.324583900621648E-2</v>
      </c>
      <c r="P300" t="s">
        <v>23</v>
      </c>
      <c r="Q300" s="7">
        <v>49.423250000000003</v>
      </c>
      <c r="R300" s="8">
        <v>45225</v>
      </c>
      <c r="S300" s="10">
        <f t="shared" si="13"/>
        <v>39</v>
      </c>
      <c r="T300" s="10">
        <v>1</v>
      </c>
      <c r="V300" s="11" t="str">
        <f t="shared" si="12"/>
        <v>1</v>
      </c>
      <c r="Y300" s="10">
        <v>0</v>
      </c>
      <c r="AC300">
        <f t="shared" si="14"/>
        <v>39</v>
      </c>
    </row>
    <row r="301" spans="1:29" x14ac:dyDescent="0.2">
      <c r="A301" t="s">
        <v>165</v>
      </c>
      <c r="B301" t="s">
        <v>25</v>
      </c>
      <c r="C301" s="6">
        <v>45335</v>
      </c>
      <c r="D301" s="7">
        <v>46.664000000000001</v>
      </c>
      <c r="E301" s="6">
        <v>45336</v>
      </c>
      <c r="F301" s="7">
        <v>47.948999999999998</v>
      </c>
      <c r="G301">
        <v>1</v>
      </c>
      <c r="H301">
        <v>0</v>
      </c>
      <c r="J301" s="7"/>
      <c r="K301" s="8"/>
      <c r="M301" s="7"/>
      <c r="N301" s="8"/>
      <c r="O301" s="9" cm="1">
        <f t="array" ref="O301">_xlfn.IFS(AND(B301="Short",F301=Q301),(D301-F301)/D301,AND(B301="Long",F301=Q301),(F301/D301)-1,AND(B301="Long",F301&lt;&gt;Q301),(F301/D301)-1,AND(B301="Short",F301&lt;&gt;Q301),(D301-F301)/D301)</f>
        <v>2.7537287845019742E-2</v>
      </c>
      <c r="P301" t="s">
        <v>23</v>
      </c>
      <c r="Q301" s="7">
        <v>47.948999999999998</v>
      </c>
      <c r="R301" s="8">
        <v>45335</v>
      </c>
      <c r="S301" s="10">
        <f t="shared" si="13"/>
        <v>1</v>
      </c>
      <c r="T301" s="10">
        <v>1</v>
      </c>
      <c r="V301" s="11" t="str">
        <f t="shared" si="12"/>
        <v>1</v>
      </c>
      <c r="Y301" s="10">
        <v>0</v>
      </c>
      <c r="AC301">
        <f t="shared" si="14"/>
        <v>1</v>
      </c>
    </row>
    <row r="302" spans="1:29" x14ac:dyDescent="0.2">
      <c r="A302" t="s">
        <v>168</v>
      </c>
      <c r="B302" t="s">
        <v>25</v>
      </c>
      <c r="C302" s="6">
        <v>43906</v>
      </c>
      <c r="D302" s="7">
        <v>113.34</v>
      </c>
      <c r="E302" s="6">
        <v>43914</v>
      </c>
      <c r="F302" s="7">
        <v>117.94</v>
      </c>
      <c r="G302">
        <v>1</v>
      </c>
      <c r="H302">
        <v>0</v>
      </c>
      <c r="J302" s="7"/>
      <c r="K302" s="8"/>
      <c r="M302" s="7"/>
      <c r="N302" s="8"/>
      <c r="O302" s="9" cm="1">
        <f t="array" ref="O302">_xlfn.IFS(AND(B302="Short",F302=Q302),(D302-F302)/D302,AND(B302="Long",F302=Q302),(F302/D302)-1,AND(B302="Long",F302&lt;&gt;Q302),(F302/D302)-1,AND(B302="Short",F302&lt;&gt;Q302),(D302-F302)/D302)</f>
        <v>4.0585847891300375E-2</v>
      </c>
      <c r="P302" t="s">
        <v>23</v>
      </c>
      <c r="Q302" s="7">
        <v>117.94</v>
      </c>
      <c r="R302" s="8">
        <v>43906</v>
      </c>
      <c r="S302" s="10">
        <f t="shared" si="13"/>
        <v>8</v>
      </c>
      <c r="T302" s="10">
        <v>1</v>
      </c>
      <c r="V302" s="11" t="str">
        <f t="shared" si="12"/>
        <v>1</v>
      </c>
      <c r="Y302" s="10">
        <v>0</v>
      </c>
      <c r="AC302">
        <f t="shared" si="14"/>
        <v>8</v>
      </c>
    </row>
    <row r="303" spans="1:29" x14ac:dyDescent="0.2">
      <c r="A303" t="s">
        <v>169</v>
      </c>
      <c r="B303" t="s">
        <v>22</v>
      </c>
      <c r="C303" s="6">
        <v>44999</v>
      </c>
      <c r="D303" s="7">
        <v>12.83</v>
      </c>
      <c r="E303" s="6">
        <v>45000</v>
      </c>
      <c r="F303" s="7">
        <v>12.355</v>
      </c>
      <c r="G303">
        <v>1</v>
      </c>
      <c r="H303">
        <v>0</v>
      </c>
      <c r="J303" s="7"/>
      <c r="K303" s="8"/>
      <c r="M303" s="7"/>
      <c r="N303" s="8"/>
      <c r="O303" s="9" cm="1">
        <f t="array" ref="O303">_xlfn.IFS(AND(B303="Short",F303=Q303),(D303-F303)/D303,AND(B303="Long",F303=Q303),(F303/D303)-1,AND(B303="Long",F303&lt;&gt;Q303),(F303/D303)-1,AND(B303="Short",F303&lt;&gt;Q303),(D303-F303)/D303)</f>
        <v>3.7022603273577523E-2</v>
      </c>
      <c r="P303" t="s">
        <v>23</v>
      </c>
      <c r="Q303" s="7">
        <v>12.355</v>
      </c>
      <c r="R303" s="8">
        <v>44999</v>
      </c>
      <c r="S303" s="10">
        <f t="shared" si="13"/>
        <v>1</v>
      </c>
      <c r="T303" s="10">
        <v>1</v>
      </c>
      <c r="V303" s="11" t="str">
        <f t="shared" si="12"/>
        <v>1</v>
      </c>
      <c r="Y303" s="10">
        <v>0</v>
      </c>
      <c r="AC303">
        <f t="shared" si="14"/>
        <v>1</v>
      </c>
    </row>
    <row r="304" spans="1:29" x14ac:dyDescent="0.2">
      <c r="A304" t="s">
        <v>164</v>
      </c>
      <c r="B304" t="s">
        <v>25</v>
      </c>
      <c r="C304" s="6">
        <v>45169</v>
      </c>
      <c r="D304" s="7">
        <v>131.524</v>
      </c>
      <c r="E304" s="6">
        <v>45267</v>
      </c>
      <c r="F304" s="7">
        <v>138.78399999999999</v>
      </c>
      <c r="G304">
        <v>1</v>
      </c>
      <c r="H304">
        <v>0</v>
      </c>
      <c r="J304" s="7"/>
      <c r="K304" s="8"/>
      <c r="M304" s="7"/>
      <c r="N304" s="8"/>
      <c r="O304" s="9" cm="1">
        <f t="array" ref="O304">_xlfn.IFS(AND(B304="Short",F304=Q304),(D304-F304)/D304,AND(B304="Long",F304=Q304),(F304/D304)-1,AND(B304="Long",F304&lt;&gt;Q304),(F304/D304)-1,AND(B304="Short",F304&lt;&gt;Q304),(D304-F304)/D304)</f>
        <v>5.5199051123749232E-2</v>
      </c>
      <c r="P304" t="s">
        <v>23</v>
      </c>
      <c r="Q304" s="7">
        <v>138.78399999999999</v>
      </c>
      <c r="R304" s="8">
        <v>45169</v>
      </c>
      <c r="S304" s="10">
        <f t="shared" si="13"/>
        <v>98</v>
      </c>
      <c r="T304" s="10">
        <v>1</v>
      </c>
      <c r="V304" s="11" t="str">
        <f t="shared" si="12"/>
        <v>1</v>
      </c>
      <c r="Y304" s="10">
        <v>0</v>
      </c>
      <c r="AC304">
        <f t="shared" si="14"/>
        <v>98</v>
      </c>
    </row>
    <row r="305" spans="1:29" x14ac:dyDescent="0.2">
      <c r="A305" t="s">
        <v>170</v>
      </c>
      <c r="B305" t="s">
        <v>25</v>
      </c>
      <c r="C305" s="6">
        <v>43906</v>
      </c>
      <c r="D305" s="7">
        <v>94.128</v>
      </c>
      <c r="E305" s="6">
        <v>43916</v>
      </c>
      <c r="F305" s="7">
        <v>96.947999999999993</v>
      </c>
      <c r="G305">
        <v>1</v>
      </c>
      <c r="H305">
        <v>0</v>
      </c>
      <c r="J305" s="7"/>
      <c r="K305" s="8"/>
      <c r="M305" s="7"/>
      <c r="N305" s="8"/>
      <c r="O305" s="9" cm="1">
        <f t="array" ref="O305">_xlfn.IFS(AND(B305="Short",F305=Q305),(D305-F305)/D305,AND(B305="Long",F305=Q305),(F305/D305)-1,AND(B305="Long",F305&lt;&gt;Q305),(F305/D305)-1,AND(B305="Short",F305&lt;&gt;Q305),(D305-F305)/D305)</f>
        <v>2.995920448750633E-2</v>
      </c>
      <c r="P305" t="s">
        <v>23</v>
      </c>
      <c r="Q305" s="7">
        <v>96.947999999999993</v>
      </c>
      <c r="R305" s="8">
        <v>43906</v>
      </c>
      <c r="S305" s="10">
        <f t="shared" si="13"/>
        <v>10</v>
      </c>
      <c r="T305" s="10">
        <v>1</v>
      </c>
      <c r="V305" s="11" t="str">
        <f t="shared" si="12"/>
        <v>1</v>
      </c>
      <c r="Y305" s="10">
        <v>0</v>
      </c>
      <c r="AC305">
        <f t="shared" si="14"/>
        <v>10</v>
      </c>
    </row>
    <row r="306" spans="1:29" x14ac:dyDescent="0.2">
      <c r="A306" t="s">
        <v>171</v>
      </c>
      <c r="B306" t="s">
        <v>25</v>
      </c>
      <c r="C306" s="6">
        <v>43906</v>
      </c>
      <c r="D306" s="7">
        <v>63.470999999999997</v>
      </c>
      <c r="E306" s="6">
        <v>43907</v>
      </c>
      <c r="F306" s="7">
        <v>65.723500000000001</v>
      </c>
      <c r="G306">
        <v>1</v>
      </c>
      <c r="H306">
        <v>0</v>
      </c>
      <c r="J306" s="7"/>
      <c r="K306" s="8"/>
      <c r="M306" s="7"/>
      <c r="N306" s="8"/>
      <c r="O306" s="9" cm="1">
        <f t="array" ref="O306">_xlfn.IFS(AND(B306="Short",F306=Q306),(D306-F306)/D306,AND(B306="Long",F306=Q306),(F306/D306)-1,AND(B306="Long",F306&lt;&gt;Q306),(F306/D306)-1,AND(B306="Short",F306&lt;&gt;Q306),(D306-F306)/D306)</f>
        <v>3.5488648359093267E-2</v>
      </c>
      <c r="P306" t="s">
        <v>23</v>
      </c>
      <c r="Q306" s="7">
        <v>65.723500000000001</v>
      </c>
      <c r="R306" s="8">
        <v>43906</v>
      </c>
      <c r="S306" s="10">
        <f t="shared" si="13"/>
        <v>1</v>
      </c>
      <c r="T306" s="10">
        <v>1</v>
      </c>
      <c r="V306" s="11" t="str">
        <f t="shared" si="12"/>
        <v>1</v>
      </c>
      <c r="Y306" s="10">
        <v>0</v>
      </c>
      <c r="AC306">
        <f t="shared" si="14"/>
        <v>1</v>
      </c>
    </row>
    <row r="307" spans="1:29" x14ac:dyDescent="0.2">
      <c r="A307" t="s">
        <v>170</v>
      </c>
      <c r="B307" t="s">
        <v>22</v>
      </c>
      <c r="C307" s="6">
        <v>44764</v>
      </c>
      <c r="D307" s="7">
        <v>207.14</v>
      </c>
      <c r="E307" s="6">
        <v>44767</v>
      </c>
      <c r="F307" s="7">
        <v>199.965</v>
      </c>
      <c r="G307">
        <v>1</v>
      </c>
      <c r="H307">
        <v>0</v>
      </c>
      <c r="J307" s="7"/>
      <c r="K307" s="8"/>
      <c r="M307" s="7"/>
      <c r="N307" s="8"/>
      <c r="O307" s="9" cm="1">
        <f t="array" ref="O307">_xlfn.IFS(AND(B307="Short",F307=Q307),(D307-F307)/D307,AND(B307="Long",F307=Q307),(F307/D307)-1,AND(B307="Long",F307&lt;&gt;Q307),(F307/D307)-1,AND(B307="Short",F307&lt;&gt;Q307),(D307-F307)/D307)</f>
        <v>3.4638408805638621E-2</v>
      </c>
      <c r="P307" t="s">
        <v>23</v>
      </c>
      <c r="Q307" s="7">
        <v>199.965</v>
      </c>
      <c r="R307" s="8">
        <v>44764</v>
      </c>
      <c r="S307" s="10">
        <f t="shared" si="13"/>
        <v>3</v>
      </c>
      <c r="T307" s="10">
        <v>1</v>
      </c>
      <c r="V307" s="11" t="str">
        <f t="shared" si="12"/>
        <v>1</v>
      </c>
      <c r="Y307" s="10">
        <v>0</v>
      </c>
      <c r="AC307">
        <f t="shared" si="14"/>
        <v>3</v>
      </c>
    </row>
    <row r="308" spans="1:29" x14ac:dyDescent="0.2">
      <c r="A308" t="s">
        <v>172</v>
      </c>
      <c r="B308" t="s">
        <v>25</v>
      </c>
      <c r="C308" s="6">
        <v>44998</v>
      </c>
      <c r="D308" s="7">
        <v>27.076000000000001</v>
      </c>
      <c r="E308" s="6">
        <v>44999</v>
      </c>
      <c r="F308" s="7">
        <v>27.991</v>
      </c>
      <c r="G308">
        <v>1</v>
      </c>
      <c r="H308">
        <v>0</v>
      </c>
      <c r="J308" s="7"/>
      <c r="K308" s="8"/>
      <c r="M308" s="7"/>
      <c r="N308" s="8"/>
      <c r="O308" s="9" cm="1">
        <f t="array" ref="O308">_xlfn.IFS(AND(B308="Short",F308=Q308),(D308-F308)/D308,AND(B308="Long",F308=Q308),(F308/D308)-1,AND(B308="Long",F308&lt;&gt;Q308),(F308/D308)-1,AND(B308="Short",F308&lt;&gt;Q308),(D308-F308)/D308)</f>
        <v>3.3793765696557898E-2</v>
      </c>
      <c r="P308" t="s">
        <v>23</v>
      </c>
      <c r="Q308" s="7">
        <v>27.991</v>
      </c>
      <c r="R308" s="8">
        <v>44998</v>
      </c>
      <c r="S308" s="10">
        <f t="shared" si="13"/>
        <v>1</v>
      </c>
      <c r="T308" s="10">
        <v>1</v>
      </c>
      <c r="V308" s="11" t="str">
        <f t="shared" si="12"/>
        <v>1</v>
      </c>
      <c r="Y308" s="10">
        <v>0</v>
      </c>
      <c r="AC308">
        <f t="shared" si="14"/>
        <v>1</v>
      </c>
    </row>
    <row r="309" spans="1:29" x14ac:dyDescent="0.2">
      <c r="A309" t="s">
        <v>171</v>
      </c>
      <c r="B309" t="s">
        <v>22</v>
      </c>
      <c r="C309" s="6">
        <v>45394</v>
      </c>
      <c r="D309" s="7">
        <v>58.692</v>
      </c>
      <c r="E309" s="6">
        <v>45397</v>
      </c>
      <c r="F309" s="7">
        <v>56.046999999999997</v>
      </c>
      <c r="G309">
        <v>1</v>
      </c>
      <c r="H309">
        <v>0</v>
      </c>
      <c r="J309" s="7"/>
      <c r="K309" s="8"/>
      <c r="M309" s="7"/>
      <c r="N309" s="8"/>
      <c r="O309" s="9" cm="1">
        <f t="array" ref="O309">_xlfn.IFS(AND(B309="Short",F309=Q309),(D309-F309)/D309,AND(B309="Long",F309=Q309),(F309/D309)-1,AND(B309="Long",F309&lt;&gt;Q309),(F309/D309)-1,AND(B309="Short",F309&lt;&gt;Q309),(D309-F309)/D309)</f>
        <v>4.5065767055135333E-2</v>
      </c>
      <c r="P309" t="s">
        <v>23</v>
      </c>
      <c r="Q309" s="7">
        <v>56.046999999999997</v>
      </c>
      <c r="R309" s="8">
        <v>45394</v>
      </c>
      <c r="S309" s="10">
        <f t="shared" si="13"/>
        <v>3</v>
      </c>
      <c r="T309" s="10">
        <v>1</v>
      </c>
      <c r="V309" s="11" t="str">
        <f t="shared" si="12"/>
        <v>1</v>
      </c>
      <c r="Y309" s="10">
        <v>0</v>
      </c>
      <c r="AC309">
        <f t="shared" si="14"/>
        <v>3</v>
      </c>
    </row>
    <row r="310" spans="1:29" x14ac:dyDescent="0.2">
      <c r="A310" t="s">
        <v>172</v>
      </c>
      <c r="B310" t="s">
        <v>22</v>
      </c>
      <c r="C310" s="6">
        <v>44999</v>
      </c>
      <c r="D310" s="7">
        <v>28.86</v>
      </c>
      <c r="E310" s="6">
        <v>44999</v>
      </c>
      <c r="F310" s="7">
        <v>28.135000000000002</v>
      </c>
      <c r="G310">
        <v>1</v>
      </c>
      <c r="H310">
        <v>0</v>
      </c>
      <c r="J310" s="7"/>
      <c r="K310" s="8"/>
      <c r="M310" s="7"/>
      <c r="N310" s="8"/>
      <c r="O310" s="9" cm="1">
        <f t="array" ref="O310">_xlfn.IFS(AND(B310="Short",F310=Q310),(D310-F310)/D310,AND(B310="Long",F310=Q310),(F310/D310)-1,AND(B310="Long",F310&lt;&gt;Q310),(F310/D310)-1,AND(B310="Short",F310&lt;&gt;Q310),(D310-F310)/D310)</f>
        <v>2.5121275121275047E-2</v>
      </c>
      <c r="P310" t="s">
        <v>23</v>
      </c>
      <c r="Q310" s="7">
        <v>28.135000000000002</v>
      </c>
      <c r="R310" s="8">
        <v>44999</v>
      </c>
      <c r="S310" s="10">
        <f t="shared" si="13"/>
        <v>0</v>
      </c>
      <c r="T310" s="10">
        <v>1</v>
      </c>
      <c r="V310" s="11" t="str">
        <f t="shared" si="12"/>
        <v>1</v>
      </c>
      <c r="Y310" s="10">
        <v>0</v>
      </c>
      <c r="AC310">
        <f t="shared" si="14"/>
        <v>0</v>
      </c>
    </row>
    <row r="311" spans="1:29" x14ac:dyDescent="0.2">
      <c r="A311" t="s">
        <v>173</v>
      </c>
      <c r="B311" t="s">
        <v>25</v>
      </c>
      <c r="C311" s="6">
        <v>43906</v>
      </c>
      <c r="D311" s="7">
        <v>212.54599999999999</v>
      </c>
      <c r="E311" s="6">
        <v>43907</v>
      </c>
      <c r="F311" s="7">
        <v>218.911</v>
      </c>
      <c r="G311">
        <v>1</v>
      </c>
      <c r="H311">
        <v>0</v>
      </c>
      <c r="J311" s="7"/>
      <c r="K311" s="8"/>
      <c r="M311" s="7"/>
      <c r="N311" s="8"/>
      <c r="O311" s="9" cm="1">
        <f t="array" ref="O311">_xlfn.IFS(AND(B311="Short",F311=Q311),(D311-F311)/D311,AND(B311="Long",F311=Q311),(F311/D311)-1,AND(B311="Long",F311&lt;&gt;Q311),(F311/D311)-1,AND(B311="Short",F311&lt;&gt;Q311),(D311-F311)/D311)</f>
        <v>2.9946458648951291E-2</v>
      </c>
      <c r="P311" t="s">
        <v>23</v>
      </c>
      <c r="Q311" s="7">
        <v>218.911</v>
      </c>
      <c r="R311" s="8">
        <v>43906</v>
      </c>
      <c r="S311" s="10">
        <f t="shared" si="13"/>
        <v>1</v>
      </c>
      <c r="T311" s="10">
        <v>1</v>
      </c>
      <c r="V311" s="11" t="str">
        <f t="shared" si="12"/>
        <v>1</v>
      </c>
      <c r="Y311" s="10">
        <v>0</v>
      </c>
      <c r="AC311">
        <f t="shared" si="14"/>
        <v>1</v>
      </c>
    </row>
    <row r="312" spans="1:29" x14ac:dyDescent="0.2">
      <c r="A312" t="s">
        <v>174</v>
      </c>
      <c r="B312" t="s">
        <v>25</v>
      </c>
      <c r="C312" s="6">
        <v>43906</v>
      </c>
      <c r="D312" s="7">
        <v>77.268000000000001</v>
      </c>
      <c r="E312" s="6">
        <v>43916</v>
      </c>
      <c r="F312" s="7">
        <v>80.263000000000005</v>
      </c>
      <c r="G312">
        <v>1</v>
      </c>
      <c r="H312">
        <v>0</v>
      </c>
      <c r="J312" s="7"/>
      <c r="K312" s="8"/>
      <c r="M312" s="7"/>
      <c r="N312" s="8"/>
      <c r="O312" s="9" cm="1">
        <f t="array" ref="O312">_xlfn.IFS(AND(B312="Short",F312=Q312),(D312-F312)/D312,AND(B312="Long",F312=Q312),(F312/D312)-1,AND(B312="Long",F312&lt;&gt;Q312),(F312/D312)-1,AND(B312="Short",F312&lt;&gt;Q312),(D312-F312)/D312)</f>
        <v>3.8761194802505727E-2</v>
      </c>
      <c r="P312" t="s">
        <v>23</v>
      </c>
      <c r="Q312" s="7">
        <v>80.263000000000005</v>
      </c>
      <c r="R312" s="8">
        <v>43906</v>
      </c>
      <c r="S312" s="10">
        <f t="shared" si="13"/>
        <v>10</v>
      </c>
      <c r="T312" s="10">
        <v>1</v>
      </c>
      <c r="V312" s="11" t="str">
        <f t="shared" si="12"/>
        <v>1</v>
      </c>
      <c r="Y312" s="10">
        <v>0</v>
      </c>
      <c r="AC312">
        <f t="shared" si="14"/>
        <v>10</v>
      </c>
    </row>
    <row r="313" spans="1:29" x14ac:dyDescent="0.2">
      <c r="A313" t="s">
        <v>170</v>
      </c>
      <c r="B313" t="s">
        <v>25</v>
      </c>
      <c r="C313" s="6">
        <v>44855</v>
      </c>
      <c r="D313" s="7">
        <v>186.083</v>
      </c>
      <c r="E313" s="6">
        <v>44858</v>
      </c>
      <c r="F313" s="7">
        <v>192.34049999999999</v>
      </c>
      <c r="G313">
        <v>1</v>
      </c>
      <c r="H313">
        <v>0</v>
      </c>
      <c r="J313" s="7"/>
      <c r="K313" s="8"/>
      <c r="M313" s="7"/>
      <c r="N313" s="8"/>
      <c r="O313" s="9" cm="1">
        <f t="array" ref="O313">_xlfn.IFS(AND(B313="Short",F313=Q313),(D313-F313)/D313,AND(B313="Long",F313=Q313),(F313/D313)-1,AND(B313="Long",F313&lt;&gt;Q313),(F313/D313)-1,AND(B313="Short",F313&lt;&gt;Q313),(D313-F313)/D313)</f>
        <v>3.362746731297328E-2</v>
      </c>
      <c r="P313" t="s">
        <v>23</v>
      </c>
      <c r="Q313" s="7">
        <v>192.34049999999999</v>
      </c>
      <c r="R313" s="8">
        <v>44855</v>
      </c>
      <c r="S313" s="10">
        <f t="shared" si="13"/>
        <v>3</v>
      </c>
      <c r="T313" s="10">
        <v>1</v>
      </c>
      <c r="V313" s="11" t="str">
        <f t="shared" si="12"/>
        <v>1</v>
      </c>
      <c r="Y313" s="10">
        <v>0</v>
      </c>
      <c r="AC313">
        <f t="shared" si="14"/>
        <v>3</v>
      </c>
    </row>
    <row r="314" spans="1:29" x14ac:dyDescent="0.2">
      <c r="A314" t="s">
        <v>175</v>
      </c>
      <c r="B314" t="s">
        <v>25</v>
      </c>
      <c r="C314" s="6">
        <v>43906</v>
      </c>
      <c r="D314" s="7">
        <v>20.126999999999999</v>
      </c>
      <c r="E314" s="6">
        <v>43907</v>
      </c>
      <c r="F314" s="7">
        <v>20.869499999999999</v>
      </c>
      <c r="G314">
        <v>1</v>
      </c>
      <c r="H314">
        <v>0</v>
      </c>
      <c r="J314" s="7"/>
      <c r="K314" s="8"/>
      <c r="M314" s="7"/>
      <c r="N314" s="8"/>
      <c r="O314" s="9" cm="1">
        <f t="array" ref="O314">_xlfn.IFS(AND(B314="Short",F314=Q314),(D314-F314)/D314,AND(B314="Long",F314=Q314),(F314/D314)-1,AND(B314="Long",F314&lt;&gt;Q314),(F314/D314)-1,AND(B314="Short",F314&lt;&gt;Q314),(D314-F314)/D314)</f>
        <v>3.6890743777015844E-2</v>
      </c>
      <c r="P314" t="s">
        <v>23</v>
      </c>
      <c r="Q314" s="7">
        <v>20.869499999999999</v>
      </c>
      <c r="R314" s="8">
        <v>43906</v>
      </c>
      <c r="S314" s="10">
        <f t="shared" si="13"/>
        <v>1</v>
      </c>
      <c r="T314" s="10">
        <v>1</v>
      </c>
      <c r="V314" s="11" t="str">
        <f t="shared" si="12"/>
        <v>1</v>
      </c>
      <c r="Y314" s="10">
        <v>0</v>
      </c>
      <c r="AC314">
        <f t="shared" si="14"/>
        <v>1</v>
      </c>
    </row>
    <row r="315" spans="1:29" x14ac:dyDescent="0.2">
      <c r="A315" t="s">
        <v>176</v>
      </c>
      <c r="B315" t="s">
        <v>25</v>
      </c>
      <c r="C315" s="6">
        <v>43906</v>
      </c>
      <c r="D315" s="7">
        <v>266.33600000000001</v>
      </c>
      <c r="E315" s="6">
        <v>43915</v>
      </c>
      <c r="F315" s="7">
        <v>279.55099999999999</v>
      </c>
      <c r="G315">
        <v>1</v>
      </c>
      <c r="H315">
        <v>0</v>
      </c>
      <c r="J315" s="7"/>
      <c r="K315" s="8"/>
      <c r="M315" s="7"/>
      <c r="N315" s="8"/>
      <c r="O315" s="9" cm="1">
        <f t="array" ref="O315">_xlfn.IFS(AND(B315="Short",F315=Q315),(D315-F315)/D315,AND(B315="Long",F315=Q315),(F315/D315)-1,AND(B315="Long",F315&lt;&gt;Q315),(F315/D315)-1,AND(B315="Short",F315&lt;&gt;Q315),(D315-F315)/D315)</f>
        <v>4.961777604229245E-2</v>
      </c>
      <c r="P315" t="s">
        <v>23</v>
      </c>
      <c r="Q315" s="7">
        <v>279.55099999999999</v>
      </c>
      <c r="R315" s="8">
        <v>43906</v>
      </c>
      <c r="S315" s="10">
        <f t="shared" si="13"/>
        <v>9</v>
      </c>
      <c r="T315" s="10">
        <v>1</v>
      </c>
      <c r="V315" s="11" t="str">
        <f t="shared" si="12"/>
        <v>1</v>
      </c>
      <c r="Y315" s="10">
        <v>0</v>
      </c>
      <c r="AC315">
        <f t="shared" si="14"/>
        <v>9</v>
      </c>
    </row>
    <row r="316" spans="1:29" x14ac:dyDescent="0.2">
      <c r="A316" t="s">
        <v>175</v>
      </c>
      <c r="B316" t="s">
        <v>22</v>
      </c>
      <c r="C316" s="6">
        <v>44587</v>
      </c>
      <c r="D316" s="7">
        <v>40.07</v>
      </c>
      <c r="E316" s="6">
        <v>44621</v>
      </c>
      <c r="F316" s="7">
        <v>38.744999999999997</v>
      </c>
      <c r="G316">
        <v>1</v>
      </c>
      <c r="H316">
        <v>0</v>
      </c>
      <c r="J316" s="7"/>
      <c r="K316" s="8"/>
      <c r="M316" s="7"/>
      <c r="N316" s="8"/>
      <c r="O316" s="9" cm="1">
        <f t="array" ref="O316">_xlfn.IFS(AND(B316="Short",F316=Q316),(D316-F316)/D316,AND(B316="Long",F316=Q316),(F316/D316)-1,AND(B316="Long",F316&lt;&gt;Q316),(F316/D316)-1,AND(B316="Short",F316&lt;&gt;Q316),(D316-F316)/D316)</f>
        <v>3.3067132518093408E-2</v>
      </c>
      <c r="P316" t="s">
        <v>23</v>
      </c>
      <c r="Q316" s="7">
        <v>38.744999999999997</v>
      </c>
      <c r="R316" s="8">
        <v>44587</v>
      </c>
      <c r="S316" s="10">
        <f t="shared" si="13"/>
        <v>34</v>
      </c>
      <c r="T316" s="10">
        <v>1</v>
      </c>
      <c r="V316" s="11" t="str">
        <f t="shared" si="12"/>
        <v>1</v>
      </c>
      <c r="Y316" s="10">
        <v>0</v>
      </c>
      <c r="AC316">
        <f t="shared" si="14"/>
        <v>34</v>
      </c>
    </row>
    <row r="317" spans="1:29" x14ac:dyDescent="0.2">
      <c r="A317" t="s">
        <v>174</v>
      </c>
      <c r="B317" t="s">
        <v>25</v>
      </c>
      <c r="C317" s="6">
        <v>45222</v>
      </c>
      <c r="D317" s="7">
        <v>51.838999999999999</v>
      </c>
      <c r="E317" s="6">
        <v>45223</v>
      </c>
      <c r="F317" s="7">
        <v>56.036499999999997</v>
      </c>
      <c r="G317">
        <v>1</v>
      </c>
      <c r="H317">
        <v>0</v>
      </c>
      <c r="J317" s="7"/>
      <c r="K317" s="8"/>
      <c r="M317" s="7"/>
      <c r="N317" s="8"/>
      <c r="O317" s="9" cm="1">
        <f t="array" ref="O317">_xlfn.IFS(AND(B317="Short",F317=Q317),(D317-F317)/D317,AND(B317="Long",F317=Q317),(F317/D317)-1,AND(B317="Long",F317&lt;&gt;Q317),(F317/D317)-1,AND(B317="Short",F317&lt;&gt;Q317),(D317-F317)/D317)</f>
        <v>8.097185516695915E-2</v>
      </c>
      <c r="P317" t="s">
        <v>23</v>
      </c>
      <c r="Q317" s="7">
        <v>56.036499999999997</v>
      </c>
      <c r="R317" s="8">
        <v>45222</v>
      </c>
      <c r="S317" s="10">
        <f t="shared" si="13"/>
        <v>1</v>
      </c>
      <c r="T317" s="10">
        <v>1</v>
      </c>
      <c r="V317" s="11" t="str">
        <f t="shared" si="12"/>
        <v>1</v>
      </c>
      <c r="Y317" s="10">
        <v>0</v>
      </c>
      <c r="AC317">
        <f t="shared" si="14"/>
        <v>1</v>
      </c>
    </row>
    <row r="318" spans="1:29" x14ac:dyDescent="0.2">
      <c r="A318" t="s">
        <v>176</v>
      </c>
      <c r="B318" t="s">
        <v>25</v>
      </c>
      <c r="C318" s="6">
        <v>45309</v>
      </c>
      <c r="D318" s="7">
        <v>397.97199999999998</v>
      </c>
      <c r="E318" s="6">
        <v>45310</v>
      </c>
      <c r="F318" s="7">
        <v>411.80200000000002</v>
      </c>
      <c r="G318">
        <v>1</v>
      </c>
      <c r="H318">
        <v>0</v>
      </c>
      <c r="J318" s="7"/>
      <c r="K318" s="8"/>
      <c r="M318" s="7"/>
      <c r="N318" s="8"/>
      <c r="O318" s="9" cm="1">
        <f t="array" ref="O318">_xlfn.IFS(AND(B318="Short",F318=Q318),(D318-F318)/D318,AND(B318="Long",F318=Q318),(F318/D318)-1,AND(B318="Long",F318&lt;&gt;Q318),(F318/D318)-1,AND(B318="Short",F318&lt;&gt;Q318),(D318-F318)/D318)</f>
        <v>3.4751188525826038E-2</v>
      </c>
      <c r="P318" t="s">
        <v>23</v>
      </c>
      <c r="Q318" s="7">
        <v>411.80200000000002</v>
      </c>
      <c r="R318" s="8">
        <v>45309</v>
      </c>
      <c r="S318" s="10">
        <f t="shared" si="13"/>
        <v>1</v>
      </c>
      <c r="T318" s="10">
        <v>1</v>
      </c>
      <c r="V318" s="11" t="str">
        <f t="shared" si="12"/>
        <v>1</v>
      </c>
      <c r="Y318" s="10">
        <v>0</v>
      </c>
      <c r="AC318">
        <f t="shared" si="14"/>
        <v>1</v>
      </c>
    </row>
    <row r="319" spans="1:29" x14ac:dyDescent="0.2">
      <c r="A319" t="s">
        <v>177</v>
      </c>
      <c r="B319" t="s">
        <v>25</v>
      </c>
      <c r="C319" s="6">
        <v>43906</v>
      </c>
      <c r="D319" s="7">
        <v>184.34</v>
      </c>
      <c r="E319" s="6">
        <v>43915</v>
      </c>
      <c r="F319" s="7">
        <v>190.26499999999999</v>
      </c>
      <c r="G319">
        <v>1</v>
      </c>
      <c r="H319">
        <v>0</v>
      </c>
      <c r="J319" s="7"/>
      <c r="K319" s="8"/>
      <c r="M319" s="7"/>
      <c r="N319" s="8"/>
      <c r="O319" s="9" cm="1">
        <f t="array" ref="O319">_xlfn.IFS(AND(B319="Short",F319=Q319),(D319-F319)/D319,AND(B319="Long",F319=Q319),(F319/D319)-1,AND(B319="Long",F319&lt;&gt;Q319),(F319/D319)-1,AND(B319="Short",F319&lt;&gt;Q319),(D319-F319)/D319)</f>
        <v>3.2141694694586054E-2</v>
      </c>
      <c r="P319" t="s">
        <v>23</v>
      </c>
      <c r="Q319" s="7">
        <v>190.26499999999999</v>
      </c>
      <c r="R319" s="8">
        <v>43906</v>
      </c>
      <c r="S319" s="10">
        <f t="shared" si="13"/>
        <v>9</v>
      </c>
      <c r="T319" s="10">
        <v>1</v>
      </c>
      <c r="V319" s="11" t="str">
        <f t="shared" si="12"/>
        <v>1</v>
      </c>
      <c r="Y319" s="10">
        <v>0</v>
      </c>
      <c r="AC319">
        <f t="shared" si="14"/>
        <v>9</v>
      </c>
    </row>
    <row r="320" spans="1:29" x14ac:dyDescent="0.2">
      <c r="A320" t="s">
        <v>176</v>
      </c>
      <c r="B320" t="s">
        <v>25</v>
      </c>
      <c r="C320" s="6">
        <v>45316</v>
      </c>
      <c r="D320" s="7">
        <v>355.80700000000002</v>
      </c>
      <c r="E320" s="6">
        <v>45317</v>
      </c>
      <c r="F320" s="7">
        <v>368.74950000000001</v>
      </c>
      <c r="G320">
        <v>1</v>
      </c>
      <c r="H320">
        <v>0</v>
      </c>
      <c r="J320" s="7"/>
      <c r="K320" s="8"/>
      <c r="M320" s="7"/>
      <c r="N320" s="8"/>
      <c r="O320" s="9" cm="1">
        <f t="array" ref="O320">_xlfn.IFS(AND(B320="Short",F320=Q320),(D320-F320)/D320,AND(B320="Long",F320=Q320),(F320/D320)-1,AND(B320="Long",F320&lt;&gt;Q320),(F320/D320)-1,AND(B320="Short",F320&lt;&gt;Q320),(D320-F320)/D320)</f>
        <v>3.6375057264190991E-2</v>
      </c>
      <c r="P320" t="s">
        <v>23</v>
      </c>
      <c r="Q320" s="7">
        <v>368.74950000000001</v>
      </c>
      <c r="R320" s="8">
        <v>45316</v>
      </c>
      <c r="S320" s="10">
        <f t="shared" si="13"/>
        <v>1</v>
      </c>
      <c r="T320" s="10">
        <v>1</v>
      </c>
      <c r="V320" s="11" t="str">
        <f t="shared" si="12"/>
        <v>1</v>
      </c>
      <c r="Y320" s="10">
        <v>0</v>
      </c>
      <c r="AC320">
        <f t="shared" si="14"/>
        <v>1</v>
      </c>
    </row>
    <row r="321" spans="1:29" x14ac:dyDescent="0.2">
      <c r="A321" t="s">
        <v>174</v>
      </c>
      <c r="B321" t="s">
        <v>25</v>
      </c>
      <c r="C321" s="6">
        <v>45328</v>
      </c>
      <c r="D321" s="7">
        <v>52.932000000000002</v>
      </c>
      <c r="E321" s="6">
        <v>45329</v>
      </c>
      <c r="F321" s="7">
        <v>55.012</v>
      </c>
      <c r="G321">
        <v>1</v>
      </c>
      <c r="H321">
        <v>0</v>
      </c>
      <c r="J321" s="7"/>
      <c r="K321" s="8"/>
      <c r="M321" s="7"/>
      <c r="N321" s="8"/>
      <c r="O321" s="9" cm="1">
        <f t="array" ref="O321">_xlfn.IFS(AND(B321="Short",F321=Q321),(D321-F321)/D321,AND(B321="Long",F321=Q321),(F321/D321)-1,AND(B321="Long",F321&lt;&gt;Q321),(F321/D321)-1,AND(B321="Short",F321&lt;&gt;Q321),(D321-F321)/D321)</f>
        <v>3.9295700143580303E-2</v>
      </c>
      <c r="P321" t="s">
        <v>23</v>
      </c>
      <c r="Q321" s="7">
        <v>55.012</v>
      </c>
      <c r="R321" s="8">
        <v>45328</v>
      </c>
      <c r="S321" s="10">
        <f t="shared" si="13"/>
        <v>1</v>
      </c>
      <c r="T321" s="10">
        <v>1</v>
      </c>
      <c r="V321" s="11" t="str">
        <f t="shared" si="12"/>
        <v>1</v>
      </c>
      <c r="Y321" s="10">
        <v>0</v>
      </c>
      <c r="AC321">
        <f t="shared" si="14"/>
        <v>1</v>
      </c>
    </row>
    <row r="322" spans="1:29" x14ac:dyDescent="0.2">
      <c r="A322" t="s">
        <v>176</v>
      </c>
      <c r="B322" t="s">
        <v>25</v>
      </c>
      <c r="C322" s="6">
        <v>45384</v>
      </c>
      <c r="D322" s="7">
        <v>319.08600000000001</v>
      </c>
      <c r="E322" s="6">
        <v>45398</v>
      </c>
      <c r="F322" s="7">
        <v>328.07600000000002</v>
      </c>
      <c r="G322">
        <v>1</v>
      </c>
      <c r="H322">
        <v>0</v>
      </c>
      <c r="J322" s="7"/>
      <c r="K322" s="8"/>
      <c r="M322" s="7"/>
      <c r="N322" s="8"/>
      <c r="O322" s="9" cm="1">
        <f t="array" ref="O322">_xlfn.IFS(AND(B322="Short",F322=Q322),(D322-F322)/D322,AND(B322="Long",F322=Q322),(F322/D322)-1,AND(B322="Long",F322&lt;&gt;Q322),(F322/D322)-1,AND(B322="Short",F322&lt;&gt;Q322),(D322-F322)/D322)</f>
        <v>2.8174222623368106E-2</v>
      </c>
      <c r="P322" t="s">
        <v>23</v>
      </c>
      <c r="Q322" s="7">
        <v>328.07600000000002</v>
      </c>
      <c r="R322" s="8">
        <v>45384</v>
      </c>
      <c r="S322" s="10">
        <f t="shared" si="13"/>
        <v>14</v>
      </c>
      <c r="T322" s="10">
        <v>1</v>
      </c>
      <c r="V322" s="11" t="str">
        <f t="shared" ref="V322:V385" si="15">IF(F322=Q322,"1")</f>
        <v>1</v>
      </c>
      <c r="Y322" s="10">
        <v>0</v>
      </c>
      <c r="AC322">
        <f t="shared" si="14"/>
        <v>14</v>
      </c>
    </row>
    <row r="323" spans="1:29" x14ac:dyDescent="0.2">
      <c r="A323" t="s">
        <v>178</v>
      </c>
      <c r="B323" t="s">
        <v>25</v>
      </c>
      <c r="C323" s="6">
        <v>43906</v>
      </c>
      <c r="D323" s="7">
        <v>21.83</v>
      </c>
      <c r="E323" s="6">
        <v>43915</v>
      </c>
      <c r="F323" s="7">
        <v>22.63</v>
      </c>
      <c r="G323">
        <v>1</v>
      </c>
      <c r="H323">
        <v>0</v>
      </c>
      <c r="J323" s="7"/>
      <c r="K323" s="8"/>
      <c r="M323" s="7"/>
      <c r="N323" s="8"/>
      <c r="O323" s="9" cm="1">
        <f t="array" ref="O323">_xlfn.IFS(AND(B323="Short",F323=Q323),(D323-F323)/D323,AND(B323="Long",F323=Q323),(F323/D323)-1,AND(B323="Long",F323&lt;&gt;Q323),(F323/D323)-1,AND(B323="Short",F323&lt;&gt;Q323),(D323-F323)/D323)</f>
        <v>3.6646816307833285E-2</v>
      </c>
      <c r="P323" t="s">
        <v>23</v>
      </c>
      <c r="Q323" s="7">
        <v>22.63</v>
      </c>
      <c r="R323" s="8">
        <v>43906</v>
      </c>
      <c r="S323" s="10">
        <f t="shared" ref="S323:S386" si="16">_xlfn.DAYS(E323,C323)</f>
        <v>9</v>
      </c>
      <c r="T323" s="10">
        <v>1</v>
      </c>
      <c r="V323" s="11" t="str">
        <f t="shared" si="15"/>
        <v>1</v>
      </c>
      <c r="Y323" s="10">
        <v>0</v>
      </c>
      <c r="AC323">
        <f t="shared" si="14"/>
        <v>9</v>
      </c>
    </row>
    <row r="324" spans="1:29" x14ac:dyDescent="0.2">
      <c r="A324" t="s">
        <v>179</v>
      </c>
      <c r="B324" t="s">
        <v>22</v>
      </c>
      <c r="C324" s="6">
        <v>45503</v>
      </c>
      <c r="D324" s="7">
        <v>91.58</v>
      </c>
      <c r="E324" s="6">
        <v>45509</v>
      </c>
      <c r="F324" s="7">
        <v>89.155000000000001</v>
      </c>
      <c r="G324">
        <v>1</v>
      </c>
      <c r="H324">
        <v>0</v>
      </c>
      <c r="J324" s="7"/>
      <c r="K324" s="8"/>
      <c r="M324" s="7"/>
      <c r="N324" s="8"/>
      <c r="O324" s="9" cm="1">
        <f t="array" ref="O324">_xlfn.IFS(AND(B324="Short",F324=Q324),(D324-F324)/D324,AND(B324="Long",F324=Q324),(F324/D324)-1,AND(B324="Long",F324&lt;&gt;Q324),(F324/D324)-1,AND(B324="Short",F324&lt;&gt;Q324),(D324-F324)/D324)</f>
        <v>2.6479580694474744E-2</v>
      </c>
      <c r="P324" t="s">
        <v>23</v>
      </c>
      <c r="Q324" s="7">
        <v>89.155000000000001</v>
      </c>
      <c r="R324" s="8">
        <v>45503</v>
      </c>
      <c r="S324" s="10">
        <f t="shared" si="16"/>
        <v>6</v>
      </c>
      <c r="T324" s="10">
        <v>1</v>
      </c>
      <c r="V324" s="11" t="str">
        <f t="shared" si="15"/>
        <v>1</v>
      </c>
      <c r="Y324" s="10">
        <v>0</v>
      </c>
      <c r="AC324">
        <f t="shared" ref="AC324:AC387" si="17">IF(O324&gt;-0.01,_xlfn.DAYS(E324,C324))</f>
        <v>6</v>
      </c>
    </row>
    <row r="325" spans="1:29" x14ac:dyDescent="0.2">
      <c r="A325" t="s">
        <v>180</v>
      </c>
      <c r="B325" t="s">
        <v>25</v>
      </c>
      <c r="C325" s="6">
        <v>43906</v>
      </c>
      <c r="D325" s="7">
        <v>88.926000000000002</v>
      </c>
      <c r="E325" s="6">
        <v>43907</v>
      </c>
      <c r="F325" s="7">
        <v>91.866</v>
      </c>
      <c r="G325">
        <v>1</v>
      </c>
      <c r="H325">
        <v>0</v>
      </c>
      <c r="J325" s="7"/>
      <c r="K325" s="8"/>
      <c r="M325" s="7"/>
      <c r="N325" s="8"/>
      <c r="O325" s="9" cm="1">
        <f t="array" ref="O325">_xlfn.IFS(AND(B325="Short",F325=Q325),(D325-F325)/D325,AND(B325="Long",F325=Q325),(F325/D325)-1,AND(B325="Long",F325&lt;&gt;Q325),(F325/D325)-1,AND(B325="Short",F325&lt;&gt;Q325),(D325-F325)/D325)</f>
        <v>3.3061196950273208E-2</v>
      </c>
      <c r="P325" t="s">
        <v>23</v>
      </c>
      <c r="Q325" s="7">
        <v>91.866</v>
      </c>
      <c r="R325" s="8">
        <v>43906</v>
      </c>
      <c r="S325" s="10">
        <f t="shared" si="16"/>
        <v>1</v>
      </c>
      <c r="T325" s="10">
        <v>1</v>
      </c>
      <c r="V325" s="11" t="str">
        <f t="shared" si="15"/>
        <v>1</v>
      </c>
      <c r="Y325" s="10">
        <v>0</v>
      </c>
      <c r="AC325">
        <f t="shared" si="17"/>
        <v>1</v>
      </c>
    </row>
    <row r="326" spans="1:29" x14ac:dyDescent="0.2">
      <c r="A326" t="s">
        <v>181</v>
      </c>
      <c r="B326" t="s">
        <v>22</v>
      </c>
      <c r="C326" s="6">
        <v>43900</v>
      </c>
      <c r="D326" s="7">
        <v>36.337000000000003</v>
      </c>
      <c r="E326" s="6">
        <v>43901</v>
      </c>
      <c r="F326" s="7">
        <v>35.404499999999999</v>
      </c>
      <c r="G326">
        <v>1</v>
      </c>
      <c r="H326">
        <v>0</v>
      </c>
      <c r="J326" s="7"/>
      <c r="K326" s="8"/>
      <c r="M326" s="7"/>
      <c r="N326" s="8"/>
      <c r="O326" s="9" cm="1">
        <f t="array" ref="O326">_xlfn.IFS(AND(B326="Short",F326=Q326),(D326-F326)/D326,AND(B326="Long",F326=Q326),(F326/D326)-1,AND(B326="Long",F326&lt;&gt;Q326),(F326/D326)-1,AND(B326="Short",F326&lt;&gt;Q326),(D326-F326)/D326)</f>
        <v>2.5662547816275545E-2</v>
      </c>
      <c r="P326" t="s">
        <v>23</v>
      </c>
      <c r="Q326" s="7">
        <v>35.404499999999999</v>
      </c>
      <c r="R326" s="8">
        <v>43900</v>
      </c>
      <c r="S326" s="10">
        <f t="shared" si="16"/>
        <v>1</v>
      </c>
      <c r="T326" s="10">
        <v>1</v>
      </c>
      <c r="V326" s="11" t="str">
        <f t="shared" si="15"/>
        <v>1</v>
      </c>
      <c r="Y326" s="10">
        <v>0</v>
      </c>
      <c r="AC326">
        <f t="shared" si="17"/>
        <v>1</v>
      </c>
    </row>
    <row r="327" spans="1:29" x14ac:dyDescent="0.2">
      <c r="A327" t="s">
        <v>181</v>
      </c>
      <c r="B327" t="s">
        <v>25</v>
      </c>
      <c r="C327" s="6">
        <v>43906</v>
      </c>
      <c r="D327" s="7">
        <v>31.391999999999999</v>
      </c>
      <c r="E327" s="6">
        <v>43907</v>
      </c>
      <c r="F327" s="7">
        <v>32.372</v>
      </c>
      <c r="G327">
        <v>1</v>
      </c>
      <c r="H327">
        <v>0</v>
      </c>
      <c r="J327" s="7"/>
      <c r="K327" s="8"/>
      <c r="M327" s="7"/>
      <c r="N327" s="8"/>
      <c r="O327" s="9" cm="1">
        <f t="array" ref="O327">_xlfn.IFS(AND(B327="Short",F327=Q327),(D327-F327)/D327,AND(B327="Long",F327=Q327),(F327/D327)-1,AND(B327="Long",F327&lt;&gt;Q327),(F327/D327)-1,AND(B327="Short",F327&lt;&gt;Q327),(D327-F327)/D327)</f>
        <v>3.1218144750254861E-2</v>
      </c>
      <c r="P327" t="s">
        <v>23</v>
      </c>
      <c r="Q327" s="7">
        <v>32.372</v>
      </c>
      <c r="R327" s="8">
        <v>43906</v>
      </c>
      <c r="S327" s="10">
        <f t="shared" si="16"/>
        <v>1</v>
      </c>
      <c r="T327" s="10">
        <v>1</v>
      </c>
      <c r="V327" s="11" t="str">
        <f t="shared" si="15"/>
        <v>1</v>
      </c>
      <c r="Y327" s="10">
        <v>0</v>
      </c>
      <c r="AC327">
        <f t="shared" si="17"/>
        <v>1</v>
      </c>
    </row>
    <row r="328" spans="1:29" x14ac:dyDescent="0.2">
      <c r="A328" t="s">
        <v>182</v>
      </c>
      <c r="B328" t="s">
        <v>25</v>
      </c>
      <c r="C328" s="6">
        <v>43906</v>
      </c>
      <c r="D328" s="7">
        <v>32.305999999999997</v>
      </c>
      <c r="E328" s="6">
        <v>43907</v>
      </c>
      <c r="F328" s="7">
        <v>33.320999999999998</v>
      </c>
      <c r="G328">
        <v>1</v>
      </c>
      <c r="H328">
        <v>0</v>
      </c>
      <c r="J328" s="7"/>
      <c r="K328" s="8"/>
      <c r="M328" s="7"/>
      <c r="N328" s="8"/>
      <c r="O328" s="9" cm="1">
        <f t="array" ref="O328">_xlfn.IFS(AND(B328="Short",F328=Q328),(D328-F328)/D328,AND(B328="Long",F328=Q328),(F328/D328)-1,AND(B328="Long",F328&lt;&gt;Q328),(F328/D328)-1,AND(B328="Short",F328&lt;&gt;Q328),(D328-F328)/D328)</f>
        <v>3.1418312387791802E-2</v>
      </c>
      <c r="P328" t="s">
        <v>23</v>
      </c>
      <c r="Q328" s="7">
        <v>33.320999999999998</v>
      </c>
      <c r="R328" s="8">
        <v>43906</v>
      </c>
      <c r="S328" s="10">
        <f t="shared" si="16"/>
        <v>1</v>
      </c>
      <c r="T328" s="10">
        <v>1</v>
      </c>
      <c r="V328" s="11" t="str">
        <f t="shared" si="15"/>
        <v>1</v>
      </c>
      <c r="Y328" s="10">
        <v>0</v>
      </c>
      <c r="AC328">
        <f t="shared" si="17"/>
        <v>1</v>
      </c>
    </row>
    <row r="329" spans="1:29" x14ac:dyDescent="0.2">
      <c r="A329" t="s">
        <v>183</v>
      </c>
      <c r="B329" t="s">
        <v>25</v>
      </c>
      <c r="C329" s="6">
        <v>43906</v>
      </c>
      <c r="D329" s="7">
        <v>37.101999999999997</v>
      </c>
      <c r="E329" s="6">
        <v>43929</v>
      </c>
      <c r="F329" s="7">
        <v>38.606999999999999</v>
      </c>
      <c r="G329">
        <v>1</v>
      </c>
      <c r="H329">
        <v>0</v>
      </c>
      <c r="J329" s="7"/>
      <c r="K329" s="8"/>
      <c r="M329" s="7"/>
      <c r="N329" s="8"/>
      <c r="O329" s="9" cm="1">
        <f t="array" ref="O329">_xlfn.IFS(AND(B329="Short",F329=Q329),(D329-F329)/D329,AND(B329="Long",F329=Q329),(F329/D329)-1,AND(B329="Long",F329&lt;&gt;Q329),(F329/D329)-1,AND(B329="Short",F329&lt;&gt;Q329),(D329-F329)/D329)</f>
        <v>4.0563851005336771E-2</v>
      </c>
      <c r="P329" t="s">
        <v>23</v>
      </c>
      <c r="Q329" s="7">
        <v>38.606999999999999</v>
      </c>
      <c r="R329" s="8">
        <v>43906</v>
      </c>
      <c r="S329" s="10">
        <f t="shared" si="16"/>
        <v>23</v>
      </c>
      <c r="T329" s="10">
        <v>1</v>
      </c>
      <c r="V329" s="11" t="str">
        <f t="shared" si="15"/>
        <v>1</v>
      </c>
      <c r="Y329" s="10">
        <v>0</v>
      </c>
      <c r="AC329">
        <f t="shared" si="17"/>
        <v>23</v>
      </c>
    </row>
    <row r="330" spans="1:29" x14ac:dyDescent="0.2">
      <c r="A330" t="s">
        <v>182</v>
      </c>
      <c r="B330" t="s">
        <v>22</v>
      </c>
      <c r="C330" s="6">
        <v>44132</v>
      </c>
      <c r="D330" s="7">
        <v>91.335999999999999</v>
      </c>
      <c r="E330" s="6">
        <v>44133</v>
      </c>
      <c r="F330" s="7">
        <v>88.850999999999999</v>
      </c>
      <c r="G330">
        <v>1</v>
      </c>
      <c r="H330">
        <v>0</v>
      </c>
      <c r="J330" s="7"/>
      <c r="K330" s="8"/>
      <c r="M330" s="7"/>
      <c r="N330" s="8"/>
      <c r="O330" s="9" cm="1">
        <f t="array" ref="O330">_xlfn.IFS(AND(B330="Short",F330=Q330),(D330-F330)/D330,AND(B330="Long",F330=Q330),(F330/D330)-1,AND(B330="Long",F330&lt;&gt;Q330),(F330/D330)-1,AND(B330="Short",F330&lt;&gt;Q330),(D330-F330)/D330)</f>
        <v>2.7207234825260572E-2</v>
      </c>
      <c r="P330" t="s">
        <v>23</v>
      </c>
      <c r="Q330" s="7">
        <v>88.850999999999999</v>
      </c>
      <c r="R330" s="8">
        <v>44132</v>
      </c>
      <c r="S330" s="10">
        <f t="shared" si="16"/>
        <v>1</v>
      </c>
      <c r="T330" s="10">
        <v>1</v>
      </c>
      <c r="V330" s="11" t="str">
        <f t="shared" si="15"/>
        <v>1</v>
      </c>
      <c r="Y330" s="10">
        <v>0</v>
      </c>
      <c r="AC330">
        <f t="shared" si="17"/>
        <v>1</v>
      </c>
    </row>
    <row r="331" spans="1:29" x14ac:dyDescent="0.2">
      <c r="A331" t="s">
        <v>182</v>
      </c>
      <c r="B331" t="s">
        <v>25</v>
      </c>
      <c r="C331" s="6">
        <v>44622</v>
      </c>
      <c r="D331" s="7">
        <v>66.817999999999998</v>
      </c>
      <c r="E331" s="6">
        <v>44623</v>
      </c>
      <c r="F331" s="7">
        <v>69.263000000000005</v>
      </c>
      <c r="G331">
        <v>1</v>
      </c>
      <c r="H331">
        <v>0</v>
      </c>
      <c r="J331" s="7"/>
      <c r="K331" s="8"/>
      <c r="M331" s="7"/>
      <c r="N331" s="8"/>
      <c r="O331" s="9" cm="1">
        <f t="array" ref="O331">_xlfn.IFS(AND(B331="Short",F331=Q331),(D331-F331)/D331,AND(B331="Long",F331=Q331),(F331/D331)-1,AND(B331="Long",F331&lt;&gt;Q331),(F331/D331)-1,AND(B331="Short",F331&lt;&gt;Q331),(D331-F331)/D331)</f>
        <v>3.659193630458879E-2</v>
      </c>
      <c r="P331" t="s">
        <v>23</v>
      </c>
      <c r="Q331" s="7">
        <v>69.263000000000005</v>
      </c>
      <c r="R331" s="8">
        <v>44622</v>
      </c>
      <c r="S331" s="10">
        <f t="shared" si="16"/>
        <v>1</v>
      </c>
      <c r="T331" s="10">
        <v>1</v>
      </c>
      <c r="V331" s="11" t="str">
        <f t="shared" si="15"/>
        <v>1</v>
      </c>
      <c r="Y331" s="10">
        <v>0</v>
      </c>
      <c r="AC331">
        <f t="shared" si="17"/>
        <v>1</v>
      </c>
    </row>
    <row r="332" spans="1:29" x14ac:dyDescent="0.2">
      <c r="A332" t="s">
        <v>182</v>
      </c>
      <c r="B332" t="s">
        <v>22</v>
      </c>
      <c r="C332" s="6">
        <v>44770</v>
      </c>
      <c r="D332" s="7">
        <v>88.343000000000004</v>
      </c>
      <c r="E332" s="6">
        <v>45138</v>
      </c>
      <c r="F332" s="7">
        <v>207.4</v>
      </c>
      <c r="G332">
        <v>0</v>
      </c>
      <c r="H332">
        <v>0</v>
      </c>
      <c r="J332" s="7"/>
      <c r="K332" s="8"/>
      <c r="M332" s="7"/>
      <c r="N332" s="8"/>
      <c r="O332" s="9" cm="1">
        <f t="array" ref="O332">_xlfn.IFS(AND(B332="Short",F332=Q332),(D332-F332)/D332,AND(B332="Long",F332=Q332),(F332/D332)-1,AND(B332="Long",F332&lt;&gt;Q332),(F332/D332)-1,AND(B332="Short",F332&lt;&gt;Q332),(D332-F332)/D332)</f>
        <v>-1.3476676137328367</v>
      </c>
      <c r="P332" t="s">
        <v>23</v>
      </c>
      <c r="Q332" s="7">
        <v>85.125500000000002</v>
      </c>
      <c r="R332" s="8">
        <v>44770</v>
      </c>
      <c r="S332" s="10">
        <f t="shared" si="16"/>
        <v>368</v>
      </c>
      <c r="T332" s="10">
        <v>0</v>
      </c>
      <c r="V332" s="11" t="b">
        <f t="shared" si="15"/>
        <v>0</v>
      </c>
      <c r="Y332" s="10">
        <v>0</v>
      </c>
      <c r="AC332" t="b">
        <f t="shared" si="17"/>
        <v>0</v>
      </c>
    </row>
    <row r="333" spans="1:29" x14ac:dyDescent="0.2">
      <c r="A333" t="s">
        <v>184</v>
      </c>
      <c r="B333" t="s">
        <v>25</v>
      </c>
      <c r="C333" s="6">
        <v>44685</v>
      </c>
      <c r="D333" s="7">
        <v>387.39600000000002</v>
      </c>
      <c r="E333" s="6">
        <v>44686</v>
      </c>
      <c r="F333" s="7">
        <v>400.88600000000002</v>
      </c>
      <c r="G333">
        <v>1</v>
      </c>
      <c r="H333">
        <v>0</v>
      </c>
      <c r="J333" s="7"/>
      <c r="K333" s="8"/>
      <c r="M333" s="7"/>
      <c r="N333" s="8"/>
      <c r="O333" s="9" cm="1">
        <f t="array" ref="O333">_xlfn.IFS(AND(B333="Short",F333=Q333),(D333-F333)/D333,AND(B333="Long",F333=Q333),(F333/D333)-1,AND(B333="Long",F333&lt;&gt;Q333),(F333/D333)-1,AND(B333="Short",F333&lt;&gt;Q333),(D333-F333)/D333)</f>
        <v>3.4822249068136912E-2</v>
      </c>
      <c r="P333" t="s">
        <v>23</v>
      </c>
      <c r="Q333" s="7">
        <v>400.88600000000002</v>
      </c>
      <c r="R333" s="8">
        <v>44685</v>
      </c>
      <c r="S333" s="10">
        <f t="shared" si="16"/>
        <v>1</v>
      </c>
      <c r="T333" s="10">
        <v>1</v>
      </c>
      <c r="V333" s="11" t="str">
        <f t="shared" si="15"/>
        <v>1</v>
      </c>
      <c r="Y333" s="10">
        <v>0</v>
      </c>
      <c r="AC333">
        <f t="shared" si="17"/>
        <v>1</v>
      </c>
    </row>
    <row r="334" spans="1:29" x14ac:dyDescent="0.2">
      <c r="A334" t="s">
        <v>185</v>
      </c>
      <c r="B334" t="s">
        <v>25</v>
      </c>
      <c r="C334" s="6">
        <v>43906</v>
      </c>
      <c r="D334" s="7">
        <v>14.71</v>
      </c>
      <c r="E334" s="6">
        <v>43907</v>
      </c>
      <c r="F334" s="7">
        <v>15.215</v>
      </c>
      <c r="G334">
        <v>1</v>
      </c>
      <c r="H334">
        <v>0</v>
      </c>
      <c r="J334" s="7"/>
      <c r="K334" s="8"/>
      <c r="M334" s="7"/>
      <c r="N334" s="8"/>
      <c r="O334" s="9" cm="1">
        <f t="array" ref="O334">_xlfn.IFS(AND(B334="Short",F334=Q334),(D334-F334)/D334,AND(B334="Long",F334=Q334),(F334/D334)-1,AND(B334="Long",F334&lt;&gt;Q334),(F334/D334)-1,AND(B334="Short",F334&lt;&gt;Q334),(D334-F334)/D334)</f>
        <v>3.4330387491502412E-2</v>
      </c>
      <c r="P334" t="s">
        <v>23</v>
      </c>
      <c r="Q334" s="7">
        <v>15.215</v>
      </c>
      <c r="R334" s="8">
        <v>43906</v>
      </c>
      <c r="S334" s="10">
        <f t="shared" si="16"/>
        <v>1</v>
      </c>
      <c r="T334" s="10">
        <v>1</v>
      </c>
      <c r="V334" s="11" t="str">
        <f t="shared" si="15"/>
        <v>1</v>
      </c>
      <c r="Y334" s="10">
        <v>0</v>
      </c>
      <c r="AC334">
        <f t="shared" si="17"/>
        <v>1</v>
      </c>
    </row>
    <row r="335" spans="1:29" x14ac:dyDescent="0.2">
      <c r="A335" t="s">
        <v>186</v>
      </c>
      <c r="B335" t="s">
        <v>25</v>
      </c>
      <c r="C335" s="6">
        <v>43906</v>
      </c>
      <c r="D335" s="7">
        <v>55.41865</v>
      </c>
      <c r="E335" s="6">
        <v>43909</v>
      </c>
      <c r="F335" s="7">
        <v>56.965274999999998</v>
      </c>
      <c r="G335">
        <v>1</v>
      </c>
      <c r="H335">
        <v>0</v>
      </c>
      <c r="J335" s="7"/>
      <c r="K335" s="8"/>
      <c r="M335" s="7"/>
      <c r="N335" s="8"/>
      <c r="O335" s="9" cm="1">
        <f t="array" ref="O335">_xlfn.IFS(AND(B335="Short",F335=Q335),(D335-F335)/D335,AND(B335="Long",F335=Q335),(F335/D335)-1,AND(B335="Long",F335&lt;&gt;Q335),(F335/D335)-1,AND(B335="Short",F335&lt;&gt;Q335),(D335-F335)/D335)</f>
        <v>2.7908023742909682E-2</v>
      </c>
      <c r="P335" t="s">
        <v>23</v>
      </c>
      <c r="Q335" s="7">
        <v>56.965274999999998</v>
      </c>
      <c r="R335" s="8">
        <v>43906</v>
      </c>
      <c r="S335" s="10">
        <f t="shared" si="16"/>
        <v>3</v>
      </c>
      <c r="T335" s="10">
        <v>1</v>
      </c>
      <c r="V335" s="11" t="str">
        <f t="shared" si="15"/>
        <v>1</v>
      </c>
      <c r="Y335" s="10">
        <v>0</v>
      </c>
      <c r="AC335">
        <f t="shared" si="17"/>
        <v>3</v>
      </c>
    </row>
    <row r="336" spans="1:29" x14ac:dyDescent="0.2">
      <c r="A336" t="s">
        <v>186</v>
      </c>
      <c r="B336" t="s">
        <v>22</v>
      </c>
      <c r="C336" s="6">
        <v>44594</v>
      </c>
      <c r="D336" s="7">
        <v>150.465</v>
      </c>
      <c r="E336" s="6">
        <v>44595</v>
      </c>
      <c r="F336" s="7">
        <v>146.96875</v>
      </c>
      <c r="G336">
        <v>1</v>
      </c>
      <c r="H336">
        <v>0</v>
      </c>
      <c r="J336" s="7"/>
      <c r="K336" s="8"/>
      <c r="M336" s="7"/>
      <c r="N336" s="8"/>
      <c r="O336" s="9" cm="1">
        <f t="array" ref="O336">_xlfn.IFS(AND(B336="Short",F336=Q336),(D336-F336)/D336,AND(B336="Long",F336=Q336),(F336/D336)-1,AND(B336="Long",F336&lt;&gt;Q336),(F336/D336)-1,AND(B336="Short",F336&lt;&gt;Q336),(D336-F336)/D336)</f>
        <v>2.3236300800850717E-2</v>
      </c>
      <c r="P336" t="s">
        <v>23</v>
      </c>
      <c r="Q336" s="7">
        <v>146.96875</v>
      </c>
      <c r="R336" s="8">
        <v>44594</v>
      </c>
      <c r="S336" s="10">
        <f t="shared" si="16"/>
        <v>1</v>
      </c>
      <c r="T336" s="10">
        <v>1</v>
      </c>
      <c r="V336" s="11" t="str">
        <f t="shared" si="15"/>
        <v>1</v>
      </c>
      <c r="Y336" s="10">
        <v>0</v>
      </c>
      <c r="AC336">
        <f t="shared" si="17"/>
        <v>1</v>
      </c>
    </row>
    <row r="337" spans="1:29" x14ac:dyDescent="0.2">
      <c r="A337" t="s">
        <v>186</v>
      </c>
      <c r="B337" t="s">
        <v>22</v>
      </c>
      <c r="C337" s="6">
        <v>45408</v>
      </c>
      <c r="D337" s="7">
        <v>174.18600000000001</v>
      </c>
      <c r="E337" s="6">
        <v>45411</v>
      </c>
      <c r="F337" s="7">
        <v>169.67599999999999</v>
      </c>
      <c r="G337">
        <v>1</v>
      </c>
      <c r="H337">
        <v>0</v>
      </c>
      <c r="J337" s="7"/>
      <c r="K337" s="8"/>
      <c r="M337" s="7"/>
      <c r="N337" s="8"/>
      <c r="O337" s="9" cm="1">
        <f t="array" ref="O337">_xlfn.IFS(AND(B337="Short",F337=Q337),(D337-F337)/D337,AND(B337="Long",F337=Q337),(F337/D337)-1,AND(B337="Long",F337&lt;&gt;Q337),(F337/D337)-1,AND(B337="Short",F337&lt;&gt;Q337),(D337-F337)/D337)</f>
        <v>2.589186272145878E-2</v>
      </c>
      <c r="P337" t="s">
        <v>23</v>
      </c>
      <c r="Q337" s="7">
        <v>169.67599999999999</v>
      </c>
      <c r="R337" s="8">
        <v>45408</v>
      </c>
      <c r="S337" s="10">
        <f t="shared" si="16"/>
        <v>3</v>
      </c>
      <c r="T337" s="10">
        <v>1</v>
      </c>
      <c r="V337" s="11" t="str">
        <f t="shared" si="15"/>
        <v>1</v>
      </c>
      <c r="Y337" s="10">
        <v>0</v>
      </c>
      <c r="AC337">
        <f t="shared" si="17"/>
        <v>3</v>
      </c>
    </row>
    <row r="338" spans="1:29" x14ac:dyDescent="0.2">
      <c r="A338" t="s">
        <v>187</v>
      </c>
      <c r="B338" t="s">
        <v>25</v>
      </c>
      <c r="C338" s="6">
        <v>43906</v>
      </c>
      <c r="D338" s="7">
        <v>118.08799999999999</v>
      </c>
      <c r="E338" s="6">
        <v>43907</v>
      </c>
      <c r="F338" s="7">
        <v>121.633</v>
      </c>
      <c r="G338">
        <v>1</v>
      </c>
      <c r="H338">
        <v>0</v>
      </c>
      <c r="J338" s="7"/>
      <c r="K338" s="8"/>
      <c r="M338" s="7"/>
      <c r="N338" s="8"/>
      <c r="O338" s="9" cm="1">
        <f t="array" ref="O338">_xlfn.IFS(AND(B338="Short",F338=Q338),(D338-F338)/D338,AND(B338="Long",F338=Q338),(F338/D338)-1,AND(B338="Long",F338&lt;&gt;Q338),(F338/D338)-1,AND(B338="Short",F338&lt;&gt;Q338),(D338-F338)/D338)</f>
        <v>3.001998509586068E-2</v>
      </c>
      <c r="P338" t="s">
        <v>23</v>
      </c>
      <c r="Q338" s="7">
        <v>121.633</v>
      </c>
      <c r="R338" s="8">
        <v>43906</v>
      </c>
      <c r="S338" s="10">
        <f t="shared" si="16"/>
        <v>1</v>
      </c>
      <c r="T338" s="10">
        <v>1</v>
      </c>
      <c r="V338" s="11" t="str">
        <f t="shared" si="15"/>
        <v>1</v>
      </c>
      <c r="Y338" s="10">
        <v>0</v>
      </c>
      <c r="AC338">
        <f t="shared" si="17"/>
        <v>1</v>
      </c>
    </row>
    <row r="339" spans="1:29" x14ac:dyDescent="0.2">
      <c r="A339" t="s">
        <v>187</v>
      </c>
      <c r="B339" t="s">
        <v>25</v>
      </c>
      <c r="C339" s="6">
        <v>43908</v>
      </c>
      <c r="D339" s="7">
        <v>111.515</v>
      </c>
      <c r="E339" s="6">
        <v>43908</v>
      </c>
      <c r="F339" s="7">
        <v>115.5275</v>
      </c>
      <c r="G339">
        <v>1</v>
      </c>
      <c r="H339">
        <v>0</v>
      </c>
      <c r="J339" s="7"/>
      <c r="K339" s="8"/>
      <c r="M339" s="7"/>
      <c r="N339" s="8"/>
      <c r="O339" s="9" cm="1">
        <f t="array" ref="O339">_xlfn.IFS(AND(B339="Short",F339=Q339),(D339-F339)/D339,AND(B339="Long",F339=Q339),(F339/D339)-1,AND(B339="Long",F339&lt;&gt;Q339),(F339/D339)-1,AND(B339="Short",F339&lt;&gt;Q339),(D339-F339)/D339)</f>
        <v>3.5981706496883925E-2</v>
      </c>
      <c r="P339" t="s">
        <v>23</v>
      </c>
      <c r="Q339" s="7">
        <v>115.5275</v>
      </c>
      <c r="R339" s="8">
        <v>43908</v>
      </c>
      <c r="S339" s="10">
        <f t="shared" si="16"/>
        <v>0</v>
      </c>
      <c r="T339" s="10">
        <v>1</v>
      </c>
      <c r="V339" s="11" t="str">
        <f t="shared" si="15"/>
        <v>1</v>
      </c>
      <c r="Y339" s="10">
        <v>0</v>
      </c>
      <c r="AC339">
        <f t="shared" si="17"/>
        <v>0</v>
      </c>
    </row>
    <row r="340" spans="1:29" x14ac:dyDescent="0.2">
      <c r="A340" t="s">
        <v>188</v>
      </c>
      <c r="B340" t="s">
        <v>25</v>
      </c>
      <c r="C340" s="6">
        <v>43902</v>
      </c>
      <c r="D340" s="7">
        <v>72.378</v>
      </c>
      <c r="E340" s="6">
        <v>43903</v>
      </c>
      <c r="F340" s="7">
        <v>74.798000000000002</v>
      </c>
      <c r="G340">
        <v>1</v>
      </c>
      <c r="H340">
        <v>0</v>
      </c>
      <c r="J340" s="7"/>
      <c r="K340" s="8"/>
      <c r="M340" s="7"/>
      <c r="N340" s="8"/>
      <c r="O340" s="9" cm="1">
        <f t="array" ref="O340">_xlfn.IFS(AND(B340="Short",F340=Q340),(D340-F340)/D340,AND(B340="Long",F340=Q340),(F340/D340)-1,AND(B340="Long",F340&lt;&gt;Q340),(F340/D340)-1,AND(B340="Short",F340&lt;&gt;Q340),(D340-F340)/D340)</f>
        <v>3.3435574345795693E-2</v>
      </c>
      <c r="P340" t="s">
        <v>23</v>
      </c>
      <c r="Q340" s="7">
        <v>74.798000000000002</v>
      </c>
      <c r="R340" s="8">
        <v>43902</v>
      </c>
      <c r="S340" s="10">
        <f t="shared" si="16"/>
        <v>1</v>
      </c>
      <c r="T340" s="10">
        <v>1</v>
      </c>
      <c r="V340" s="11" t="str">
        <f t="shared" si="15"/>
        <v>1</v>
      </c>
      <c r="Y340" s="10">
        <v>0</v>
      </c>
      <c r="AC340">
        <f t="shared" si="17"/>
        <v>1</v>
      </c>
    </row>
    <row r="341" spans="1:29" x14ac:dyDescent="0.2">
      <c r="A341" t="s">
        <v>185</v>
      </c>
      <c r="B341" t="s">
        <v>25</v>
      </c>
      <c r="C341" s="6">
        <v>44868</v>
      </c>
      <c r="D341" s="7">
        <v>46.317999999999998</v>
      </c>
      <c r="E341" s="6">
        <v>44872</v>
      </c>
      <c r="F341" s="7">
        <v>48.238</v>
      </c>
      <c r="G341">
        <v>1</v>
      </c>
      <c r="H341">
        <v>0</v>
      </c>
      <c r="J341" s="7"/>
      <c r="K341" s="8"/>
      <c r="M341" s="7"/>
      <c r="N341" s="8"/>
      <c r="O341" s="9" cm="1">
        <f t="array" ref="O341">_xlfn.IFS(AND(B341="Short",F341=Q341),(D341-F341)/D341,AND(B341="Long",F341=Q341),(F341/D341)-1,AND(B341="Long",F341&lt;&gt;Q341),(F341/D341)-1,AND(B341="Short",F341&lt;&gt;Q341),(D341-F341)/D341)</f>
        <v>4.1452567036573296E-2</v>
      </c>
      <c r="P341" t="s">
        <v>23</v>
      </c>
      <c r="Q341" s="7">
        <v>48.238</v>
      </c>
      <c r="R341" s="8">
        <v>44868</v>
      </c>
      <c r="S341" s="10">
        <f t="shared" si="16"/>
        <v>4</v>
      </c>
      <c r="T341" s="10">
        <v>1</v>
      </c>
      <c r="V341" s="11" t="str">
        <f t="shared" si="15"/>
        <v>1</v>
      </c>
      <c r="Y341" s="10">
        <v>0</v>
      </c>
      <c r="AC341">
        <f t="shared" si="17"/>
        <v>4</v>
      </c>
    </row>
    <row r="342" spans="1:29" x14ac:dyDescent="0.2">
      <c r="A342" t="s">
        <v>188</v>
      </c>
      <c r="B342" t="s">
        <v>25</v>
      </c>
      <c r="C342" s="6">
        <v>43906</v>
      </c>
      <c r="D342" s="7">
        <v>70.340999999999994</v>
      </c>
      <c r="E342" s="6">
        <v>43906</v>
      </c>
      <c r="F342" s="7">
        <v>72.643500000000003</v>
      </c>
      <c r="G342">
        <v>1</v>
      </c>
      <c r="H342">
        <v>0</v>
      </c>
      <c r="J342" s="7"/>
      <c r="K342" s="8"/>
      <c r="M342" s="7"/>
      <c r="N342" s="8"/>
      <c r="O342" s="9" cm="1">
        <f t="array" ref="O342">_xlfn.IFS(AND(B342="Short",F342=Q342),(D342-F342)/D342,AND(B342="Long",F342=Q342),(F342/D342)-1,AND(B342="Long",F342&lt;&gt;Q342),(F342/D342)-1,AND(B342="Short",F342&lt;&gt;Q342),(D342-F342)/D342)</f>
        <v>3.2733398729048568E-2</v>
      </c>
      <c r="P342" t="s">
        <v>23</v>
      </c>
      <c r="Q342" s="7">
        <v>72.643500000000003</v>
      </c>
      <c r="R342" s="8">
        <v>43906</v>
      </c>
      <c r="S342" s="10">
        <f t="shared" si="16"/>
        <v>0</v>
      </c>
      <c r="T342" s="10">
        <v>1</v>
      </c>
      <c r="V342" s="11" t="str">
        <f t="shared" si="15"/>
        <v>1</v>
      </c>
      <c r="Y342" s="10">
        <v>0</v>
      </c>
      <c r="AC342">
        <f t="shared" si="17"/>
        <v>0</v>
      </c>
    </row>
    <row r="343" spans="1:29" x14ac:dyDescent="0.2">
      <c r="A343" t="s">
        <v>188</v>
      </c>
      <c r="B343" t="s">
        <v>22</v>
      </c>
      <c r="C343" s="6">
        <v>43928</v>
      </c>
      <c r="D343" s="7">
        <v>69.542000000000002</v>
      </c>
      <c r="E343" s="6">
        <v>43929</v>
      </c>
      <c r="F343" s="7">
        <v>67.947000000000003</v>
      </c>
      <c r="G343">
        <v>1</v>
      </c>
      <c r="H343">
        <v>0</v>
      </c>
      <c r="J343" s="7"/>
      <c r="K343" s="8"/>
      <c r="M343" s="7"/>
      <c r="N343" s="8"/>
      <c r="O343" s="9" cm="1">
        <f t="array" ref="O343">_xlfn.IFS(AND(B343="Short",F343=Q343),(D343-F343)/D343,AND(B343="Long",F343=Q343),(F343/D343)-1,AND(B343="Long",F343&lt;&gt;Q343),(F343/D343)-1,AND(B343="Short",F343&lt;&gt;Q343),(D343-F343)/D343)</f>
        <v>2.2935779816513745E-2</v>
      </c>
      <c r="P343" t="s">
        <v>23</v>
      </c>
      <c r="Q343" s="7">
        <v>67.947000000000003</v>
      </c>
      <c r="R343" s="8">
        <v>43928</v>
      </c>
      <c r="S343" s="10">
        <f t="shared" si="16"/>
        <v>1</v>
      </c>
      <c r="T343" s="10">
        <v>1</v>
      </c>
      <c r="V343" s="11" t="str">
        <f t="shared" si="15"/>
        <v>1</v>
      </c>
      <c r="Y343" s="10">
        <v>0</v>
      </c>
      <c r="AC343">
        <f t="shared" si="17"/>
        <v>1</v>
      </c>
    </row>
    <row r="344" spans="1:29" x14ac:dyDescent="0.2">
      <c r="A344" t="s">
        <v>185</v>
      </c>
      <c r="B344" t="s">
        <v>22</v>
      </c>
      <c r="C344" s="6">
        <v>44965</v>
      </c>
      <c r="D344" s="7">
        <v>60.052999999999997</v>
      </c>
      <c r="E344" s="6">
        <v>44966</v>
      </c>
      <c r="F344" s="7">
        <v>58.310499999999998</v>
      </c>
      <c r="G344">
        <v>1</v>
      </c>
      <c r="H344">
        <v>0</v>
      </c>
      <c r="J344" s="7"/>
      <c r="K344" s="8"/>
      <c r="M344" s="7"/>
      <c r="N344" s="8"/>
      <c r="O344" s="9" cm="1">
        <f t="array" ref="O344">_xlfn.IFS(AND(B344="Short",F344=Q344),(D344-F344)/D344,AND(B344="Long",F344=Q344),(F344/D344)-1,AND(B344="Long",F344&lt;&gt;Q344),(F344/D344)-1,AND(B344="Short",F344&lt;&gt;Q344),(D344-F344)/D344)</f>
        <v>2.9016035835012402E-2</v>
      </c>
      <c r="P344" t="s">
        <v>23</v>
      </c>
      <c r="Q344" s="7">
        <v>58.310499999999998</v>
      </c>
      <c r="R344" s="8">
        <v>44965</v>
      </c>
      <c r="S344" s="10">
        <f t="shared" si="16"/>
        <v>1</v>
      </c>
      <c r="T344" s="10">
        <v>1</v>
      </c>
      <c r="V344" s="11" t="str">
        <f t="shared" si="15"/>
        <v>1</v>
      </c>
      <c r="Y344" s="10">
        <v>0</v>
      </c>
      <c r="AC344">
        <f t="shared" si="17"/>
        <v>1</v>
      </c>
    </row>
    <row r="345" spans="1:29" x14ac:dyDescent="0.2">
      <c r="A345" t="s">
        <v>189</v>
      </c>
      <c r="B345" t="s">
        <v>25</v>
      </c>
      <c r="C345" s="6">
        <v>43906</v>
      </c>
      <c r="D345" s="7">
        <v>55.1038</v>
      </c>
      <c r="E345" s="6">
        <v>43909</v>
      </c>
      <c r="F345" s="7">
        <v>56.662050000000001</v>
      </c>
      <c r="G345">
        <v>1</v>
      </c>
      <c r="H345">
        <v>0</v>
      </c>
      <c r="J345" s="7"/>
      <c r="K345" s="8"/>
      <c r="M345" s="7"/>
      <c r="N345" s="8"/>
      <c r="O345" s="9" cm="1">
        <f t="array" ref="O345">_xlfn.IFS(AND(B345="Short",F345=Q345),(D345-F345)/D345,AND(B345="Long",F345=Q345),(F345/D345)-1,AND(B345="Long",F345&lt;&gt;Q345),(F345/D345)-1,AND(B345="Short",F345&lt;&gt;Q345),(D345-F345)/D345)</f>
        <v>2.8278449036182707E-2</v>
      </c>
      <c r="P345" t="s">
        <v>23</v>
      </c>
      <c r="Q345" s="7">
        <v>56.662050000000001</v>
      </c>
      <c r="R345" s="8">
        <v>43906</v>
      </c>
      <c r="S345" s="10">
        <f t="shared" si="16"/>
        <v>3</v>
      </c>
      <c r="T345" s="10">
        <v>1</v>
      </c>
      <c r="V345" s="11" t="str">
        <f t="shared" si="15"/>
        <v>1</v>
      </c>
      <c r="Y345" s="10">
        <v>0</v>
      </c>
      <c r="AC345">
        <f t="shared" si="17"/>
        <v>3</v>
      </c>
    </row>
    <row r="346" spans="1:29" x14ac:dyDescent="0.2">
      <c r="A346" t="s">
        <v>188</v>
      </c>
      <c r="B346" t="s">
        <v>22</v>
      </c>
      <c r="C346" s="6">
        <v>44144</v>
      </c>
      <c r="D346" s="7">
        <v>110.435</v>
      </c>
      <c r="E346" s="6">
        <v>44145</v>
      </c>
      <c r="F346" s="7">
        <v>105.5475</v>
      </c>
      <c r="G346">
        <v>1</v>
      </c>
      <c r="H346">
        <v>0</v>
      </c>
      <c r="J346" s="7"/>
      <c r="K346" s="8"/>
      <c r="M346" s="7"/>
      <c r="N346" s="8"/>
      <c r="O346" s="9" cm="1">
        <f t="array" ref="O346">_xlfn.IFS(AND(B346="Short",F346=Q346),(D346-F346)/D346,AND(B346="Long",F346=Q346),(F346/D346)-1,AND(B346="Long",F346&lt;&gt;Q346),(F346/D346)-1,AND(B346="Short",F346&lt;&gt;Q346),(D346-F346)/D346)</f>
        <v>4.4256802644089308E-2</v>
      </c>
      <c r="P346" t="s">
        <v>23</v>
      </c>
      <c r="Q346" s="7">
        <v>105.5475</v>
      </c>
      <c r="R346" s="8">
        <v>44144</v>
      </c>
      <c r="S346" s="10">
        <f t="shared" si="16"/>
        <v>1</v>
      </c>
      <c r="T346" s="10">
        <v>1</v>
      </c>
      <c r="V346" s="11" t="str">
        <f t="shared" si="15"/>
        <v>1</v>
      </c>
      <c r="Y346" s="10">
        <v>0</v>
      </c>
      <c r="AC346">
        <f t="shared" si="17"/>
        <v>1</v>
      </c>
    </row>
    <row r="347" spans="1:29" x14ac:dyDescent="0.2">
      <c r="A347" t="s">
        <v>185</v>
      </c>
      <c r="B347" t="s">
        <v>25</v>
      </c>
      <c r="C347" s="6">
        <v>45233</v>
      </c>
      <c r="D347" s="7">
        <v>45.808999999999997</v>
      </c>
      <c r="E347" s="6">
        <v>45236</v>
      </c>
      <c r="F347" s="7">
        <v>49.081499999999998</v>
      </c>
      <c r="G347">
        <v>1</v>
      </c>
      <c r="H347">
        <v>0</v>
      </c>
      <c r="J347" s="7"/>
      <c r="K347" s="8"/>
      <c r="M347" s="7"/>
      <c r="N347" s="8"/>
      <c r="O347" s="9" cm="1">
        <f t="array" ref="O347">_xlfn.IFS(AND(B347="Short",F347=Q347),(D347-F347)/D347,AND(B347="Long",F347=Q347),(F347/D347)-1,AND(B347="Long",F347&lt;&gt;Q347),(F347/D347)-1,AND(B347="Short",F347&lt;&gt;Q347),(D347-F347)/D347)</f>
        <v>7.1437927044903926E-2</v>
      </c>
      <c r="P347" t="s">
        <v>23</v>
      </c>
      <c r="Q347" s="7">
        <v>49.081499999999998</v>
      </c>
      <c r="R347" s="8">
        <v>45233</v>
      </c>
      <c r="S347" s="10">
        <f t="shared" si="16"/>
        <v>3</v>
      </c>
      <c r="T347" s="10">
        <v>1</v>
      </c>
      <c r="V347" s="11" t="str">
        <f t="shared" si="15"/>
        <v>1</v>
      </c>
      <c r="Y347" s="10">
        <v>0</v>
      </c>
      <c r="AC347">
        <f t="shared" si="17"/>
        <v>3</v>
      </c>
    </row>
    <row r="348" spans="1:29" x14ac:dyDescent="0.2">
      <c r="A348" t="s">
        <v>190</v>
      </c>
      <c r="B348" t="s">
        <v>25</v>
      </c>
      <c r="C348" s="6">
        <v>45146</v>
      </c>
      <c r="D348" s="7">
        <v>64.436999999999998</v>
      </c>
      <c r="E348" s="6">
        <v>45167</v>
      </c>
      <c r="F348" s="7">
        <v>68.854500000000002</v>
      </c>
      <c r="G348">
        <v>1</v>
      </c>
      <c r="H348">
        <v>0</v>
      </c>
      <c r="J348" s="7"/>
      <c r="K348" s="8"/>
      <c r="M348" s="7"/>
      <c r="N348" s="8"/>
      <c r="O348" s="9" cm="1">
        <f t="array" ref="O348">_xlfn.IFS(AND(B348="Short",F348=Q348),(D348-F348)/D348,AND(B348="Long",F348=Q348),(F348/D348)-1,AND(B348="Long",F348&lt;&gt;Q348),(F348/D348)-1,AND(B348="Short",F348&lt;&gt;Q348),(D348-F348)/D348)</f>
        <v>6.8555333116066874E-2</v>
      </c>
      <c r="P348" t="s">
        <v>23</v>
      </c>
      <c r="Q348" s="7">
        <v>68.854500000000002</v>
      </c>
      <c r="R348" s="8">
        <v>45146</v>
      </c>
      <c r="S348" s="10">
        <f t="shared" si="16"/>
        <v>21</v>
      </c>
      <c r="T348" s="10">
        <v>1</v>
      </c>
      <c r="V348" s="11" t="str">
        <f t="shared" si="15"/>
        <v>1</v>
      </c>
      <c r="Y348" s="10">
        <v>0</v>
      </c>
      <c r="AC348">
        <f t="shared" si="17"/>
        <v>21</v>
      </c>
    </row>
    <row r="349" spans="1:29" x14ac:dyDescent="0.2">
      <c r="A349" t="s">
        <v>189</v>
      </c>
      <c r="B349" t="s">
        <v>22</v>
      </c>
      <c r="C349" s="6">
        <v>45408</v>
      </c>
      <c r="D349" s="7">
        <v>172.53299999999999</v>
      </c>
      <c r="E349" s="6">
        <v>45411</v>
      </c>
      <c r="F349" s="7">
        <v>167.94049999999999</v>
      </c>
      <c r="G349">
        <v>1</v>
      </c>
      <c r="H349">
        <v>0</v>
      </c>
      <c r="J349" s="7"/>
      <c r="K349" s="8"/>
      <c r="M349" s="7"/>
      <c r="N349" s="8"/>
      <c r="O349" s="9" cm="1">
        <f t="array" ref="O349">_xlfn.IFS(AND(B349="Short",F349=Q349),(D349-F349)/D349,AND(B349="Long",F349=Q349),(F349/D349)-1,AND(B349="Long",F349&lt;&gt;Q349),(F349/D349)-1,AND(B349="Short",F349&lt;&gt;Q349),(D349-F349)/D349)</f>
        <v>2.6618096248253967E-2</v>
      </c>
      <c r="P349" t="s">
        <v>23</v>
      </c>
      <c r="Q349" s="7">
        <v>167.94049999999999</v>
      </c>
      <c r="R349" s="8">
        <v>45408</v>
      </c>
      <c r="S349" s="10">
        <f t="shared" si="16"/>
        <v>3</v>
      </c>
      <c r="T349" s="10">
        <v>1</v>
      </c>
      <c r="V349" s="11" t="str">
        <f t="shared" si="15"/>
        <v>1</v>
      </c>
      <c r="Y349" s="10">
        <v>0</v>
      </c>
      <c r="AC349">
        <f t="shared" si="17"/>
        <v>3</v>
      </c>
    </row>
    <row r="350" spans="1:29" x14ac:dyDescent="0.2">
      <c r="A350" t="s">
        <v>191</v>
      </c>
      <c r="B350" t="s">
        <v>25</v>
      </c>
      <c r="C350" s="6">
        <v>43906</v>
      </c>
      <c r="D350" s="7">
        <v>53.978999999999999</v>
      </c>
      <c r="E350" s="6">
        <v>43921</v>
      </c>
      <c r="F350" s="7">
        <v>55.576500000000003</v>
      </c>
      <c r="G350">
        <v>1</v>
      </c>
      <c r="H350">
        <v>0</v>
      </c>
      <c r="J350" s="7"/>
      <c r="K350" s="8"/>
      <c r="M350" s="7"/>
      <c r="N350" s="8"/>
      <c r="O350" s="9" cm="1">
        <f t="array" ref="O350">_xlfn.IFS(AND(B350="Short",F350=Q350),(D350-F350)/D350,AND(B350="Long",F350=Q350),(F350/D350)-1,AND(B350="Long",F350&lt;&gt;Q350),(F350/D350)-1,AND(B350="Short",F350&lt;&gt;Q350),(D350-F350)/D350)</f>
        <v>2.9594842438726232E-2</v>
      </c>
      <c r="P350" t="s">
        <v>23</v>
      </c>
      <c r="Q350" s="7">
        <v>55.576500000000003</v>
      </c>
      <c r="R350" s="8">
        <v>43906</v>
      </c>
      <c r="S350" s="10">
        <f t="shared" si="16"/>
        <v>15</v>
      </c>
      <c r="T350" s="10">
        <v>1</v>
      </c>
      <c r="V350" s="11" t="str">
        <f t="shared" si="15"/>
        <v>1</v>
      </c>
      <c r="Y350" s="10">
        <v>0</v>
      </c>
      <c r="AC350">
        <f t="shared" si="17"/>
        <v>15</v>
      </c>
    </row>
    <row r="351" spans="1:29" x14ac:dyDescent="0.2">
      <c r="A351" t="s">
        <v>192</v>
      </c>
      <c r="B351" t="s">
        <v>25</v>
      </c>
      <c r="C351" s="6">
        <v>43906</v>
      </c>
      <c r="D351" s="7">
        <v>35.036000000000001</v>
      </c>
      <c r="E351" s="6">
        <v>43928</v>
      </c>
      <c r="F351" s="7">
        <v>36.576000000000001</v>
      </c>
      <c r="G351">
        <v>1</v>
      </c>
      <c r="H351">
        <v>0</v>
      </c>
      <c r="J351" s="7"/>
      <c r="K351" s="8"/>
      <c r="M351" s="7"/>
      <c r="N351" s="8"/>
      <c r="O351" s="9" cm="1">
        <f t="array" ref="O351">_xlfn.IFS(AND(B351="Short",F351=Q351),(D351-F351)/D351,AND(B351="Long",F351=Q351),(F351/D351)-1,AND(B351="Long",F351&lt;&gt;Q351),(F351/D351)-1,AND(B351="Short",F351&lt;&gt;Q351),(D351-F351)/D351)</f>
        <v>4.39547893595158E-2</v>
      </c>
      <c r="P351" t="s">
        <v>23</v>
      </c>
      <c r="Q351" s="7">
        <v>36.576000000000001</v>
      </c>
      <c r="R351" s="8">
        <v>43906</v>
      </c>
      <c r="S351" s="10">
        <f t="shared" si="16"/>
        <v>22</v>
      </c>
      <c r="T351" s="10">
        <v>1</v>
      </c>
      <c r="V351" s="11" t="str">
        <f t="shared" si="15"/>
        <v>1</v>
      </c>
      <c r="Y351" s="10">
        <v>0</v>
      </c>
      <c r="AC351">
        <f t="shared" si="17"/>
        <v>22</v>
      </c>
    </row>
    <row r="352" spans="1:29" x14ac:dyDescent="0.2">
      <c r="A352" t="s">
        <v>193</v>
      </c>
      <c r="B352" t="s">
        <v>25</v>
      </c>
      <c r="C352" s="6">
        <v>43906</v>
      </c>
      <c r="D352" s="7">
        <v>71.611000000000004</v>
      </c>
      <c r="E352" s="6">
        <v>43907</v>
      </c>
      <c r="F352" s="7">
        <v>73.738500000000002</v>
      </c>
      <c r="G352">
        <v>1</v>
      </c>
      <c r="H352">
        <v>0</v>
      </c>
      <c r="J352" s="7"/>
      <c r="K352" s="8"/>
      <c r="M352" s="7"/>
      <c r="N352" s="8"/>
      <c r="O352" s="9" cm="1">
        <f t="array" ref="O352">_xlfn.IFS(AND(B352="Short",F352=Q352),(D352-F352)/D352,AND(B352="Long",F352=Q352),(F352/D352)-1,AND(B352="Long",F352&lt;&gt;Q352),(F352/D352)-1,AND(B352="Short",F352&lt;&gt;Q352),(D352-F352)/D352)</f>
        <v>2.9709122900113183E-2</v>
      </c>
      <c r="P352" t="s">
        <v>23</v>
      </c>
      <c r="Q352" s="7">
        <v>73.738500000000002</v>
      </c>
      <c r="R352" s="8">
        <v>43906</v>
      </c>
      <c r="S352" s="10">
        <f t="shared" si="16"/>
        <v>1</v>
      </c>
      <c r="T352" s="10">
        <v>1</v>
      </c>
      <c r="V352" s="11" t="str">
        <f t="shared" si="15"/>
        <v>1</v>
      </c>
      <c r="Y352" s="10">
        <v>0</v>
      </c>
      <c r="AC352">
        <f t="shared" si="17"/>
        <v>1</v>
      </c>
    </row>
    <row r="353" spans="1:29" x14ac:dyDescent="0.2">
      <c r="A353" t="s">
        <v>194</v>
      </c>
      <c r="B353" t="s">
        <v>25</v>
      </c>
      <c r="C353" s="6">
        <v>44050</v>
      </c>
      <c r="D353" s="7">
        <v>348.63614999999999</v>
      </c>
      <c r="E353" s="6">
        <v>44076</v>
      </c>
      <c r="F353" s="7">
        <v>362.71777500000002</v>
      </c>
      <c r="G353">
        <v>1</v>
      </c>
      <c r="H353">
        <v>0</v>
      </c>
      <c r="J353" s="7"/>
      <c r="K353" s="8"/>
      <c r="M353" s="7"/>
      <c r="N353" s="8"/>
      <c r="O353" s="9" cm="1">
        <f t="array" ref="O353">_xlfn.IFS(AND(B353="Short",F353=Q353),(D353-F353)/D353,AND(B353="Long",F353=Q353),(F353/D353)-1,AND(B353="Long",F353&lt;&gt;Q353),(F353/D353)-1,AND(B353="Short",F353&lt;&gt;Q353),(D353-F353)/D353)</f>
        <v>4.0390604932965202E-2</v>
      </c>
      <c r="P353" t="s">
        <v>23</v>
      </c>
      <c r="Q353" s="7">
        <v>362.71777500000002</v>
      </c>
      <c r="R353" s="8">
        <v>44050</v>
      </c>
      <c r="S353" s="10">
        <f t="shared" si="16"/>
        <v>26</v>
      </c>
      <c r="T353" s="10">
        <v>1</v>
      </c>
      <c r="V353" s="11" t="str">
        <f t="shared" si="15"/>
        <v>1</v>
      </c>
      <c r="Y353" s="10">
        <v>0</v>
      </c>
      <c r="AC353">
        <f t="shared" si="17"/>
        <v>26</v>
      </c>
    </row>
    <row r="354" spans="1:29" x14ac:dyDescent="0.2">
      <c r="A354" t="s">
        <v>192</v>
      </c>
      <c r="B354" t="s">
        <v>25</v>
      </c>
      <c r="C354" s="6">
        <v>44144</v>
      </c>
      <c r="D354" s="7">
        <v>67.480999999999995</v>
      </c>
      <c r="E354" s="6">
        <v>44146</v>
      </c>
      <c r="F354" s="7">
        <v>69.583500000000001</v>
      </c>
      <c r="G354">
        <v>1</v>
      </c>
      <c r="H354">
        <v>0</v>
      </c>
      <c r="J354" s="7"/>
      <c r="K354" s="8"/>
      <c r="M354" s="7"/>
      <c r="N354" s="8"/>
      <c r="O354" s="9" cm="1">
        <f t="array" ref="O354">_xlfn.IFS(AND(B354="Short",F354=Q354),(D354-F354)/D354,AND(B354="Long",F354=Q354),(F354/D354)-1,AND(B354="Long",F354&lt;&gt;Q354),(F354/D354)-1,AND(B354="Short",F354&lt;&gt;Q354),(D354-F354)/D354)</f>
        <v>3.1156918243653964E-2</v>
      </c>
      <c r="P354" t="s">
        <v>23</v>
      </c>
      <c r="Q354" s="7">
        <v>69.583500000000001</v>
      </c>
      <c r="R354" s="8">
        <v>44144</v>
      </c>
      <c r="S354" s="10">
        <f t="shared" si="16"/>
        <v>2</v>
      </c>
      <c r="T354" s="10">
        <v>1</v>
      </c>
      <c r="V354" s="11" t="str">
        <f t="shared" si="15"/>
        <v>1</v>
      </c>
      <c r="Y354" s="10">
        <v>0</v>
      </c>
      <c r="AC354">
        <f t="shared" si="17"/>
        <v>2</v>
      </c>
    </row>
    <row r="355" spans="1:29" x14ac:dyDescent="0.2">
      <c r="A355" t="s">
        <v>194</v>
      </c>
      <c r="B355" t="s">
        <v>22</v>
      </c>
      <c r="C355" s="6">
        <v>44292</v>
      </c>
      <c r="D355" s="7">
        <v>420.37799999999999</v>
      </c>
      <c r="E355" s="6">
        <v>44293</v>
      </c>
      <c r="F355" s="7">
        <v>410.423</v>
      </c>
      <c r="G355">
        <v>1</v>
      </c>
      <c r="H355">
        <v>0</v>
      </c>
      <c r="J355" s="7"/>
      <c r="K355" s="8"/>
      <c r="M355" s="7"/>
      <c r="N355" s="8"/>
      <c r="O355" s="9" cm="1">
        <f t="array" ref="O355">_xlfn.IFS(AND(B355="Short",F355=Q355),(D355-F355)/D355,AND(B355="Long",F355=Q355),(F355/D355)-1,AND(B355="Long",F355&lt;&gt;Q355),(F355/D355)-1,AND(B355="Short",F355&lt;&gt;Q355),(D355-F355)/D355)</f>
        <v>2.3681067991188846E-2</v>
      </c>
      <c r="P355" t="s">
        <v>23</v>
      </c>
      <c r="Q355" s="7">
        <v>410.423</v>
      </c>
      <c r="R355" s="8">
        <v>44292</v>
      </c>
      <c r="S355" s="10">
        <f t="shared" si="16"/>
        <v>1</v>
      </c>
      <c r="T355" s="10">
        <v>1</v>
      </c>
      <c r="V355" s="11" t="str">
        <f t="shared" si="15"/>
        <v>1</v>
      </c>
      <c r="Y355" s="10">
        <v>0</v>
      </c>
      <c r="AC355">
        <f t="shared" si="17"/>
        <v>1</v>
      </c>
    </row>
    <row r="356" spans="1:29" x14ac:dyDescent="0.2">
      <c r="A356" t="s">
        <v>194</v>
      </c>
      <c r="B356" t="s">
        <v>25</v>
      </c>
      <c r="C356" s="6">
        <v>44785</v>
      </c>
      <c r="D356" s="7">
        <v>203.095</v>
      </c>
      <c r="E356" s="6">
        <v>44788</v>
      </c>
      <c r="F356" s="7">
        <v>209.85749999999999</v>
      </c>
      <c r="G356">
        <v>1</v>
      </c>
      <c r="H356">
        <v>0</v>
      </c>
      <c r="J356" s="7"/>
      <c r="K356" s="8"/>
      <c r="M356" s="7"/>
      <c r="N356" s="8"/>
      <c r="O356" s="9" cm="1">
        <f t="array" ref="O356">_xlfn.IFS(AND(B356="Short",F356=Q356),(D356-F356)/D356,AND(B356="Long",F356=Q356),(F356/D356)-1,AND(B356="Long",F356&lt;&gt;Q356),(F356/D356)-1,AND(B356="Short",F356&lt;&gt;Q356),(D356-F356)/D356)</f>
        <v>3.3297225436372146E-2</v>
      </c>
      <c r="P356" t="s">
        <v>23</v>
      </c>
      <c r="Q356" s="7">
        <v>209.85749999999999</v>
      </c>
      <c r="R356" s="8">
        <v>44785</v>
      </c>
      <c r="S356" s="10">
        <f t="shared" si="16"/>
        <v>3</v>
      </c>
      <c r="T356" s="10">
        <v>1</v>
      </c>
      <c r="V356" s="11" t="str">
        <f t="shared" si="15"/>
        <v>1</v>
      </c>
      <c r="Y356" s="10">
        <v>0</v>
      </c>
      <c r="AC356">
        <f t="shared" si="17"/>
        <v>3</v>
      </c>
    </row>
    <row r="357" spans="1:29" x14ac:dyDescent="0.2">
      <c r="A357" t="s">
        <v>194</v>
      </c>
      <c r="B357" t="s">
        <v>25</v>
      </c>
      <c r="C357" s="6">
        <v>44936</v>
      </c>
      <c r="D357" s="7">
        <v>188.32</v>
      </c>
      <c r="E357" s="6">
        <v>44937</v>
      </c>
      <c r="F357" s="7">
        <v>193.595</v>
      </c>
      <c r="G357">
        <v>1</v>
      </c>
      <c r="H357">
        <v>0</v>
      </c>
      <c r="J357" s="7"/>
      <c r="K357" s="8"/>
      <c r="M357" s="7"/>
      <c r="N357" s="8"/>
      <c r="O357" s="9" cm="1">
        <f t="array" ref="O357">_xlfn.IFS(AND(B357="Short",F357=Q357),(D357-F357)/D357,AND(B357="Long",F357=Q357),(F357/D357)-1,AND(B357="Long",F357&lt;&gt;Q357),(F357/D357)-1,AND(B357="Short",F357&lt;&gt;Q357),(D357-F357)/D357)</f>
        <v>2.801083262531856E-2</v>
      </c>
      <c r="P357" t="s">
        <v>23</v>
      </c>
      <c r="Q357" s="7">
        <v>193.595</v>
      </c>
      <c r="R357" s="8">
        <v>44936</v>
      </c>
      <c r="S357" s="10">
        <f t="shared" si="16"/>
        <v>1</v>
      </c>
      <c r="T357" s="10">
        <v>1</v>
      </c>
      <c r="V357" s="11" t="str">
        <f t="shared" si="15"/>
        <v>1</v>
      </c>
      <c r="Y357" s="10">
        <v>0</v>
      </c>
      <c r="AC357">
        <f t="shared" si="17"/>
        <v>1</v>
      </c>
    </row>
    <row r="358" spans="1:29" x14ac:dyDescent="0.2">
      <c r="A358" t="s">
        <v>195</v>
      </c>
      <c r="B358" t="s">
        <v>25</v>
      </c>
      <c r="C358" s="6">
        <v>43906</v>
      </c>
      <c r="D358" s="7">
        <v>101.11499999999999</v>
      </c>
      <c r="E358" s="6">
        <v>43907</v>
      </c>
      <c r="F358" s="7">
        <v>106.0025</v>
      </c>
      <c r="G358">
        <v>1</v>
      </c>
      <c r="H358">
        <v>0</v>
      </c>
      <c r="J358" s="7"/>
      <c r="K358" s="8"/>
      <c r="M358" s="7"/>
      <c r="N358" s="8"/>
      <c r="O358" s="9" cm="1">
        <f t="array" ref="O358">_xlfn.IFS(AND(B358="Short",F358=Q358),(D358-F358)/D358,AND(B358="Long",F358=Q358),(F358/D358)-1,AND(B358="Long",F358&lt;&gt;Q358),(F358/D358)-1,AND(B358="Short",F358&lt;&gt;Q358),(D358-F358)/D358)</f>
        <v>4.8336053008950275E-2</v>
      </c>
      <c r="P358" t="s">
        <v>23</v>
      </c>
      <c r="Q358" s="7">
        <v>106.0025</v>
      </c>
      <c r="R358" s="8">
        <v>43906</v>
      </c>
      <c r="S358" s="10">
        <f t="shared" si="16"/>
        <v>1</v>
      </c>
      <c r="T358" s="10">
        <v>1</v>
      </c>
      <c r="V358" s="11" t="str">
        <f t="shared" si="15"/>
        <v>1</v>
      </c>
      <c r="Y358" s="10">
        <v>0</v>
      </c>
      <c r="AC358">
        <f t="shared" si="17"/>
        <v>1</v>
      </c>
    </row>
    <row r="359" spans="1:29" x14ac:dyDescent="0.2">
      <c r="A359" t="s">
        <v>196</v>
      </c>
      <c r="B359" t="s">
        <v>25</v>
      </c>
      <c r="C359" s="6">
        <v>43906</v>
      </c>
      <c r="D359" s="7">
        <v>152.30799999999999</v>
      </c>
      <c r="E359" s="6">
        <v>43948</v>
      </c>
      <c r="F359" s="7">
        <v>158.053</v>
      </c>
      <c r="G359">
        <v>1</v>
      </c>
      <c r="H359">
        <v>0</v>
      </c>
      <c r="J359" s="7"/>
      <c r="K359" s="8"/>
      <c r="M359" s="7"/>
      <c r="N359" s="8"/>
      <c r="O359" s="9" cm="1">
        <f t="array" ref="O359">_xlfn.IFS(AND(B359="Short",F359=Q359),(D359-F359)/D359,AND(B359="Long",F359=Q359),(F359/D359)-1,AND(B359="Long",F359&lt;&gt;Q359),(F359/D359)-1,AND(B359="Short",F359&lt;&gt;Q359),(D359-F359)/D359)</f>
        <v>3.771962076844293E-2</v>
      </c>
      <c r="P359" t="s">
        <v>23</v>
      </c>
      <c r="Q359" s="7">
        <v>158.053</v>
      </c>
      <c r="R359" s="8">
        <v>43906</v>
      </c>
      <c r="S359" s="10">
        <f t="shared" si="16"/>
        <v>42</v>
      </c>
      <c r="T359" s="10">
        <v>1</v>
      </c>
      <c r="V359" s="11" t="str">
        <f t="shared" si="15"/>
        <v>1</v>
      </c>
      <c r="Y359" s="10">
        <v>0</v>
      </c>
      <c r="AC359">
        <f t="shared" si="17"/>
        <v>42</v>
      </c>
    </row>
    <row r="360" spans="1:29" x14ac:dyDescent="0.2">
      <c r="A360" t="s">
        <v>197</v>
      </c>
      <c r="B360" t="s">
        <v>25</v>
      </c>
      <c r="C360" s="6">
        <v>43906</v>
      </c>
      <c r="D360" s="7">
        <v>130.14099999999999</v>
      </c>
      <c r="E360" s="6">
        <v>43907</v>
      </c>
      <c r="F360" s="7">
        <v>135.49350000000001</v>
      </c>
      <c r="G360">
        <v>1</v>
      </c>
      <c r="H360">
        <v>0</v>
      </c>
      <c r="J360" s="7"/>
      <c r="K360" s="8"/>
      <c r="M360" s="7"/>
      <c r="N360" s="8"/>
      <c r="O360" s="9" cm="1">
        <f t="array" ref="O360">_xlfn.IFS(AND(B360="Short",F360=Q360),(D360-F360)/D360,AND(B360="Long",F360=Q360),(F360/D360)-1,AND(B360="Long",F360&lt;&gt;Q360),(F360/D360)-1,AND(B360="Short",F360&lt;&gt;Q360),(D360-F360)/D360)</f>
        <v>4.1128468353555103E-2</v>
      </c>
      <c r="P360" t="s">
        <v>23</v>
      </c>
      <c r="Q360" s="7">
        <v>135.49350000000001</v>
      </c>
      <c r="R360" s="8">
        <v>43906</v>
      </c>
      <c r="S360" s="10">
        <f t="shared" si="16"/>
        <v>1</v>
      </c>
      <c r="T360" s="10">
        <v>1</v>
      </c>
      <c r="V360" s="11" t="str">
        <f t="shared" si="15"/>
        <v>1</v>
      </c>
      <c r="Y360" s="10">
        <v>0</v>
      </c>
      <c r="AC360">
        <f t="shared" si="17"/>
        <v>1</v>
      </c>
    </row>
    <row r="361" spans="1:29" x14ac:dyDescent="0.2">
      <c r="A361" t="s">
        <v>194</v>
      </c>
      <c r="B361" t="s">
        <v>25</v>
      </c>
      <c r="C361" s="6">
        <v>45240</v>
      </c>
      <c r="D361" s="7">
        <v>95.316000000000003</v>
      </c>
      <c r="E361" s="6">
        <v>45244</v>
      </c>
      <c r="F361" s="7">
        <v>98.555999999999997</v>
      </c>
      <c r="G361">
        <v>1</v>
      </c>
      <c r="H361">
        <v>0</v>
      </c>
      <c r="J361" s="7"/>
      <c r="K361" s="8"/>
      <c r="M361" s="7"/>
      <c r="N361" s="8"/>
      <c r="O361" s="9" cm="1">
        <f t="array" ref="O361">_xlfn.IFS(AND(B361="Short",F361=Q361),(D361-F361)/D361,AND(B361="Long",F361=Q361),(F361/D361)-1,AND(B361="Long",F361&lt;&gt;Q361),(F361/D361)-1,AND(B361="Short",F361&lt;&gt;Q361),(D361-F361)/D361)</f>
        <v>3.3992194384993013E-2</v>
      </c>
      <c r="P361" t="s">
        <v>23</v>
      </c>
      <c r="Q361" s="7">
        <v>98.555999999999997</v>
      </c>
      <c r="R361" s="8">
        <v>45240</v>
      </c>
      <c r="S361" s="10">
        <f t="shared" si="16"/>
        <v>4</v>
      </c>
      <c r="T361" s="10">
        <v>1</v>
      </c>
      <c r="V361" s="11" t="str">
        <f t="shared" si="15"/>
        <v>1</v>
      </c>
      <c r="Y361" s="10">
        <v>0</v>
      </c>
      <c r="AC361">
        <f t="shared" si="17"/>
        <v>4</v>
      </c>
    </row>
    <row r="362" spans="1:29" x14ac:dyDescent="0.2">
      <c r="A362" t="s">
        <v>197</v>
      </c>
      <c r="B362" t="s">
        <v>22</v>
      </c>
      <c r="C362" s="6">
        <v>44144</v>
      </c>
      <c r="D362" s="7">
        <v>202.83699999999999</v>
      </c>
      <c r="E362" s="6">
        <v>44147</v>
      </c>
      <c r="F362" s="7">
        <v>197.67949999999999</v>
      </c>
      <c r="G362">
        <v>1</v>
      </c>
      <c r="H362">
        <v>0</v>
      </c>
      <c r="J362" s="7"/>
      <c r="K362" s="8"/>
      <c r="M362" s="7"/>
      <c r="N362" s="8"/>
      <c r="O362" s="9" cm="1">
        <f t="array" ref="O362">_xlfn.IFS(AND(B362="Short",F362=Q362),(D362-F362)/D362,AND(B362="Long",F362=Q362),(F362/D362)-1,AND(B362="Long",F362&lt;&gt;Q362),(F362/D362)-1,AND(B362="Short",F362&lt;&gt;Q362),(D362-F362)/D362)</f>
        <v>2.5426820550491277E-2</v>
      </c>
      <c r="P362" t="s">
        <v>23</v>
      </c>
      <c r="Q362" s="7">
        <v>197.67949999999999</v>
      </c>
      <c r="R362" s="8">
        <v>44144</v>
      </c>
      <c r="S362" s="10">
        <f t="shared" si="16"/>
        <v>3</v>
      </c>
      <c r="T362" s="10">
        <v>1</v>
      </c>
      <c r="V362" s="11" t="str">
        <f t="shared" si="15"/>
        <v>1</v>
      </c>
      <c r="Y362" s="10">
        <v>0</v>
      </c>
      <c r="AC362">
        <f t="shared" si="17"/>
        <v>3</v>
      </c>
    </row>
    <row r="363" spans="1:29" x14ac:dyDescent="0.2">
      <c r="A363" t="s">
        <v>198</v>
      </c>
      <c r="B363" t="s">
        <v>25</v>
      </c>
      <c r="C363" s="6">
        <v>43833</v>
      </c>
      <c r="D363" s="7">
        <v>77.132000000000005</v>
      </c>
      <c r="E363" s="6">
        <v>43844</v>
      </c>
      <c r="F363" s="7">
        <v>79.587000000000003</v>
      </c>
      <c r="G363">
        <v>1</v>
      </c>
      <c r="H363">
        <v>0</v>
      </c>
      <c r="J363" s="7"/>
      <c r="K363" s="8"/>
      <c r="M363" s="7"/>
      <c r="N363" s="8"/>
      <c r="O363" s="9" cm="1">
        <f t="array" ref="O363">_xlfn.IFS(AND(B363="Short",F363=Q363),(D363-F363)/D363,AND(B363="Long",F363=Q363),(F363/D363)-1,AND(B363="Long",F363&lt;&gt;Q363),(F363/D363)-1,AND(B363="Short",F363&lt;&gt;Q363),(D363-F363)/D363)</f>
        <v>3.182855364829118E-2</v>
      </c>
      <c r="P363" t="s">
        <v>23</v>
      </c>
      <c r="Q363" s="7">
        <v>79.587000000000003</v>
      </c>
      <c r="R363" s="8">
        <v>43833</v>
      </c>
      <c r="S363" s="10">
        <f t="shared" si="16"/>
        <v>11</v>
      </c>
      <c r="T363" s="10">
        <v>1</v>
      </c>
      <c r="V363" s="11" t="str">
        <f t="shared" si="15"/>
        <v>1</v>
      </c>
      <c r="Y363" s="10">
        <v>0</v>
      </c>
      <c r="AC363">
        <f t="shared" si="17"/>
        <v>11</v>
      </c>
    </row>
    <row r="364" spans="1:29" x14ac:dyDescent="0.2">
      <c r="A364" t="s">
        <v>199</v>
      </c>
      <c r="B364" t="s">
        <v>25</v>
      </c>
      <c r="C364" s="6">
        <v>45077</v>
      </c>
      <c r="D364" s="7">
        <v>14.026</v>
      </c>
      <c r="E364" s="6">
        <v>45078</v>
      </c>
      <c r="F364" s="7">
        <v>14.441000000000001</v>
      </c>
      <c r="G364">
        <v>1</v>
      </c>
      <c r="H364">
        <v>0</v>
      </c>
      <c r="J364" s="7"/>
      <c r="K364" s="8"/>
      <c r="M364" s="7"/>
      <c r="N364" s="8"/>
      <c r="O364" s="9" cm="1">
        <f t="array" ref="O364">_xlfn.IFS(AND(B364="Short",F364=Q364),(D364-F364)/D364,AND(B364="Long",F364=Q364),(F364/D364)-1,AND(B364="Long",F364&lt;&gt;Q364),(F364/D364)-1,AND(B364="Short",F364&lt;&gt;Q364),(D364-F364)/D364)</f>
        <v>2.9587908170540578E-2</v>
      </c>
      <c r="P364" t="s">
        <v>23</v>
      </c>
      <c r="Q364" s="7">
        <v>14.441000000000001</v>
      </c>
      <c r="R364" s="8">
        <v>45077</v>
      </c>
      <c r="S364" s="10">
        <f t="shared" si="16"/>
        <v>1</v>
      </c>
      <c r="T364" s="10">
        <v>1</v>
      </c>
      <c r="V364" s="11" t="str">
        <f t="shared" si="15"/>
        <v>1</v>
      </c>
      <c r="Y364" s="10">
        <v>0</v>
      </c>
      <c r="AC364">
        <f t="shared" si="17"/>
        <v>1</v>
      </c>
    </row>
    <row r="365" spans="1:29" x14ac:dyDescent="0.2">
      <c r="A365" t="s">
        <v>200</v>
      </c>
      <c r="B365" t="s">
        <v>25</v>
      </c>
      <c r="C365" s="6">
        <v>43906</v>
      </c>
      <c r="D365" s="7">
        <v>69.834000000000003</v>
      </c>
      <c r="E365" s="6">
        <v>43907</v>
      </c>
      <c r="F365" s="7">
        <v>71.918999999999997</v>
      </c>
      <c r="G365">
        <v>1</v>
      </c>
      <c r="H365">
        <v>0</v>
      </c>
      <c r="J365" s="7"/>
      <c r="K365" s="8"/>
      <c r="M365" s="7"/>
      <c r="N365" s="8"/>
      <c r="O365" s="9" cm="1">
        <f t="array" ref="O365">_xlfn.IFS(AND(B365="Short",F365=Q365),(D365-F365)/D365,AND(B365="Long",F365=Q365),(F365/D365)-1,AND(B365="Long",F365&lt;&gt;Q365),(F365/D365)-1,AND(B365="Short",F365&lt;&gt;Q365),(D365-F365)/D365)</f>
        <v>2.9856516882893702E-2</v>
      </c>
      <c r="P365" t="s">
        <v>23</v>
      </c>
      <c r="Q365" s="7">
        <v>71.918999999999997</v>
      </c>
      <c r="R365" s="8">
        <v>43906</v>
      </c>
      <c r="S365" s="10">
        <f t="shared" si="16"/>
        <v>1</v>
      </c>
      <c r="T365" s="10">
        <v>1</v>
      </c>
      <c r="V365" s="11" t="str">
        <f t="shared" si="15"/>
        <v>1</v>
      </c>
      <c r="Y365" s="10">
        <v>0</v>
      </c>
      <c r="AC365">
        <f t="shared" si="17"/>
        <v>1</v>
      </c>
    </row>
    <row r="366" spans="1:29" x14ac:dyDescent="0.2">
      <c r="A366" t="s">
        <v>201</v>
      </c>
      <c r="B366" t="s">
        <v>25</v>
      </c>
      <c r="C366" s="6">
        <v>43902</v>
      </c>
      <c r="D366" s="7">
        <v>21.222000000000001</v>
      </c>
      <c r="E366" s="6">
        <v>43903</v>
      </c>
      <c r="F366" s="7">
        <v>21.852</v>
      </c>
      <c r="G366">
        <v>1</v>
      </c>
      <c r="H366">
        <v>0</v>
      </c>
      <c r="J366" s="7"/>
      <c r="K366" s="8"/>
      <c r="M366" s="7"/>
      <c r="N366" s="8"/>
      <c r="O366" s="9" cm="1">
        <f t="array" ref="O366">_xlfn.IFS(AND(B366="Short",F366=Q366),(D366-F366)/D366,AND(B366="Long",F366=Q366),(F366/D366)-1,AND(B366="Long",F366&lt;&gt;Q366),(F366/D366)-1,AND(B366="Short",F366&lt;&gt;Q366),(D366-F366)/D366)</f>
        <v>2.9686174724342651E-2</v>
      </c>
      <c r="P366" t="s">
        <v>23</v>
      </c>
      <c r="Q366" s="7">
        <v>21.852</v>
      </c>
      <c r="R366" s="8">
        <v>43902</v>
      </c>
      <c r="S366" s="10">
        <f t="shared" si="16"/>
        <v>1</v>
      </c>
      <c r="T366" s="10">
        <v>1</v>
      </c>
      <c r="V366" s="11" t="str">
        <f t="shared" si="15"/>
        <v>1</v>
      </c>
      <c r="Y366" s="10">
        <v>0</v>
      </c>
      <c r="AC366">
        <f t="shared" si="17"/>
        <v>1</v>
      </c>
    </row>
    <row r="367" spans="1:29" x14ac:dyDescent="0.2">
      <c r="A367" t="s">
        <v>201</v>
      </c>
      <c r="B367" t="s">
        <v>25</v>
      </c>
      <c r="C367" s="6">
        <v>43906</v>
      </c>
      <c r="D367" s="7">
        <v>20.606000000000002</v>
      </c>
      <c r="E367" s="6">
        <v>43906</v>
      </c>
      <c r="F367" s="7">
        <v>21.271000000000001</v>
      </c>
      <c r="G367">
        <v>1</v>
      </c>
      <c r="H367">
        <v>0</v>
      </c>
      <c r="J367" s="7"/>
      <c r="K367" s="8"/>
      <c r="M367" s="7"/>
      <c r="N367" s="8"/>
      <c r="O367" s="9" cm="1">
        <f t="array" ref="O367">_xlfn.IFS(AND(B367="Short",F367=Q367),(D367-F367)/D367,AND(B367="Long",F367=Q367),(F367/D367)-1,AND(B367="Long",F367&lt;&gt;Q367),(F367/D367)-1,AND(B367="Short",F367&lt;&gt;Q367),(D367-F367)/D367)</f>
        <v>3.2272153741628617E-2</v>
      </c>
      <c r="P367" t="s">
        <v>23</v>
      </c>
      <c r="Q367" s="7">
        <v>21.271000000000001</v>
      </c>
      <c r="R367" s="8">
        <v>43906</v>
      </c>
      <c r="S367" s="10">
        <f t="shared" si="16"/>
        <v>0</v>
      </c>
      <c r="T367" s="10">
        <v>1</v>
      </c>
      <c r="V367" s="11" t="str">
        <f t="shared" si="15"/>
        <v>1</v>
      </c>
      <c r="Y367" s="10">
        <v>0</v>
      </c>
      <c r="AC367">
        <f t="shared" si="17"/>
        <v>0</v>
      </c>
    </row>
    <row r="368" spans="1:29" x14ac:dyDescent="0.2">
      <c r="A368" t="s">
        <v>199</v>
      </c>
      <c r="B368" t="s">
        <v>22</v>
      </c>
      <c r="C368" s="6">
        <v>45448</v>
      </c>
      <c r="D368" s="7">
        <v>20.074999999999999</v>
      </c>
      <c r="E368" s="6">
        <v>45449</v>
      </c>
      <c r="F368" s="7">
        <v>19.387499999999999</v>
      </c>
      <c r="G368">
        <v>1</v>
      </c>
      <c r="H368">
        <v>0</v>
      </c>
      <c r="J368" s="7"/>
      <c r="K368" s="8"/>
      <c r="M368" s="7"/>
      <c r="N368" s="8"/>
      <c r="O368" s="9" cm="1">
        <f t="array" ref="O368">_xlfn.IFS(AND(B368="Short",F368=Q368),(D368-F368)/D368,AND(B368="Long",F368=Q368),(F368/D368)-1,AND(B368="Long",F368&lt;&gt;Q368),(F368/D368)-1,AND(B368="Short",F368&lt;&gt;Q368),(D368-F368)/D368)</f>
        <v>3.4246575342465752E-2</v>
      </c>
      <c r="P368" t="s">
        <v>23</v>
      </c>
      <c r="Q368" s="7">
        <v>19.387499999999999</v>
      </c>
      <c r="R368" s="8">
        <v>45448</v>
      </c>
      <c r="S368" s="10">
        <f t="shared" si="16"/>
        <v>1</v>
      </c>
      <c r="T368" s="10">
        <v>1</v>
      </c>
      <c r="V368" s="11" t="str">
        <f t="shared" si="15"/>
        <v>1</v>
      </c>
      <c r="Y368" s="10">
        <v>0</v>
      </c>
      <c r="AC368">
        <f t="shared" si="17"/>
        <v>1</v>
      </c>
    </row>
    <row r="369" spans="1:29" x14ac:dyDescent="0.2">
      <c r="A369" t="s">
        <v>202</v>
      </c>
      <c r="B369" t="s">
        <v>22</v>
      </c>
      <c r="C369" s="6">
        <v>43775</v>
      </c>
      <c r="D369" s="7">
        <v>21.315999999999999</v>
      </c>
      <c r="E369" s="6">
        <v>43776</v>
      </c>
      <c r="F369" s="7">
        <v>20.506</v>
      </c>
      <c r="G369">
        <v>1</v>
      </c>
      <c r="H369">
        <v>0</v>
      </c>
      <c r="J369" s="7"/>
      <c r="K369" s="8"/>
      <c r="M369" s="7"/>
      <c r="N369" s="8"/>
      <c r="O369" s="9" cm="1">
        <f t="array" ref="O369">_xlfn.IFS(AND(B369="Short",F369=Q369),(D369-F369)/D369,AND(B369="Long",F369=Q369),(F369/D369)-1,AND(B369="Long",F369&lt;&gt;Q369),(F369/D369)-1,AND(B369="Short",F369&lt;&gt;Q369),(D369-F369)/D369)</f>
        <v>3.7999624695064682E-2</v>
      </c>
      <c r="P369" t="s">
        <v>23</v>
      </c>
      <c r="Q369" s="7">
        <v>20.506</v>
      </c>
      <c r="R369" s="8">
        <v>43775</v>
      </c>
      <c r="S369" s="10">
        <f t="shared" si="16"/>
        <v>1</v>
      </c>
      <c r="T369" s="10">
        <v>1</v>
      </c>
      <c r="V369" s="11" t="str">
        <f t="shared" si="15"/>
        <v>1</v>
      </c>
      <c r="Y369" s="10">
        <v>0</v>
      </c>
      <c r="AC369">
        <f t="shared" si="17"/>
        <v>1</v>
      </c>
    </row>
    <row r="370" spans="1:29" x14ac:dyDescent="0.2">
      <c r="A370" t="s">
        <v>203</v>
      </c>
      <c r="B370" t="s">
        <v>25</v>
      </c>
      <c r="C370" s="6">
        <v>43906</v>
      </c>
      <c r="D370" s="7">
        <v>48.201999999999998</v>
      </c>
      <c r="E370" s="6">
        <v>43907</v>
      </c>
      <c r="F370" s="7">
        <v>49.932000000000002</v>
      </c>
      <c r="G370">
        <v>1</v>
      </c>
      <c r="H370">
        <v>0</v>
      </c>
      <c r="J370" s="7"/>
      <c r="K370" s="8"/>
      <c r="M370" s="7"/>
      <c r="N370" s="8"/>
      <c r="O370" s="9" cm="1">
        <f t="array" ref="O370">_xlfn.IFS(AND(B370="Short",F370=Q370),(D370-F370)/D370,AND(B370="Long",F370=Q370),(F370/D370)-1,AND(B370="Long",F370&lt;&gt;Q370),(F370/D370)-1,AND(B370="Short",F370&lt;&gt;Q370),(D370-F370)/D370)</f>
        <v>3.5890626944940163E-2</v>
      </c>
      <c r="P370" t="s">
        <v>23</v>
      </c>
      <c r="Q370" s="7">
        <v>49.932000000000002</v>
      </c>
      <c r="R370" s="8">
        <v>43906</v>
      </c>
      <c r="S370" s="10">
        <f t="shared" si="16"/>
        <v>1</v>
      </c>
      <c r="T370" s="10">
        <v>1</v>
      </c>
      <c r="V370" s="11" t="str">
        <f t="shared" si="15"/>
        <v>1</v>
      </c>
      <c r="Y370" s="10">
        <v>0</v>
      </c>
      <c r="AC370">
        <f t="shared" si="17"/>
        <v>1</v>
      </c>
    </row>
    <row r="371" spans="1:29" x14ac:dyDescent="0.2">
      <c r="A371" t="s">
        <v>204</v>
      </c>
      <c r="B371" t="s">
        <v>25</v>
      </c>
      <c r="C371" s="6">
        <v>43906</v>
      </c>
      <c r="D371" s="7">
        <v>26.326000000000001</v>
      </c>
      <c r="E371" s="6">
        <v>43907</v>
      </c>
      <c r="F371" s="7">
        <v>27.065999999999999</v>
      </c>
      <c r="G371">
        <v>1</v>
      </c>
      <c r="H371">
        <v>0</v>
      </c>
      <c r="J371" s="7"/>
      <c r="K371" s="8"/>
      <c r="M371" s="7"/>
      <c r="N371" s="8"/>
      <c r="O371" s="9" cm="1">
        <f t="array" ref="O371">_xlfn.IFS(AND(B371="Short",F371=Q371),(D371-F371)/D371,AND(B371="Long",F371=Q371),(F371/D371)-1,AND(B371="Long",F371&lt;&gt;Q371),(F371/D371)-1,AND(B371="Short",F371&lt;&gt;Q371),(D371-F371)/D371)</f>
        <v>2.8109093671655261E-2</v>
      </c>
      <c r="P371" t="s">
        <v>23</v>
      </c>
      <c r="Q371" s="7">
        <v>27.065999999999999</v>
      </c>
      <c r="R371" s="8">
        <v>43906</v>
      </c>
      <c r="S371" s="10">
        <f t="shared" si="16"/>
        <v>1</v>
      </c>
      <c r="T371" s="10">
        <v>1</v>
      </c>
      <c r="V371" s="11" t="str">
        <f t="shared" si="15"/>
        <v>1</v>
      </c>
      <c r="Y371" s="10">
        <v>0</v>
      </c>
      <c r="AC371">
        <f t="shared" si="17"/>
        <v>1</v>
      </c>
    </row>
    <row r="372" spans="1:29" x14ac:dyDescent="0.2">
      <c r="A372" t="s">
        <v>202</v>
      </c>
      <c r="B372" t="s">
        <v>25</v>
      </c>
      <c r="C372" s="6">
        <v>43902</v>
      </c>
      <c r="D372" s="7">
        <v>17.596</v>
      </c>
      <c r="E372" s="6">
        <v>43903</v>
      </c>
      <c r="F372" s="7">
        <v>18.085999999999999</v>
      </c>
      <c r="G372">
        <v>1</v>
      </c>
      <c r="H372">
        <v>0</v>
      </c>
      <c r="J372" s="7"/>
      <c r="K372" s="8"/>
      <c r="M372" s="7"/>
      <c r="N372" s="8"/>
      <c r="O372" s="9" cm="1">
        <f t="array" ref="O372">_xlfn.IFS(AND(B372="Short",F372=Q372),(D372-F372)/D372,AND(B372="Long",F372=Q372),(F372/D372)-1,AND(B372="Long",F372&lt;&gt;Q372),(F372/D372)-1,AND(B372="Short",F372&lt;&gt;Q372),(D372-F372)/D372)</f>
        <v>2.7847238008638309E-2</v>
      </c>
      <c r="P372" t="s">
        <v>23</v>
      </c>
      <c r="Q372" s="7">
        <v>18.085999999999999</v>
      </c>
      <c r="R372" s="8">
        <v>43902</v>
      </c>
      <c r="S372" s="10">
        <f t="shared" si="16"/>
        <v>1</v>
      </c>
      <c r="T372" s="10">
        <v>1</v>
      </c>
      <c r="V372" s="11" t="str">
        <f t="shared" si="15"/>
        <v>1</v>
      </c>
      <c r="Y372" s="10">
        <v>0</v>
      </c>
      <c r="AC372">
        <f t="shared" si="17"/>
        <v>1</v>
      </c>
    </row>
    <row r="373" spans="1:29" x14ac:dyDescent="0.2">
      <c r="A373" t="s">
        <v>203</v>
      </c>
      <c r="B373" t="s">
        <v>22</v>
      </c>
      <c r="C373" s="6">
        <v>44209</v>
      </c>
      <c r="D373" s="7">
        <v>58.874000000000002</v>
      </c>
      <c r="E373" s="6">
        <v>44215</v>
      </c>
      <c r="F373" s="7">
        <v>57.308999999999997</v>
      </c>
      <c r="G373">
        <v>1</v>
      </c>
      <c r="H373">
        <v>0</v>
      </c>
      <c r="J373" s="7"/>
      <c r="K373" s="8"/>
      <c r="M373" s="7"/>
      <c r="N373" s="8"/>
      <c r="O373" s="9" cm="1">
        <f t="array" ref="O373">_xlfn.IFS(AND(B373="Short",F373=Q373),(D373-F373)/D373,AND(B373="Long",F373=Q373),(F373/D373)-1,AND(B373="Long",F373&lt;&gt;Q373),(F373/D373)-1,AND(B373="Short",F373&lt;&gt;Q373),(D373-F373)/D373)</f>
        <v>2.6582192478853225E-2</v>
      </c>
      <c r="P373" t="s">
        <v>23</v>
      </c>
      <c r="Q373" s="7">
        <v>57.308999999999997</v>
      </c>
      <c r="R373" s="8">
        <v>44209</v>
      </c>
      <c r="S373" s="10">
        <f t="shared" si="16"/>
        <v>6</v>
      </c>
      <c r="T373" s="10">
        <v>1</v>
      </c>
      <c r="V373" s="11" t="str">
        <f t="shared" si="15"/>
        <v>1</v>
      </c>
      <c r="Y373" s="10">
        <v>0</v>
      </c>
      <c r="AC373">
        <f t="shared" si="17"/>
        <v>6</v>
      </c>
    </row>
    <row r="374" spans="1:29" x14ac:dyDescent="0.2">
      <c r="A374" t="s">
        <v>203</v>
      </c>
      <c r="B374" t="s">
        <v>25</v>
      </c>
      <c r="C374" s="6">
        <v>44771</v>
      </c>
      <c r="D374" s="7">
        <v>36.015500000000003</v>
      </c>
      <c r="E374" s="6">
        <v>44774</v>
      </c>
      <c r="F374" s="7">
        <v>37.04175</v>
      </c>
      <c r="G374">
        <v>1</v>
      </c>
      <c r="H374">
        <v>0</v>
      </c>
      <c r="J374" s="7"/>
      <c r="K374" s="8"/>
      <c r="M374" s="7"/>
      <c r="N374" s="8"/>
      <c r="O374" s="9" cm="1">
        <f t="array" ref="O374">_xlfn.IFS(AND(B374="Short",F374=Q374),(D374-F374)/D374,AND(B374="Long",F374=Q374),(F374/D374)-1,AND(B374="Long",F374&lt;&gt;Q374),(F374/D374)-1,AND(B374="Short",F374&lt;&gt;Q374),(D374-F374)/D374)</f>
        <v>2.8494675903430355E-2</v>
      </c>
      <c r="P374" t="s">
        <v>23</v>
      </c>
      <c r="Q374" s="7">
        <v>37.04175</v>
      </c>
      <c r="R374" s="8">
        <v>44771</v>
      </c>
      <c r="S374" s="10">
        <f t="shared" si="16"/>
        <v>3</v>
      </c>
      <c r="T374" s="10">
        <v>1</v>
      </c>
      <c r="V374" s="11" t="str">
        <f t="shared" si="15"/>
        <v>1</v>
      </c>
      <c r="Y374" s="10">
        <v>0</v>
      </c>
      <c r="AC374">
        <f t="shared" si="17"/>
        <v>3</v>
      </c>
    </row>
    <row r="375" spans="1:29" x14ac:dyDescent="0.2">
      <c r="A375" t="s">
        <v>205</v>
      </c>
      <c r="B375" t="s">
        <v>25</v>
      </c>
      <c r="C375" s="6">
        <v>43906</v>
      </c>
      <c r="D375" s="7">
        <v>140.59530000000001</v>
      </c>
      <c r="E375" s="6">
        <v>43915</v>
      </c>
      <c r="F375" s="7">
        <v>145.15029999999999</v>
      </c>
      <c r="G375">
        <v>1</v>
      </c>
      <c r="H375">
        <v>0</v>
      </c>
      <c r="J375" s="7"/>
      <c r="K375" s="8"/>
      <c r="M375" s="7"/>
      <c r="N375" s="8"/>
      <c r="O375" s="9" cm="1">
        <f t="array" ref="O375">_xlfn.IFS(AND(B375="Short",F375=Q375),(D375-F375)/D375,AND(B375="Long",F375=Q375),(F375/D375)-1,AND(B375="Long",F375&lt;&gt;Q375),(F375/D375)-1,AND(B375="Short",F375&lt;&gt;Q375),(D375-F375)/D375)</f>
        <v>3.2397953558902515E-2</v>
      </c>
      <c r="P375" t="s">
        <v>23</v>
      </c>
      <c r="Q375" s="7">
        <v>145.15029999999999</v>
      </c>
      <c r="R375" s="8">
        <v>43906</v>
      </c>
      <c r="S375" s="10">
        <f t="shared" si="16"/>
        <v>9</v>
      </c>
      <c r="T375" s="10">
        <v>1</v>
      </c>
      <c r="V375" s="11" t="str">
        <f t="shared" si="15"/>
        <v>1</v>
      </c>
      <c r="Y375" s="10">
        <v>0</v>
      </c>
      <c r="AC375">
        <f t="shared" si="17"/>
        <v>9</v>
      </c>
    </row>
    <row r="376" spans="1:29" x14ac:dyDescent="0.2">
      <c r="A376" t="s">
        <v>206</v>
      </c>
      <c r="B376" t="s">
        <v>25</v>
      </c>
      <c r="C376" s="6">
        <v>43906</v>
      </c>
      <c r="D376" s="7">
        <v>152.92400000000001</v>
      </c>
      <c r="E376" s="6">
        <v>43907</v>
      </c>
      <c r="F376" s="7">
        <v>159.65899999999999</v>
      </c>
      <c r="G376">
        <v>1</v>
      </c>
      <c r="H376">
        <v>0</v>
      </c>
      <c r="J376" s="7"/>
      <c r="K376" s="8"/>
      <c r="M376" s="7"/>
      <c r="N376" s="8"/>
      <c r="O376" s="9" cm="1">
        <f t="array" ref="O376">_xlfn.IFS(AND(B376="Short",F376=Q376),(D376-F376)/D376,AND(B376="Long",F376=Q376),(F376/D376)-1,AND(B376="Long",F376&lt;&gt;Q376),(F376/D376)-1,AND(B376="Short",F376&lt;&gt;Q376),(D376-F376)/D376)</f>
        <v>4.4041484659046226E-2</v>
      </c>
      <c r="P376" t="s">
        <v>23</v>
      </c>
      <c r="Q376" s="7">
        <v>159.65899999999999</v>
      </c>
      <c r="R376" s="8">
        <v>43906</v>
      </c>
      <c r="S376" s="10">
        <f t="shared" si="16"/>
        <v>1</v>
      </c>
      <c r="T376" s="10">
        <v>1</v>
      </c>
      <c r="V376" s="11" t="str">
        <f t="shared" si="15"/>
        <v>1</v>
      </c>
      <c r="Y376" s="10">
        <v>0</v>
      </c>
      <c r="AC376">
        <f t="shared" si="17"/>
        <v>1</v>
      </c>
    </row>
    <row r="377" spans="1:29" x14ac:dyDescent="0.2">
      <c r="A377" t="s">
        <v>203</v>
      </c>
      <c r="B377" t="s">
        <v>25</v>
      </c>
      <c r="C377" s="6">
        <v>44953</v>
      </c>
      <c r="D377" s="7">
        <v>27.372</v>
      </c>
      <c r="E377" s="6">
        <v>44956</v>
      </c>
      <c r="F377" s="7">
        <v>28.126999999999999</v>
      </c>
      <c r="G377">
        <v>1</v>
      </c>
      <c r="H377">
        <v>0</v>
      </c>
      <c r="J377" s="7"/>
      <c r="K377" s="8"/>
      <c r="M377" s="7"/>
      <c r="N377" s="8"/>
      <c r="O377" s="9" cm="1">
        <f t="array" ref="O377">_xlfn.IFS(AND(B377="Short",F377=Q377),(D377-F377)/D377,AND(B377="Long",F377=Q377),(F377/D377)-1,AND(B377="Long",F377&lt;&gt;Q377),(F377/D377)-1,AND(B377="Short",F377&lt;&gt;Q377),(D377-F377)/D377)</f>
        <v>2.7582931462808657E-2</v>
      </c>
      <c r="P377" t="s">
        <v>23</v>
      </c>
      <c r="Q377" s="7">
        <v>28.126999999999999</v>
      </c>
      <c r="R377" s="8">
        <v>44953</v>
      </c>
      <c r="S377" s="10">
        <f t="shared" si="16"/>
        <v>3</v>
      </c>
      <c r="T377" s="10">
        <v>1</v>
      </c>
      <c r="V377" s="11" t="str">
        <f t="shared" si="15"/>
        <v>1</v>
      </c>
      <c r="Y377" s="10">
        <v>0</v>
      </c>
      <c r="AC377">
        <f t="shared" si="17"/>
        <v>3</v>
      </c>
    </row>
    <row r="378" spans="1:29" x14ac:dyDescent="0.2">
      <c r="A378" t="s">
        <v>203</v>
      </c>
      <c r="B378" t="s">
        <v>25</v>
      </c>
      <c r="C378" s="6">
        <v>45317</v>
      </c>
      <c r="D378" s="7">
        <v>44.716999999999999</v>
      </c>
      <c r="E378" s="6">
        <v>45355</v>
      </c>
      <c r="F378" s="7">
        <v>46.0595</v>
      </c>
      <c r="G378">
        <v>1</v>
      </c>
      <c r="H378">
        <v>0</v>
      </c>
      <c r="J378" s="7"/>
      <c r="K378" s="8"/>
      <c r="M378" s="7"/>
      <c r="N378" s="8"/>
      <c r="O378" s="9" cm="1">
        <f t="array" ref="O378">_xlfn.IFS(AND(B378="Short",F378=Q378),(D378-F378)/D378,AND(B378="Long",F378=Q378),(F378/D378)-1,AND(B378="Long",F378&lt;&gt;Q378),(F378/D378)-1,AND(B378="Short",F378&lt;&gt;Q378),(D378-F378)/D378)</f>
        <v>3.0022139231164813E-2</v>
      </c>
      <c r="P378" t="s">
        <v>23</v>
      </c>
      <c r="Q378" s="7">
        <v>46.0595</v>
      </c>
      <c r="R378" s="8">
        <v>45317</v>
      </c>
      <c r="S378" s="10">
        <f t="shared" si="16"/>
        <v>38</v>
      </c>
      <c r="T378" s="10">
        <v>1</v>
      </c>
      <c r="V378" s="11" t="str">
        <f t="shared" si="15"/>
        <v>1</v>
      </c>
      <c r="Y378" s="10">
        <v>0</v>
      </c>
      <c r="AC378">
        <f t="shared" si="17"/>
        <v>38</v>
      </c>
    </row>
    <row r="379" spans="1:29" x14ac:dyDescent="0.2">
      <c r="A379" t="s">
        <v>205</v>
      </c>
      <c r="B379" t="s">
        <v>22</v>
      </c>
      <c r="C379" s="6">
        <v>44853</v>
      </c>
      <c r="D379" s="7">
        <v>215.51900000000001</v>
      </c>
      <c r="E379" s="6">
        <v>44855</v>
      </c>
      <c r="F379" s="7">
        <v>209.4665</v>
      </c>
      <c r="G379">
        <v>1</v>
      </c>
      <c r="H379">
        <v>0</v>
      </c>
      <c r="J379" s="7"/>
      <c r="K379" s="8"/>
      <c r="M379" s="7"/>
      <c r="N379" s="8"/>
      <c r="O379" s="9" cm="1">
        <f t="array" ref="O379">_xlfn.IFS(AND(B379="Short",F379=Q379),(D379-F379)/D379,AND(B379="Long",F379=Q379),(F379/D379)-1,AND(B379="Long",F379&lt;&gt;Q379),(F379/D379)-1,AND(B379="Short",F379&lt;&gt;Q379),(D379-F379)/D379)</f>
        <v>2.8083370839693991E-2</v>
      </c>
      <c r="P379" t="s">
        <v>23</v>
      </c>
      <c r="Q379" s="7">
        <v>209.4665</v>
      </c>
      <c r="R379" s="8">
        <v>44853</v>
      </c>
      <c r="S379" s="10">
        <f t="shared" si="16"/>
        <v>2</v>
      </c>
      <c r="T379" s="10">
        <v>1</v>
      </c>
      <c r="V379" s="11" t="str">
        <f t="shared" si="15"/>
        <v>1</v>
      </c>
      <c r="Y379" s="10">
        <v>0</v>
      </c>
      <c r="AC379">
        <f t="shared" si="17"/>
        <v>2</v>
      </c>
    </row>
    <row r="380" spans="1:29" x14ac:dyDescent="0.2">
      <c r="A380" t="s">
        <v>207</v>
      </c>
      <c r="B380" t="s">
        <v>22</v>
      </c>
      <c r="C380" s="6">
        <v>45351</v>
      </c>
      <c r="D380" s="7">
        <v>34.366999999999997</v>
      </c>
      <c r="E380" s="6">
        <v>45352</v>
      </c>
      <c r="F380" s="7">
        <v>33.384500000000003</v>
      </c>
      <c r="G380">
        <v>1</v>
      </c>
      <c r="H380">
        <v>0</v>
      </c>
      <c r="J380" s="7"/>
      <c r="K380" s="8"/>
      <c r="M380" s="7"/>
      <c r="N380" s="8"/>
      <c r="O380" s="9" cm="1">
        <f t="array" ref="O380">_xlfn.IFS(AND(B380="Short",F380=Q380),(D380-F380)/D380,AND(B380="Long",F380=Q380),(F380/D380)-1,AND(B380="Long",F380&lt;&gt;Q380),(F380/D380)-1,AND(B380="Short",F380&lt;&gt;Q380),(D380-F380)/D380)</f>
        <v>2.8588471498821388E-2</v>
      </c>
      <c r="P380" t="s">
        <v>23</v>
      </c>
      <c r="Q380" s="7">
        <v>33.384500000000003</v>
      </c>
      <c r="R380" s="8">
        <v>45351</v>
      </c>
      <c r="S380" s="10">
        <f t="shared" si="16"/>
        <v>1</v>
      </c>
      <c r="T380" s="10">
        <v>1</v>
      </c>
      <c r="V380" s="11" t="str">
        <f t="shared" si="15"/>
        <v>1</v>
      </c>
      <c r="Y380" s="10">
        <v>0</v>
      </c>
      <c r="AC380">
        <f t="shared" si="17"/>
        <v>1</v>
      </c>
    </row>
    <row r="381" spans="1:29" x14ac:dyDescent="0.2">
      <c r="A381" t="s">
        <v>208</v>
      </c>
      <c r="B381" t="s">
        <v>25</v>
      </c>
      <c r="C381" s="6">
        <v>43906</v>
      </c>
      <c r="D381" s="7">
        <v>234.92500000000001</v>
      </c>
      <c r="E381" s="6">
        <v>43916</v>
      </c>
      <c r="F381" s="7">
        <v>242.23750000000001</v>
      </c>
      <c r="G381">
        <v>1</v>
      </c>
      <c r="H381">
        <v>0</v>
      </c>
      <c r="J381" s="7"/>
      <c r="K381" s="8"/>
      <c r="M381" s="7"/>
      <c r="N381" s="8"/>
      <c r="O381" s="9" cm="1">
        <f t="array" ref="O381">_xlfn.IFS(AND(B381="Short",F381=Q381),(D381-F381)/D381,AND(B381="Long",F381=Q381),(F381/D381)-1,AND(B381="Long",F381&lt;&gt;Q381),(F381/D381)-1,AND(B381="Short",F381&lt;&gt;Q381),(D381-F381)/D381)</f>
        <v>3.1126955411301394E-2</v>
      </c>
      <c r="P381" t="s">
        <v>23</v>
      </c>
      <c r="Q381" s="7">
        <v>242.23750000000001</v>
      </c>
      <c r="R381" s="8">
        <v>43906</v>
      </c>
      <c r="S381" s="10">
        <f t="shared" si="16"/>
        <v>10</v>
      </c>
      <c r="T381" s="10">
        <v>1</v>
      </c>
      <c r="V381" s="11" t="str">
        <f t="shared" si="15"/>
        <v>1</v>
      </c>
      <c r="Y381" s="10">
        <v>0</v>
      </c>
      <c r="AC381">
        <f t="shared" si="17"/>
        <v>10</v>
      </c>
    </row>
    <row r="382" spans="1:29" x14ac:dyDescent="0.2">
      <c r="A382" t="s">
        <v>209</v>
      </c>
      <c r="B382" t="s">
        <v>25</v>
      </c>
      <c r="C382" s="6">
        <v>43906</v>
      </c>
      <c r="D382" s="7">
        <v>92.738</v>
      </c>
      <c r="E382" s="6">
        <v>43907</v>
      </c>
      <c r="F382" s="7">
        <v>96.507999999999996</v>
      </c>
      <c r="G382">
        <v>1</v>
      </c>
      <c r="H382">
        <v>0</v>
      </c>
      <c r="J382" s="7"/>
      <c r="K382" s="8"/>
      <c r="M382" s="7"/>
      <c r="N382" s="8"/>
      <c r="O382" s="9" cm="1">
        <f t="array" ref="O382">_xlfn.IFS(AND(B382="Short",F382=Q382),(D382-F382)/D382,AND(B382="Long",F382=Q382),(F382/D382)-1,AND(B382="Long",F382&lt;&gt;Q382),(F382/D382)-1,AND(B382="Short",F382&lt;&gt;Q382),(D382-F382)/D382)</f>
        <v>4.0652159848174385E-2</v>
      </c>
      <c r="P382" t="s">
        <v>23</v>
      </c>
      <c r="Q382" s="7">
        <v>96.507999999999996</v>
      </c>
      <c r="R382" s="8">
        <v>43906</v>
      </c>
      <c r="S382" s="10">
        <f t="shared" si="16"/>
        <v>1</v>
      </c>
      <c r="T382" s="10">
        <v>1</v>
      </c>
      <c r="V382" s="11" t="str">
        <f t="shared" si="15"/>
        <v>1</v>
      </c>
      <c r="Y382" s="10">
        <v>0</v>
      </c>
      <c r="AC382">
        <f t="shared" si="17"/>
        <v>1</v>
      </c>
    </row>
    <row r="383" spans="1:29" x14ac:dyDescent="0.2">
      <c r="A383" t="s">
        <v>210</v>
      </c>
      <c r="B383" t="s">
        <v>25</v>
      </c>
      <c r="C383" s="6">
        <v>43906</v>
      </c>
      <c r="D383" s="7">
        <v>157.26300000000001</v>
      </c>
      <c r="E383" s="6">
        <v>43907</v>
      </c>
      <c r="F383" s="7">
        <v>162.9205</v>
      </c>
      <c r="G383">
        <v>1</v>
      </c>
      <c r="H383">
        <v>0</v>
      </c>
      <c r="J383" s="7"/>
      <c r="K383" s="8"/>
      <c r="M383" s="7"/>
      <c r="N383" s="8"/>
      <c r="O383" s="9" cm="1">
        <f t="array" ref="O383">_xlfn.IFS(AND(B383="Short",F383=Q383),(D383-F383)/D383,AND(B383="Long",F383=Q383),(F383/D383)-1,AND(B383="Long",F383&lt;&gt;Q383),(F383/D383)-1,AND(B383="Short",F383&lt;&gt;Q383),(D383-F383)/D383)</f>
        <v>3.5974768381628275E-2</v>
      </c>
      <c r="P383" t="s">
        <v>23</v>
      </c>
      <c r="Q383" s="7">
        <v>162.9205</v>
      </c>
      <c r="R383" s="8">
        <v>43906</v>
      </c>
      <c r="S383" s="10">
        <f t="shared" si="16"/>
        <v>1</v>
      </c>
      <c r="T383" s="10">
        <v>1</v>
      </c>
      <c r="V383" s="11" t="str">
        <f t="shared" si="15"/>
        <v>1</v>
      </c>
      <c r="Y383" s="10">
        <v>0</v>
      </c>
      <c r="AC383">
        <f t="shared" si="17"/>
        <v>1</v>
      </c>
    </row>
    <row r="384" spans="1:29" x14ac:dyDescent="0.2">
      <c r="A384" t="s">
        <v>209</v>
      </c>
      <c r="B384" t="s">
        <v>22</v>
      </c>
      <c r="C384" s="6">
        <v>44320</v>
      </c>
      <c r="D384" s="7">
        <v>229.41399999999999</v>
      </c>
      <c r="E384" s="6">
        <v>44686</v>
      </c>
      <c r="F384" s="7">
        <v>259.55</v>
      </c>
      <c r="G384">
        <v>0</v>
      </c>
      <c r="H384">
        <v>0</v>
      </c>
      <c r="J384" s="7"/>
      <c r="K384" s="8"/>
      <c r="M384" s="7"/>
      <c r="N384" s="8"/>
      <c r="O384" s="9" cm="1">
        <f t="array" ref="O384">_xlfn.IFS(AND(B384="Short",F384=Q384),(D384-F384)/D384,AND(B384="Long",F384=Q384),(F384/D384)-1,AND(B384="Long",F384&lt;&gt;Q384),(F384/D384)-1,AND(B384="Short",F384&lt;&gt;Q384),(D384-F384)/D384)</f>
        <v>-0.13136077135658689</v>
      </c>
      <c r="P384" t="s">
        <v>23</v>
      </c>
      <c r="Q384" s="7">
        <v>220.524</v>
      </c>
      <c r="R384" s="8">
        <v>44320</v>
      </c>
      <c r="S384" s="10">
        <f t="shared" si="16"/>
        <v>366</v>
      </c>
      <c r="T384" s="10">
        <v>0</v>
      </c>
      <c r="V384" s="11" t="b">
        <f t="shared" si="15"/>
        <v>0</v>
      </c>
      <c r="Y384" s="10">
        <v>0</v>
      </c>
      <c r="AC384" t="b">
        <f t="shared" si="17"/>
        <v>0</v>
      </c>
    </row>
    <row r="385" spans="1:29" x14ac:dyDescent="0.2">
      <c r="A385" t="s">
        <v>208</v>
      </c>
      <c r="B385" t="s">
        <v>22</v>
      </c>
      <c r="C385" s="6">
        <v>44519</v>
      </c>
      <c r="D385" s="7">
        <v>707.17700000000002</v>
      </c>
      <c r="E385" s="6">
        <v>44522</v>
      </c>
      <c r="F385" s="7">
        <v>685.44449999999995</v>
      </c>
      <c r="G385">
        <v>1</v>
      </c>
      <c r="H385">
        <v>0</v>
      </c>
      <c r="J385" s="7"/>
      <c r="K385" s="8"/>
      <c r="M385" s="7"/>
      <c r="N385" s="8"/>
      <c r="O385" s="9" cm="1">
        <f t="array" ref="O385">_xlfn.IFS(AND(B385="Short",F385=Q385),(D385-F385)/D385,AND(B385="Long",F385=Q385),(F385/D385)-1,AND(B385="Long",F385&lt;&gt;Q385),(F385/D385)-1,AND(B385="Short",F385&lt;&gt;Q385),(D385-F385)/D385)</f>
        <v>3.0731344486599636E-2</v>
      </c>
      <c r="P385" t="s">
        <v>23</v>
      </c>
      <c r="Q385" s="7">
        <v>685.44449999999995</v>
      </c>
      <c r="R385" s="8">
        <v>44519</v>
      </c>
      <c r="S385" s="10">
        <f t="shared" si="16"/>
        <v>3</v>
      </c>
      <c r="T385" s="10">
        <v>1</v>
      </c>
      <c r="V385" s="11" t="str">
        <f t="shared" si="15"/>
        <v>1</v>
      </c>
      <c r="Y385" s="10">
        <v>0</v>
      </c>
      <c r="AC385">
        <f t="shared" si="17"/>
        <v>3</v>
      </c>
    </row>
    <row r="386" spans="1:29" x14ac:dyDescent="0.2">
      <c r="A386" t="s">
        <v>211</v>
      </c>
      <c r="B386" t="s">
        <v>25</v>
      </c>
      <c r="C386" s="6">
        <v>44861</v>
      </c>
      <c r="D386" s="7">
        <v>30.545000000000002</v>
      </c>
      <c r="E386" s="6">
        <v>44862</v>
      </c>
      <c r="F386" s="7">
        <v>31.407499999999999</v>
      </c>
      <c r="G386">
        <v>1</v>
      </c>
      <c r="H386">
        <v>0</v>
      </c>
      <c r="J386" s="7"/>
      <c r="K386" s="8"/>
      <c r="M386" s="7"/>
      <c r="N386" s="8"/>
      <c r="O386" s="9" cm="1">
        <f t="array" ref="O386">_xlfn.IFS(AND(B386="Short",F386=Q386),(D386-F386)/D386,AND(B386="Long",F386=Q386),(F386/D386)-1,AND(B386="Long",F386&lt;&gt;Q386),(F386/D386)-1,AND(B386="Short",F386&lt;&gt;Q386),(D386-F386)/D386)</f>
        <v>2.8237027336716292E-2</v>
      </c>
      <c r="P386" t="s">
        <v>23</v>
      </c>
      <c r="Q386" s="7">
        <v>31.407499999999999</v>
      </c>
      <c r="R386" s="8">
        <v>44861</v>
      </c>
      <c r="S386" s="10">
        <f t="shared" si="16"/>
        <v>1</v>
      </c>
      <c r="T386" s="10">
        <v>1</v>
      </c>
      <c r="V386" s="11" t="str">
        <f t="shared" ref="V386:V449" si="18">IF(F386=Q386,"1")</f>
        <v>1</v>
      </c>
      <c r="Y386" s="10">
        <v>0</v>
      </c>
      <c r="AC386">
        <f t="shared" si="17"/>
        <v>1</v>
      </c>
    </row>
    <row r="387" spans="1:29" x14ac:dyDescent="0.2">
      <c r="A387" t="s">
        <v>212</v>
      </c>
      <c r="B387" t="s">
        <v>25</v>
      </c>
      <c r="C387" s="6">
        <v>43906</v>
      </c>
      <c r="D387" s="7">
        <v>151.49799999999999</v>
      </c>
      <c r="E387" s="6">
        <v>43907</v>
      </c>
      <c r="F387" s="7">
        <v>158.44300000000001</v>
      </c>
      <c r="G387">
        <v>1</v>
      </c>
      <c r="H387">
        <v>0</v>
      </c>
      <c r="J387" s="7"/>
      <c r="K387" s="8"/>
      <c r="M387" s="7"/>
      <c r="N387" s="8"/>
      <c r="O387" s="9" cm="1">
        <f t="array" ref="O387">_xlfn.IFS(AND(B387="Short",F387=Q387),(D387-F387)/D387,AND(B387="Long",F387=Q387),(F387/D387)-1,AND(B387="Long",F387&lt;&gt;Q387),(F387/D387)-1,AND(B387="Short",F387&lt;&gt;Q387),(D387-F387)/D387)</f>
        <v>4.584218933583295E-2</v>
      </c>
      <c r="P387" t="s">
        <v>23</v>
      </c>
      <c r="Q387" s="7">
        <v>158.44300000000001</v>
      </c>
      <c r="R387" s="8">
        <v>43906</v>
      </c>
      <c r="S387" s="10">
        <f t="shared" ref="S387:S450" si="19">_xlfn.DAYS(E387,C387)</f>
        <v>1</v>
      </c>
      <c r="T387" s="10">
        <v>1</v>
      </c>
      <c r="V387" s="11" t="str">
        <f t="shared" si="18"/>
        <v>1</v>
      </c>
      <c r="Y387" s="10">
        <v>0</v>
      </c>
      <c r="AC387">
        <f t="shared" si="17"/>
        <v>1</v>
      </c>
    </row>
    <row r="388" spans="1:29" x14ac:dyDescent="0.2">
      <c r="A388" t="s">
        <v>213</v>
      </c>
      <c r="B388" t="s">
        <v>25</v>
      </c>
      <c r="C388" s="6">
        <v>43906</v>
      </c>
      <c r="D388" s="7">
        <v>140.988</v>
      </c>
      <c r="E388" s="6">
        <v>43907</v>
      </c>
      <c r="F388" s="7">
        <v>145.28299999999999</v>
      </c>
      <c r="G388">
        <v>1</v>
      </c>
      <c r="H388">
        <v>0</v>
      </c>
      <c r="J388" s="7"/>
      <c r="K388" s="8"/>
      <c r="M388" s="7"/>
      <c r="N388" s="8"/>
      <c r="O388" s="9" cm="1">
        <f t="array" ref="O388">_xlfn.IFS(AND(B388="Short",F388=Q388),(D388-F388)/D388,AND(B388="Long",F388=Q388),(F388/D388)-1,AND(B388="Long",F388&lt;&gt;Q388),(F388/D388)-1,AND(B388="Short",F388&lt;&gt;Q388),(D388-F388)/D388)</f>
        <v>3.0463585553380357E-2</v>
      </c>
      <c r="P388" t="s">
        <v>23</v>
      </c>
      <c r="Q388" s="7">
        <v>145.28299999999999</v>
      </c>
      <c r="R388" s="8">
        <v>43906</v>
      </c>
      <c r="S388" s="10">
        <f t="shared" si="19"/>
        <v>1</v>
      </c>
      <c r="T388" s="10">
        <v>1</v>
      </c>
      <c r="V388" s="11" t="str">
        <f t="shared" si="18"/>
        <v>1</v>
      </c>
      <c r="Y388" s="10">
        <v>0</v>
      </c>
      <c r="AC388">
        <f t="shared" ref="AC388:AC451" si="20">IF(O388&gt;-0.01,_xlfn.DAYS(E388,C388))</f>
        <v>1</v>
      </c>
    </row>
    <row r="389" spans="1:29" x14ac:dyDescent="0.2">
      <c r="A389" t="s">
        <v>214</v>
      </c>
      <c r="B389" t="s">
        <v>25</v>
      </c>
      <c r="C389" s="6">
        <v>45512</v>
      </c>
      <c r="D389" s="7">
        <v>45.445</v>
      </c>
      <c r="E389" s="6">
        <v>45519</v>
      </c>
      <c r="F389" s="7">
        <v>46.857500000000002</v>
      </c>
      <c r="G389">
        <v>1</v>
      </c>
      <c r="H389">
        <v>0</v>
      </c>
      <c r="J389" s="7"/>
      <c r="K389" s="8"/>
      <c r="M389" s="7"/>
      <c r="N389" s="8"/>
      <c r="O389" s="9" cm="1">
        <f t="array" ref="O389">_xlfn.IFS(AND(B389="Short",F389=Q389),(D389-F389)/D389,AND(B389="Long",F389=Q389),(F389/D389)-1,AND(B389="Long",F389&lt;&gt;Q389),(F389/D389)-1,AND(B389="Short",F389&lt;&gt;Q389),(D389-F389)/D389)</f>
        <v>3.1081527120695451E-2</v>
      </c>
      <c r="P389" t="s">
        <v>23</v>
      </c>
      <c r="Q389" s="7">
        <v>46.857500000000002</v>
      </c>
      <c r="R389" s="8">
        <v>45512</v>
      </c>
      <c r="S389" s="10">
        <f t="shared" si="19"/>
        <v>7</v>
      </c>
      <c r="T389" s="10">
        <v>1</v>
      </c>
      <c r="V389" s="11" t="str">
        <f t="shared" si="18"/>
        <v>1</v>
      </c>
      <c r="Y389" s="10">
        <v>0</v>
      </c>
      <c r="AC389">
        <f t="shared" si="20"/>
        <v>7</v>
      </c>
    </row>
    <row r="390" spans="1:29" x14ac:dyDescent="0.2">
      <c r="A390" t="s">
        <v>215</v>
      </c>
      <c r="B390" t="s">
        <v>25</v>
      </c>
      <c r="C390" s="6">
        <v>43902</v>
      </c>
      <c r="D390" s="7">
        <v>78.504999999999995</v>
      </c>
      <c r="E390" s="6">
        <v>43903</v>
      </c>
      <c r="F390" s="7">
        <v>81.142499999999998</v>
      </c>
      <c r="G390">
        <v>1</v>
      </c>
      <c r="H390">
        <v>0</v>
      </c>
      <c r="J390" s="7"/>
      <c r="K390" s="8"/>
      <c r="M390" s="7"/>
      <c r="N390" s="8"/>
      <c r="O390" s="9" cm="1">
        <f t="array" ref="O390">_xlfn.IFS(AND(B390="Short",F390=Q390),(D390-F390)/D390,AND(B390="Long",F390=Q390),(F390/D390)-1,AND(B390="Long",F390&lt;&gt;Q390),(F390/D390)-1,AND(B390="Short",F390&lt;&gt;Q390),(D390-F390)/D390)</f>
        <v>3.3596586204700296E-2</v>
      </c>
      <c r="P390" t="s">
        <v>23</v>
      </c>
      <c r="Q390" s="7">
        <v>81.142499999999998</v>
      </c>
      <c r="R390" s="8">
        <v>43902</v>
      </c>
      <c r="S390" s="10">
        <f t="shared" si="19"/>
        <v>1</v>
      </c>
      <c r="T390" s="10">
        <v>1</v>
      </c>
      <c r="V390" s="11" t="str">
        <f t="shared" si="18"/>
        <v>1</v>
      </c>
      <c r="Y390" s="10">
        <v>0</v>
      </c>
      <c r="AC390">
        <f t="shared" si="20"/>
        <v>1</v>
      </c>
    </row>
    <row r="391" spans="1:29" x14ac:dyDescent="0.2">
      <c r="A391" t="s">
        <v>216</v>
      </c>
      <c r="B391" t="s">
        <v>25</v>
      </c>
      <c r="C391" s="6">
        <v>43906</v>
      </c>
      <c r="D391" s="7">
        <v>36.344000000000001</v>
      </c>
      <c r="E391" s="6">
        <v>43907</v>
      </c>
      <c r="F391" s="7">
        <v>37.378999999999998</v>
      </c>
      <c r="G391">
        <v>1</v>
      </c>
      <c r="H391">
        <v>0</v>
      </c>
      <c r="J391" s="7"/>
      <c r="K391" s="8"/>
      <c r="M391" s="7"/>
      <c r="N391" s="8"/>
      <c r="O391" s="9" cm="1">
        <f t="array" ref="O391">_xlfn.IFS(AND(B391="Short",F391=Q391),(D391-F391)/D391,AND(B391="Long",F391=Q391),(F391/D391)-1,AND(B391="Long",F391&lt;&gt;Q391),(F391/D391)-1,AND(B391="Short",F391&lt;&gt;Q391),(D391-F391)/D391)</f>
        <v>2.8477878054149253E-2</v>
      </c>
      <c r="P391" t="s">
        <v>23</v>
      </c>
      <c r="Q391" s="7">
        <v>37.378999999999998</v>
      </c>
      <c r="R391" s="8">
        <v>43906</v>
      </c>
      <c r="S391" s="10">
        <f t="shared" si="19"/>
        <v>1</v>
      </c>
      <c r="T391" s="10">
        <v>1</v>
      </c>
      <c r="V391" s="11" t="str">
        <f t="shared" si="18"/>
        <v>1</v>
      </c>
      <c r="Y391" s="10">
        <v>0</v>
      </c>
      <c r="AC391">
        <f t="shared" si="20"/>
        <v>1</v>
      </c>
    </row>
    <row r="392" spans="1:29" x14ac:dyDescent="0.2">
      <c r="A392" t="s">
        <v>217</v>
      </c>
      <c r="B392" t="s">
        <v>25</v>
      </c>
      <c r="C392" s="6">
        <v>43906</v>
      </c>
      <c r="D392" s="7">
        <v>29.245999999999999</v>
      </c>
      <c r="E392" s="6">
        <v>43907</v>
      </c>
      <c r="F392" s="7">
        <v>30.411000000000001</v>
      </c>
      <c r="G392">
        <v>1</v>
      </c>
      <c r="H392">
        <v>0</v>
      </c>
      <c r="J392" s="7"/>
      <c r="K392" s="8"/>
      <c r="M392" s="7"/>
      <c r="N392" s="8"/>
      <c r="O392" s="9" cm="1">
        <f t="array" ref="O392">_xlfn.IFS(AND(B392="Short",F392=Q392),(D392-F392)/D392,AND(B392="Long",F392=Q392),(F392/D392)-1,AND(B392="Long",F392&lt;&gt;Q392),(F392/D392)-1,AND(B392="Short",F392&lt;&gt;Q392),(D392-F392)/D392)</f>
        <v>3.9834507283047271E-2</v>
      </c>
      <c r="P392" t="s">
        <v>23</v>
      </c>
      <c r="Q392" s="7">
        <v>30.411000000000001</v>
      </c>
      <c r="R392" s="8">
        <v>43906</v>
      </c>
      <c r="S392" s="10">
        <f t="shared" si="19"/>
        <v>1</v>
      </c>
      <c r="T392" s="10">
        <v>1</v>
      </c>
      <c r="V392" s="11" t="str">
        <f t="shared" si="18"/>
        <v>1</v>
      </c>
      <c r="Y392" s="10">
        <v>0</v>
      </c>
      <c r="AC392">
        <f t="shared" si="20"/>
        <v>1</v>
      </c>
    </row>
    <row r="393" spans="1:29" x14ac:dyDescent="0.2">
      <c r="A393" t="s">
        <v>218</v>
      </c>
      <c r="B393" t="s">
        <v>22</v>
      </c>
      <c r="C393" s="6">
        <v>44207</v>
      </c>
      <c r="D393" s="7">
        <v>183.14099999999999</v>
      </c>
      <c r="E393" s="6">
        <v>44208</v>
      </c>
      <c r="F393" s="7">
        <v>178.49350000000001</v>
      </c>
      <c r="G393">
        <v>1</v>
      </c>
      <c r="H393">
        <v>0</v>
      </c>
      <c r="J393" s="7"/>
      <c r="K393" s="8"/>
      <c r="M393" s="7"/>
      <c r="N393" s="8"/>
      <c r="O393" s="9" cm="1">
        <f t="array" ref="O393">_xlfn.IFS(AND(B393="Short",F393=Q393),(D393-F393)/D393,AND(B393="Long",F393=Q393),(F393/D393)-1,AND(B393="Long",F393&lt;&gt;Q393),(F393/D393)-1,AND(B393="Short",F393&lt;&gt;Q393),(D393-F393)/D393)</f>
        <v>2.5376622383846217E-2</v>
      </c>
      <c r="P393" t="s">
        <v>23</v>
      </c>
      <c r="Q393" s="7">
        <v>178.49350000000001</v>
      </c>
      <c r="R393" s="8">
        <v>44207</v>
      </c>
      <c r="S393" s="10">
        <f t="shared" si="19"/>
        <v>1</v>
      </c>
      <c r="T393" s="10">
        <v>1</v>
      </c>
      <c r="V393" s="11" t="str">
        <f t="shared" si="18"/>
        <v>1</v>
      </c>
      <c r="Y393" s="10">
        <v>0</v>
      </c>
      <c r="AC393">
        <f t="shared" si="20"/>
        <v>1</v>
      </c>
    </row>
    <row r="394" spans="1:29" x14ac:dyDescent="0.2">
      <c r="A394" t="s">
        <v>219</v>
      </c>
      <c r="B394" t="s">
        <v>25</v>
      </c>
      <c r="C394" s="6">
        <v>43906</v>
      </c>
      <c r="D394" s="7">
        <v>298.36799999999999</v>
      </c>
      <c r="E394" s="6">
        <v>43907</v>
      </c>
      <c r="F394" s="7">
        <v>306.76299999999998</v>
      </c>
      <c r="G394">
        <v>1</v>
      </c>
      <c r="H394">
        <v>0</v>
      </c>
      <c r="J394" s="7"/>
      <c r="K394" s="8"/>
      <c r="M394" s="7"/>
      <c r="N394" s="8"/>
      <c r="O394" s="9" cm="1">
        <f t="array" ref="O394">_xlfn.IFS(AND(B394="Short",F394=Q394),(D394-F394)/D394,AND(B394="Long",F394=Q394),(F394/D394)-1,AND(B394="Long",F394&lt;&gt;Q394),(F394/D394)-1,AND(B394="Short",F394&lt;&gt;Q394),(D394-F394)/D394)</f>
        <v>2.8136395323895336E-2</v>
      </c>
      <c r="P394" t="s">
        <v>23</v>
      </c>
      <c r="Q394" s="7">
        <v>306.76299999999998</v>
      </c>
      <c r="R394" s="8">
        <v>43906</v>
      </c>
      <c r="S394" s="10">
        <f t="shared" si="19"/>
        <v>1</v>
      </c>
      <c r="T394" s="10">
        <v>1</v>
      </c>
      <c r="V394" s="11" t="str">
        <f t="shared" si="18"/>
        <v>1</v>
      </c>
      <c r="Y394" s="10">
        <v>0</v>
      </c>
      <c r="AC394">
        <f t="shared" si="20"/>
        <v>1</v>
      </c>
    </row>
    <row r="395" spans="1:29" x14ac:dyDescent="0.2">
      <c r="A395" t="s">
        <v>220</v>
      </c>
      <c r="B395" t="s">
        <v>25</v>
      </c>
      <c r="C395" s="6">
        <v>43906</v>
      </c>
      <c r="D395" s="7">
        <v>15.076000000000001</v>
      </c>
      <c r="E395" s="6">
        <v>43907</v>
      </c>
      <c r="F395" s="7">
        <v>15.641</v>
      </c>
      <c r="G395">
        <v>1</v>
      </c>
      <c r="H395">
        <v>0</v>
      </c>
      <c r="J395" s="7"/>
      <c r="K395" s="8"/>
      <c r="M395" s="7"/>
      <c r="N395" s="8"/>
      <c r="O395" s="9" cm="1">
        <f t="array" ref="O395">_xlfn.IFS(AND(B395="Short",F395=Q395),(D395-F395)/D395,AND(B395="Long",F395=Q395),(F395/D395)-1,AND(B395="Long",F395&lt;&gt;Q395),(F395/D395)-1,AND(B395="Short",F395&lt;&gt;Q395),(D395-F395)/D395)</f>
        <v>3.7476784292915788E-2</v>
      </c>
      <c r="P395" t="s">
        <v>23</v>
      </c>
      <c r="Q395" s="7">
        <v>15.641</v>
      </c>
      <c r="R395" s="8">
        <v>43906</v>
      </c>
      <c r="S395" s="10">
        <f t="shared" si="19"/>
        <v>1</v>
      </c>
      <c r="T395" s="10">
        <v>1</v>
      </c>
      <c r="V395" s="11" t="str">
        <f t="shared" si="18"/>
        <v>1</v>
      </c>
      <c r="Y395" s="10">
        <v>0</v>
      </c>
      <c r="AC395">
        <f t="shared" si="20"/>
        <v>1</v>
      </c>
    </row>
    <row r="396" spans="1:29" x14ac:dyDescent="0.2">
      <c r="A396" t="s">
        <v>221</v>
      </c>
      <c r="B396" t="s">
        <v>22</v>
      </c>
      <c r="C396" s="6">
        <v>44636</v>
      </c>
      <c r="D396" s="7">
        <v>61.003</v>
      </c>
      <c r="E396" s="6">
        <v>44657</v>
      </c>
      <c r="F396" s="7">
        <v>59.560499999999998</v>
      </c>
      <c r="G396">
        <v>1</v>
      </c>
      <c r="H396">
        <v>0</v>
      </c>
      <c r="J396" s="7"/>
      <c r="K396" s="8"/>
      <c r="M396" s="7"/>
      <c r="N396" s="8"/>
      <c r="O396" s="9" cm="1">
        <f t="array" ref="O396">_xlfn.IFS(AND(B396="Short",F396=Q396),(D396-F396)/D396,AND(B396="Long",F396=Q396),(F396/D396)-1,AND(B396="Long",F396&lt;&gt;Q396),(F396/D396)-1,AND(B396="Short",F396&lt;&gt;Q396),(D396-F396)/D396)</f>
        <v>2.3646378046981338E-2</v>
      </c>
      <c r="P396" t="s">
        <v>23</v>
      </c>
      <c r="Q396" s="7">
        <v>59.560499999999998</v>
      </c>
      <c r="R396" s="8">
        <v>44636</v>
      </c>
      <c r="S396" s="10">
        <f t="shared" si="19"/>
        <v>21</v>
      </c>
      <c r="T396" s="10">
        <v>1</v>
      </c>
      <c r="V396" s="11" t="str">
        <f t="shared" si="18"/>
        <v>1</v>
      </c>
      <c r="Y396" s="10">
        <v>0</v>
      </c>
      <c r="AC396">
        <f t="shared" si="20"/>
        <v>21</v>
      </c>
    </row>
    <row r="397" spans="1:29" x14ac:dyDescent="0.2">
      <c r="A397" t="s">
        <v>220</v>
      </c>
      <c r="B397" t="s">
        <v>22</v>
      </c>
      <c r="C397" s="6">
        <v>44398</v>
      </c>
      <c r="D397" s="7">
        <v>34.213000000000001</v>
      </c>
      <c r="E397" s="6">
        <v>44526</v>
      </c>
      <c r="F397" s="7">
        <v>33.395499999999998</v>
      </c>
      <c r="G397">
        <v>1</v>
      </c>
      <c r="H397">
        <v>0</v>
      </c>
      <c r="J397" s="7"/>
      <c r="K397" s="8"/>
      <c r="M397" s="7"/>
      <c r="N397" s="8"/>
      <c r="O397" s="9" cm="1">
        <f t="array" ref="O397">_xlfn.IFS(AND(B397="Short",F397=Q397),(D397-F397)/D397,AND(B397="Long",F397=Q397),(F397/D397)-1,AND(B397="Long",F397&lt;&gt;Q397),(F397/D397)-1,AND(B397="Short",F397&lt;&gt;Q397),(D397-F397)/D397)</f>
        <v>2.3894426095343948E-2</v>
      </c>
      <c r="P397" t="s">
        <v>23</v>
      </c>
      <c r="Q397" s="7">
        <v>33.395499999999998</v>
      </c>
      <c r="R397" s="8">
        <v>44398</v>
      </c>
      <c r="S397" s="10">
        <f t="shared" si="19"/>
        <v>128</v>
      </c>
      <c r="T397" s="10">
        <v>1</v>
      </c>
      <c r="V397" s="11" t="str">
        <f t="shared" si="18"/>
        <v>1</v>
      </c>
      <c r="Y397" s="10">
        <v>0</v>
      </c>
      <c r="AC397">
        <f t="shared" si="20"/>
        <v>128</v>
      </c>
    </row>
    <row r="398" spans="1:29" x14ac:dyDescent="0.2">
      <c r="A398" t="s">
        <v>221</v>
      </c>
      <c r="B398" t="s">
        <v>25</v>
      </c>
      <c r="C398" s="6">
        <v>45259</v>
      </c>
      <c r="D398" s="7">
        <v>118.881</v>
      </c>
      <c r="E398" s="6">
        <v>45274</v>
      </c>
      <c r="F398" s="7">
        <v>122.1585</v>
      </c>
      <c r="G398">
        <v>1</v>
      </c>
      <c r="H398">
        <v>0</v>
      </c>
      <c r="J398" s="7"/>
      <c r="K398" s="8"/>
      <c r="M398" s="7"/>
      <c r="N398" s="8"/>
      <c r="O398" s="9" cm="1">
        <f t="array" ref="O398">_xlfn.IFS(AND(B398="Short",F398=Q398),(D398-F398)/D398,AND(B398="Long",F398=Q398),(F398/D398)-1,AND(B398="Long",F398&lt;&gt;Q398),(F398/D398)-1,AND(B398="Short",F398&lt;&gt;Q398),(D398-F398)/D398)</f>
        <v>2.7569586393115797E-2</v>
      </c>
      <c r="P398" t="s">
        <v>23</v>
      </c>
      <c r="Q398" s="7">
        <v>122.1585</v>
      </c>
      <c r="R398" s="8">
        <v>45259</v>
      </c>
      <c r="S398" s="10">
        <f t="shared" si="19"/>
        <v>15</v>
      </c>
      <c r="T398" s="10">
        <v>1</v>
      </c>
      <c r="V398" s="11" t="str">
        <f t="shared" si="18"/>
        <v>1</v>
      </c>
      <c r="Y398" s="10">
        <v>0</v>
      </c>
      <c r="AC398">
        <f t="shared" si="20"/>
        <v>15</v>
      </c>
    </row>
    <row r="399" spans="1:29" x14ac:dyDescent="0.2">
      <c r="A399" t="s">
        <v>221</v>
      </c>
      <c r="B399" t="s">
        <v>25</v>
      </c>
      <c r="C399" s="6">
        <v>45366</v>
      </c>
      <c r="D399" s="7">
        <v>130.60300000000001</v>
      </c>
      <c r="E399" s="6">
        <v>45377</v>
      </c>
      <c r="F399" s="7">
        <v>135.28550000000001</v>
      </c>
      <c r="G399">
        <v>1</v>
      </c>
      <c r="H399">
        <v>0</v>
      </c>
      <c r="J399" s="7"/>
      <c r="K399" s="8"/>
      <c r="M399" s="7"/>
      <c r="N399" s="8"/>
      <c r="O399" s="9" cm="1">
        <f t="array" ref="O399">_xlfn.IFS(AND(B399="Short",F399=Q399),(D399-F399)/D399,AND(B399="Long",F399=Q399),(F399/D399)-1,AND(B399="Long",F399&lt;&gt;Q399),(F399/D399)-1,AND(B399="Short",F399&lt;&gt;Q399),(D399-F399)/D399)</f>
        <v>3.5852928340084134E-2</v>
      </c>
      <c r="P399" t="s">
        <v>23</v>
      </c>
      <c r="Q399" s="7">
        <v>135.28550000000001</v>
      </c>
      <c r="R399" s="8">
        <v>45366</v>
      </c>
      <c r="S399" s="10">
        <f t="shared" si="19"/>
        <v>11</v>
      </c>
      <c r="T399" s="10">
        <v>1</v>
      </c>
      <c r="V399" s="11" t="str">
        <f t="shared" si="18"/>
        <v>1</v>
      </c>
      <c r="Y399" s="10">
        <v>0</v>
      </c>
      <c r="AC399">
        <f t="shared" si="20"/>
        <v>11</v>
      </c>
    </row>
    <row r="400" spans="1:29" x14ac:dyDescent="0.2">
      <c r="A400" t="s">
        <v>220</v>
      </c>
      <c r="B400" t="s">
        <v>25</v>
      </c>
      <c r="C400" s="6">
        <v>44602</v>
      </c>
      <c r="D400" s="7">
        <v>33.698</v>
      </c>
      <c r="E400" s="6">
        <v>44603</v>
      </c>
      <c r="F400" s="7">
        <v>35.292999999999999</v>
      </c>
      <c r="G400">
        <v>1</v>
      </c>
      <c r="H400">
        <v>0</v>
      </c>
      <c r="J400" s="7"/>
      <c r="K400" s="8"/>
      <c r="M400" s="7"/>
      <c r="N400" s="8"/>
      <c r="O400" s="9" cm="1">
        <f t="array" ref="O400">_xlfn.IFS(AND(B400="Short",F400=Q400),(D400-F400)/D400,AND(B400="Long",F400=Q400),(F400/D400)-1,AND(B400="Long",F400&lt;&gt;Q400),(F400/D400)-1,AND(B400="Short",F400&lt;&gt;Q400),(D400-F400)/D400)</f>
        <v>4.7332185886402645E-2</v>
      </c>
      <c r="P400" t="s">
        <v>23</v>
      </c>
      <c r="Q400" s="7">
        <v>35.292999999999999</v>
      </c>
      <c r="R400" s="8">
        <v>44602</v>
      </c>
      <c r="S400" s="10">
        <f t="shared" si="19"/>
        <v>1</v>
      </c>
      <c r="T400" s="10">
        <v>1</v>
      </c>
      <c r="V400" s="11" t="str">
        <f t="shared" si="18"/>
        <v>1</v>
      </c>
      <c r="Y400" s="10">
        <v>0</v>
      </c>
      <c r="AC400">
        <f t="shared" si="20"/>
        <v>1</v>
      </c>
    </row>
    <row r="401" spans="1:29" x14ac:dyDescent="0.2">
      <c r="A401" t="s">
        <v>222</v>
      </c>
      <c r="B401" t="s">
        <v>25</v>
      </c>
      <c r="C401" s="6">
        <v>43906</v>
      </c>
      <c r="D401" s="7">
        <v>29.155999999999999</v>
      </c>
      <c r="E401" s="6">
        <v>43907</v>
      </c>
      <c r="F401" s="7">
        <v>30.170999999999999</v>
      </c>
      <c r="G401">
        <v>1</v>
      </c>
      <c r="H401">
        <v>0</v>
      </c>
      <c r="J401" s="7"/>
      <c r="K401" s="8"/>
      <c r="M401" s="7"/>
      <c r="N401" s="8"/>
      <c r="O401" s="9" cm="1">
        <f t="array" ref="O401">_xlfn.IFS(AND(B401="Short",F401=Q401),(D401-F401)/D401,AND(B401="Long",F401=Q401),(F401/D401)-1,AND(B401="Long",F401&lt;&gt;Q401),(F401/D401)-1,AND(B401="Short",F401&lt;&gt;Q401),(D401-F401)/D401)</f>
        <v>3.4812731513239159E-2</v>
      </c>
      <c r="P401" t="s">
        <v>23</v>
      </c>
      <c r="Q401" s="7">
        <v>30.170999999999999</v>
      </c>
      <c r="R401" s="8">
        <v>43906</v>
      </c>
      <c r="S401" s="10">
        <f t="shared" si="19"/>
        <v>1</v>
      </c>
      <c r="T401" s="10">
        <v>1</v>
      </c>
      <c r="V401" s="11" t="str">
        <f t="shared" si="18"/>
        <v>1</v>
      </c>
      <c r="Y401" s="10">
        <v>0</v>
      </c>
      <c r="AC401">
        <f t="shared" si="20"/>
        <v>1</v>
      </c>
    </row>
    <row r="402" spans="1:29" x14ac:dyDescent="0.2">
      <c r="A402" t="s">
        <v>223</v>
      </c>
      <c r="B402" t="s">
        <v>25</v>
      </c>
      <c r="C402" s="6">
        <v>43906</v>
      </c>
      <c r="D402" s="7">
        <v>32.158999999999999</v>
      </c>
      <c r="E402" s="6">
        <v>43909</v>
      </c>
      <c r="F402" s="7">
        <v>33.1815</v>
      </c>
      <c r="G402">
        <v>1</v>
      </c>
      <c r="H402">
        <v>0</v>
      </c>
      <c r="J402" s="7"/>
      <c r="K402" s="8"/>
      <c r="M402" s="7"/>
      <c r="N402" s="8"/>
      <c r="O402" s="9" cm="1">
        <f t="array" ref="O402">_xlfn.IFS(AND(B402="Short",F402=Q402),(D402-F402)/D402,AND(B402="Long",F402=Q402),(F402/D402)-1,AND(B402="Long",F402&lt;&gt;Q402),(F402/D402)-1,AND(B402="Short",F402&lt;&gt;Q402),(D402-F402)/D402)</f>
        <v>3.1795142883796146E-2</v>
      </c>
      <c r="P402" t="s">
        <v>23</v>
      </c>
      <c r="Q402" s="7">
        <v>33.1815</v>
      </c>
      <c r="R402" s="8">
        <v>43906</v>
      </c>
      <c r="S402" s="10">
        <f t="shared" si="19"/>
        <v>3</v>
      </c>
      <c r="T402" s="10">
        <v>1</v>
      </c>
      <c r="V402" s="11" t="str">
        <f t="shared" si="18"/>
        <v>1</v>
      </c>
      <c r="Y402" s="10">
        <v>0</v>
      </c>
      <c r="AC402">
        <f t="shared" si="20"/>
        <v>3</v>
      </c>
    </row>
    <row r="403" spans="1:29" x14ac:dyDescent="0.2">
      <c r="A403" t="s">
        <v>224</v>
      </c>
      <c r="B403" t="s">
        <v>25</v>
      </c>
      <c r="C403" s="6">
        <v>43899</v>
      </c>
      <c r="D403" s="7">
        <v>32.616</v>
      </c>
      <c r="E403" s="6">
        <v>43900</v>
      </c>
      <c r="F403" s="7">
        <v>34.430999999999997</v>
      </c>
      <c r="G403">
        <v>1</v>
      </c>
      <c r="H403">
        <v>0</v>
      </c>
      <c r="J403" s="7"/>
      <c r="K403" s="8"/>
      <c r="M403" s="7"/>
      <c r="N403" s="8"/>
      <c r="O403" s="9" cm="1">
        <f t="array" ref="O403">_xlfn.IFS(AND(B403="Short",F403=Q403),(D403-F403)/D403,AND(B403="Long",F403=Q403),(F403/D403)-1,AND(B403="Long",F403&lt;&gt;Q403),(F403/D403)-1,AND(B403="Short",F403&lt;&gt;Q403),(D403-F403)/D403)</f>
        <v>5.5647534952170563E-2</v>
      </c>
      <c r="P403" t="s">
        <v>23</v>
      </c>
      <c r="Q403" s="7">
        <v>34.430999999999997</v>
      </c>
      <c r="R403" s="8">
        <v>43899</v>
      </c>
      <c r="S403" s="10">
        <f t="shared" si="19"/>
        <v>1</v>
      </c>
      <c r="T403" s="10">
        <v>1</v>
      </c>
      <c r="V403" s="11" t="str">
        <f t="shared" si="18"/>
        <v>1</v>
      </c>
      <c r="Y403" s="10">
        <v>0</v>
      </c>
      <c r="AC403">
        <f t="shared" si="20"/>
        <v>1</v>
      </c>
    </row>
    <row r="404" spans="1:29" x14ac:dyDescent="0.2">
      <c r="A404" t="s">
        <v>225</v>
      </c>
      <c r="B404" t="s">
        <v>22</v>
      </c>
      <c r="C404" s="6">
        <v>43698</v>
      </c>
      <c r="D404" s="7">
        <v>108.80500000000001</v>
      </c>
      <c r="E404" s="6">
        <v>43700</v>
      </c>
      <c r="F404" s="7">
        <v>105.7675</v>
      </c>
      <c r="G404">
        <v>1</v>
      </c>
      <c r="H404">
        <v>0</v>
      </c>
      <c r="J404" s="7"/>
      <c r="K404" s="8"/>
      <c r="M404" s="7"/>
      <c r="N404" s="8"/>
      <c r="O404" s="9" cm="1">
        <f t="array" ref="O404">_xlfn.IFS(AND(B404="Short",F404=Q404),(D404-F404)/D404,AND(B404="Long",F404=Q404),(F404/D404)-1,AND(B404="Long",F404&lt;&gt;Q404),(F404/D404)-1,AND(B404="Short",F404&lt;&gt;Q404),(D404-F404)/D404)</f>
        <v>2.7916915582923654E-2</v>
      </c>
      <c r="P404" t="s">
        <v>23</v>
      </c>
      <c r="Q404" s="7">
        <v>105.7675</v>
      </c>
      <c r="R404" s="8">
        <v>43698</v>
      </c>
      <c r="S404" s="10">
        <f t="shared" si="19"/>
        <v>2</v>
      </c>
      <c r="T404" s="10">
        <v>1</v>
      </c>
      <c r="V404" s="11" t="str">
        <f t="shared" si="18"/>
        <v>1</v>
      </c>
      <c r="Y404" s="10">
        <v>0</v>
      </c>
      <c r="AC404">
        <f t="shared" si="20"/>
        <v>2</v>
      </c>
    </row>
    <row r="405" spans="1:29" x14ac:dyDescent="0.2">
      <c r="A405" t="s">
        <v>224</v>
      </c>
      <c r="B405" t="s">
        <v>22</v>
      </c>
      <c r="C405" s="6">
        <v>43903</v>
      </c>
      <c r="D405" s="7">
        <v>25.545000000000002</v>
      </c>
      <c r="E405" s="6">
        <v>43906</v>
      </c>
      <c r="F405" s="7">
        <v>24.807500000000001</v>
      </c>
      <c r="G405">
        <v>1</v>
      </c>
      <c r="H405">
        <v>0</v>
      </c>
      <c r="J405" s="7"/>
      <c r="K405" s="8"/>
      <c r="M405" s="7"/>
      <c r="N405" s="8"/>
      <c r="O405" s="9" cm="1">
        <f t="array" ref="O405">_xlfn.IFS(AND(B405="Short",F405=Q405),(D405-F405)/D405,AND(B405="Long",F405=Q405),(F405/D405)-1,AND(B405="Long",F405&lt;&gt;Q405),(F405/D405)-1,AND(B405="Short",F405&lt;&gt;Q405),(D405-F405)/D405)</f>
        <v>2.8870620473673933E-2</v>
      </c>
      <c r="P405" t="s">
        <v>23</v>
      </c>
      <c r="Q405" s="7">
        <v>24.807500000000001</v>
      </c>
      <c r="R405" s="8">
        <v>43903</v>
      </c>
      <c r="S405" s="10">
        <f t="shared" si="19"/>
        <v>3</v>
      </c>
      <c r="T405" s="10">
        <v>1</v>
      </c>
      <c r="V405" s="11" t="str">
        <f t="shared" si="18"/>
        <v>1</v>
      </c>
      <c r="Y405" s="10">
        <v>0</v>
      </c>
      <c r="AC405">
        <f t="shared" si="20"/>
        <v>3</v>
      </c>
    </row>
    <row r="406" spans="1:29" x14ac:dyDescent="0.2">
      <c r="A406" t="s">
        <v>224</v>
      </c>
      <c r="B406" t="s">
        <v>25</v>
      </c>
      <c r="C406" s="6">
        <v>43906</v>
      </c>
      <c r="D406" s="7">
        <v>20.96</v>
      </c>
      <c r="E406" s="6">
        <v>43906</v>
      </c>
      <c r="F406" s="7">
        <v>22.06</v>
      </c>
      <c r="G406">
        <v>1</v>
      </c>
      <c r="H406">
        <v>0</v>
      </c>
      <c r="J406" s="7"/>
      <c r="K406" s="8"/>
      <c r="M406" s="7"/>
      <c r="N406" s="8"/>
      <c r="O406" s="9" cm="1">
        <f t="array" ref="O406">_xlfn.IFS(AND(B406="Short",F406=Q406),(D406-F406)/D406,AND(B406="Long",F406=Q406),(F406/D406)-1,AND(B406="Long",F406&lt;&gt;Q406),(F406/D406)-1,AND(B406="Short",F406&lt;&gt;Q406),(D406-F406)/D406)</f>
        <v>5.2480916030534175E-2</v>
      </c>
      <c r="P406" t="s">
        <v>23</v>
      </c>
      <c r="Q406" s="7">
        <v>22.06</v>
      </c>
      <c r="R406" s="8">
        <v>43906</v>
      </c>
      <c r="S406" s="10">
        <f t="shared" si="19"/>
        <v>0</v>
      </c>
      <c r="T406" s="10">
        <v>1</v>
      </c>
      <c r="V406" s="11" t="str">
        <f t="shared" si="18"/>
        <v>1</v>
      </c>
      <c r="Y406" s="10">
        <v>0</v>
      </c>
      <c r="AC406">
        <f t="shared" si="20"/>
        <v>0</v>
      </c>
    </row>
    <row r="407" spans="1:29" x14ac:dyDescent="0.2">
      <c r="A407" t="s">
        <v>225</v>
      </c>
      <c r="B407" t="s">
        <v>25</v>
      </c>
      <c r="C407" s="6">
        <v>43906</v>
      </c>
      <c r="D407" s="7">
        <v>86.644000000000005</v>
      </c>
      <c r="E407" s="6">
        <v>43916</v>
      </c>
      <c r="F407" s="7">
        <v>89.379000000000005</v>
      </c>
      <c r="G407">
        <v>1</v>
      </c>
      <c r="H407">
        <v>0</v>
      </c>
      <c r="J407" s="7"/>
      <c r="K407" s="8"/>
      <c r="M407" s="7"/>
      <c r="N407" s="8"/>
      <c r="O407" s="9" cm="1">
        <f t="array" ref="O407">_xlfn.IFS(AND(B407="Short",F407=Q407),(D407-F407)/D407,AND(B407="Long",F407=Q407),(F407/D407)-1,AND(B407="Long",F407&lt;&gt;Q407),(F407/D407)-1,AND(B407="Short",F407&lt;&gt;Q407),(D407-F407)/D407)</f>
        <v>3.1565948017173717E-2</v>
      </c>
      <c r="P407" t="s">
        <v>23</v>
      </c>
      <c r="Q407" s="7">
        <v>89.379000000000005</v>
      </c>
      <c r="R407" s="8">
        <v>43906</v>
      </c>
      <c r="S407" s="10">
        <f t="shared" si="19"/>
        <v>10</v>
      </c>
      <c r="T407" s="10">
        <v>1</v>
      </c>
      <c r="V407" s="11" t="str">
        <f t="shared" si="18"/>
        <v>1</v>
      </c>
      <c r="Y407" s="10">
        <v>0</v>
      </c>
      <c r="AC407">
        <f t="shared" si="20"/>
        <v>10</v>
      </c>
    </row>
    <row r="408" spans="1:29" x14ac:dyDescent="0.2">
      <c r="A408" t="s">
        <v>222</v>
      </c>
      <c r="B408" t="s">
        <v>25</v>
      </c>
      <c r="C408" s="6">
        <v>44685</v>
      </c>
      <c r="D408" s="7">
        <v>54.844999999999999</v>
      </c>
      <c r="E408" s="6">
        <v>44784</v>
      </c>
      <c r="F408" s="7">
        <v>56.807499999999997</v>
      </c>
      <c r="G408">
        <v>1</v>
      </c>
      <c r="H408">
        <v>0</v>
      </c>
      <c r="J408" s="7"/>
      <c r="K408" s="8"/>
      <c r="M408" s="7"/>
      <c r="N408" s="8"/>
      <c r="O408" s="9" cm="1">
        <f t="array" ref="O408">_xlfn.IFS(AND(B408="Short",F408=Q408),(D408-F408)/D408,AND(B408="Long",F408=Q408),(F408/D408)-1,AND(B408="Long",F408&lt;&gt;Q408),(F408/D408)-1,AND(B408="Short",F408&lt;&gt;Q408),(D408-F408)/D408)</f>
        <v>3.5782660224268348E-2</v>
      </c>
      <c r="P408" t="s">
        <v>23</v>
      </c>
      <c r="Q408" s="7">
        <v>56.807499999999997</v>
      </c>
      <c r="R408" s="8">
        <v>44685</v>
      </c>
      <c r="S408" s="10">
        <f t="shared" si="19"/>
        <v>99</v>
      </c>
      <c r="T408" s="10">
        <v>1</v>
      </c>
      <c r="V408" s="11" t="str">
        <f t="shared" si="18"/>
        <v>1</v>
      </c>
      <c r="Y408" s="10">
        <v>0</v>
      </c>
      <c r="AC408">
        <f t="shared" si="20"/>
        <v>99</v>
      </c>
    </row>
    <row r="409" spans="1:29" x14ac:dyDescent="0.2">
      <c r="A409" t="s">
        <v>226</v>
      </c>
      <c r="B409" t="s">
        <v>22</v>
      </c>
      <c r="C409" s="6">
        <v>44518</v>
      </c>
      <c r="D409" s="7">
        <v>32.056399999999996</v>
      </c>
      <c r="E409" s="6">
        <v>44523</v>
      </c>
      <c r="F409" s="7">
        <v>31.279900000000001</v>
      </c>
      <c r="G409">
        <v>1</v>
      </c>
      <c r="H409">
        <v>0</v>
      </c>
      <c r="J409" s="7"/>
      <c r="K409" s="8"/>
      <c r="M409" s="7"/>
      <c r="N409" s="8"/>
      <c r="O409" s="9" cm="1">
        <f t="array" ref="O409">_xlfn.IFS(AND(B409="Short",F409=Q409),(D409-F409)/D409,AND(B409="Long",F409=Q409),(F409/D409)-1,AND(B409="Long",F409&lt;&gt;Q409),(F409/D409)-1,AND(B409="Short",F409&lt;&gt;Q409),(D409-F409)/D409)</f>
        <v>2.4222932082204964E-2</v>
      </c>
      <c r="P409" t="s">
        <v>23</v>
      </c>
      <c r="Q409" s="7">
        <v>31.279900000000001</v>
      </c>
      <c r="R409" s="8">
        <v>44518</v>
      </c>
      <c r="S409" s="10">
        <f t="shared" si="19"/>
        <v>5</v>
      </c>
      <c r="T409" s="10">
        <v>1</v>
      </c>
      <c r="V409" s="11" t="str">
        <f t="shared" si="18"/>
        <v>1</v>
      </c>
      <c r="Y409" s="10">
        <v>0</v>
      </c>
      <c r="AC409">
        <f t="shared" si="20"/>
        <v>5</v>
      </c>
    </row>
    <row r="410" spans="1:29" x14ac:dyDescent="0.2">
      <c r="A410" t="s">
        <v>227</v>
      </c>
      <c r="B410" t="s">
        <v>25</v>
      </c>
      <c r="C410" s="6">
        <v>43906</v>
      </c>
      <c r="D410" s="7">
        <v>227.61600000000001</v>
      </c>
      <c r="E410" s="6">
        <v>43907</v>
      </c>
      <c r="F410" s="7">
        <v>237.10599999999999</v>
      </c>
      <c r="G410">
        <v>1</v>
      </c>
      <c r="H410">
        <v>0</v>
      </c>
      <c r="J410" s="7"/>
      <c r="K410" s="8"/>
      <c r="M410" s="7"/>
      <c r="N410" s="8"/>
      <c r="O410" s="9" cm="1">
        <f t="array" ref="O410">_xlfn.IFS(AND(B410="Short",F410=Q410),(D410-F410)/D410,AND(B410="Long",F410=Q410),(F410/D410)-1,AND(B410="Long",F410&lt;&gt;Q410),(F410/D410)-1,AND(B410="Short",F410&lt;&gt;Q410),(D410-F410)/D410)</f>
        <v>4.1693026852242188E-2</v>
      </c>
      <c r="P410" t="s">
        <v>23</v>
      </c>
      <c r="Q410" s="7">
        <v>237.10599999999999</v>
      </c>
      <c r="R410" s="8">
        <v>43906</v>
      </c>
      <c r="S410" s="10">
        <f t="shared" si="19"/>
        <v>1</v>
      </c>
      <c r="T410" s="10">
        <v>1</v>
      </c>
      <c r="V410" s="11" t="str">
        <f t="shared" si="18"/>
        <v>1</v>
      </c>
      <c r="Y410" s="10">
        <v>0</v>
      </c>
      <c r="AC410">
        <f t="shared" si="20"/>
        <v>1</v>
      </c>
    </row>
    <row r="411" spans="1:29" x14ac:dyDescent="0.2">
      <c r="A411" t="s">
        <v>228</v>
      </c>
      <c r="B411" t="s">
        <v>25</v>
      </c>
      <c r="C411" s="6">
        <v>43906</v>
      </c>
      <c r="D411" s="7">
        <v>153.40600000000001</v>
      </c>
      <c r="E411" s="6">
        <v>43907</v>
      </c>
      <c r="F411" s="7">
        <v>158.17099999999999</v>
      </c>
      <c r="G411">
        <v>1</v>
      </c>
      <c r="H411">
        <v>0</v>
      </c>
      <c r="J411" s="7"/>
      <c r="K411" s="8"/>
      <c r="M411" s="7"/>
      <c r="N411" s="8"/>
      <c r="O411" s="9" cm="1">
        <f t="array" ref="O411">_xlfn.IFS(AND(B411="Short",F411=Q411),(D411-F411)/D411,AND(B411="Long",F411=Q411),(F411/D411)-1,AND(B411="Long",F411&lt;&gt;Q411),(F411/D411)-1,AND(B411="Short",F411&lt;&gt;Q411),(D411-F411)/D411)</f>
        <v>3.1061366569755888E-2</v>
      </c>
      <c r="P411" t="s">
        <v>23</v>
      </c>
      <c r="Q411" s="7">
        <v>158.17099999999999</v>
      </c>
      <c r="R411" s="8">
        <v>43906</v>
      </c>
      <c r="S411" s="10">
        <f t="shared" si="19"/>
        <v>1</v>
      </c>
      <c r="T411" s="10">
        <v>1</v>
      </c>
      <c r="V411" s="11" t="str">
        <f t="shared" si="18"/>
        <v>1</v>
      </c>
      <c r="Y411" s="10">
        <v>0</v>
      </c>
      <c r="AC411">
        <f t="shared" si="20"/>
        <v>1</v>
      </c>
    </row>
    <row r="412" spans="1:29" x14ac:dyDescent="0.2">
      <c r="A412" t="s">
        <v>227</v>
      </c>
      <c r="B412" t="s">
        <v>25</v>
      </c>
      <c r="C412" s="6">
        <v>43908</v>
      </c>
      <c r="D412" s="7">
        <v>206.02600000000001</v>
      </c>
      <c r="E412" s="6">
        <v>43908</v>
      </c>
      <c r="F412" s="7">
        <v>212.49100000000001</v>
      </c>
      <c r="G412">
        <v>1</v>
      </c>
      <c r="H412">
        <v>0</v>
      </c>
      <c r="J412" s="7"/>
      <c r="K412" s="8"/>
      <c r="M412" s="7"/>
      <c r="N412" s="8"/>
      <c r="O412" s="9" cm="1">
        <f t="array" ref="O412">_xlfn.IFS(AND(B412="Short",F412=Q412),(D412-F412)/D412,AND(B412="Long",F412=Q412),(F412/D412)-1,AND(B412="Long",F412&lt;&gt;Q412),(F412/D412)-1,AND(B412="Short",F412&lt;&gt;Q412),(D412-F412)/D412)</f>
        <v>3.1379534621843952E-2</v>
      </c>
      <c r="P412" t="s">
        <v>23</v>
      </c>
      <c r="Q412" s="7">
        <v>212.49100000000001</v>
      </c>
      <c r="R412" s="8">
        <v>43908</v>
      </c>
      <c r="S412" s="10">
        <f t="shared" si="19"/>
        <v>0</v>
      </c>
      <c r="T412" s="10">
        <v>1</v>
      </c>
      <c r="V412" s="11" t="str">
        <f t="shared" si="18"/>
        <v>1</v>
      </c>
      <c r="Y412" s="10">
        <v>0</v>
      </c>
      <c r="AC412">
        <f t="shared" si="20"/>
        <v>0</v>
      </c>
    </row>
    <row r="413" spans="1:29" x14ac:dyDescent="0.2">
      <c r="A413" t="s">
        <v>226</v>
      </c>
      <c r="B413" t="s">
        <v>22</v>
      </c>
      <c r="C413" s="6">
        <v>44980</v>
      </c>
      <c r="D413" s="7">
        <v>23.171399999999998</v>
      </c>
      <c r="E413" s="6">
        <v>44987</v>
      </c>
      <c r="F413" s="7">
        <v>22.4999</v>
      </c>
      <c r="G413">
        <v>1</v>
      </c>
      <c r="H413">
        <v>0</v>
      </c>
      <c r="J413" s="7"/>
      <c r="K413" s="8"/>
      <c r="M413" s="7"/>
      <c r="N413" s="8"/>
      <c r="O413" s="9" cm="1">
        <f t="array" ref="O413">_xlfn.IFS(AND(B413="Short",F413=Q413),(D413-F413)/D413,AND(B413="Long",F413=Q413),(F413/D413)-1,AND(B413="Long",F413&lt;&gt;Q413),(F413/D413)-1,AND(B413="Short",F413&lt;&gt;Q413),(D413-F413)/D413)</f>
        <v>2.8979690480506064E-2</v>
      </c>
      <c r="P413" t="s">
        <v>23</v>
      </c>
      <c r="Q413" s="7">
        <v>22.4999</v>
      </c>
      <c r="R413" s="8">
        <v>44980</v>
      </c>
      <c r="S413" s="10">
        <f t="shared" si="19"/>
        <v>7</v>
      </c>
      <c r="T413" s="10">
        <v>1</v>
      </c>
      <c r="V413" s="11" t="str">
        <f t="shared" si="18"/>
        <v>1</v>
      </c>
      <c r="Y413" s="10">
        <v>0</v>
      </c>
      <c r="AC413">
        <f t="shared" si="20"/>
        <v>7</v>
      </c>
    </row>
    <row r="414" spans="1:29" x14ac:dyDescent="0.2">
      <c r="A414" t="s">
        <v>226</v>
      </c>
      <c r="B414" t="s">
        <v>22</v>
      </c>
      <c r="C414" s="6">
        <v>45071</v>
      </c>
      <c r="D414" s="7">
        <v>37.724499999999999</v>
      </c>
      <c r="E414" s="6">
        <v>45440</v>
      </c>
      <c r="F414" s="7">
        <v>113.901</v>
      </c>
      <c r="G414">
        <v>0</v>
      </c>
      <c r="H414">
        <v>0</v>
      </c>
      <c r="J414" s="7"/>
      <c r="K414" s="8"/>
      <c r="M414" s="7"/>
      <c r="N414" s="8"/>
      <c r="O414" s="9" cm="1">
        <f t="array" ref="O414">_xlfn.IFS(AND(B414="Short",F414=Q414),(D414-F414)/D414,AND(B414="Long",F414=Q414),(F414/D414)-1,AND(B414="Long",F414&lt;&gt;Q414),(F414/D414)-1,AND(B414="Short",F414&lt;&gt;Q414),(D414-F414)/D414)</f>
        <v>-2.0192845498283609</v>
      </c>
      <c r="P414" t="s">
        <v>23</v>
      </c>
      <c r="Q414" s="7">
        <v>35.728250000000003</v>
      </c>
      <c r="R414" s="8">
        <v>45071</v>
      </c>
      <c r="S414" s="10">
        <f t="shared" si="19"/>
        <v>369</v>
      </c>
      <c r="T414" s="10">
        <v>0</v>
      </c>
      <c r="V414" s="11" t="b">
        <f t="shared" si="18"/>
        <v>0</v>
      </c>
      <c r="Y414" s="10">
        <v>0</v>
      </c>
      <c r="AC414" t="b">
        <f t="shared" si="20"/>
        <v>0</v>
      </c>
    </row>
    <row r="415" spans="1:29" x14ac:dyDescent="0.2">
      <c r="A415" t="s">
        <v>226</v>
      </c>
      <c r="B415" t="s">
        <v>25</v>
      </c>
      <c r="C415" s="6">
        <v>45509</v>
      </c>
      <c r="D415" s="7">
        <v>93.581000000000003</v>
      </c>
      <c r="E415" s="6">
        <v>45510</v>
      </c>
      <c r="F415" s="7">
        <v>97.383499999999998</v>
      </c>
      <c r="G415">
        <v>1</v>
      </c>
      <c r="H415">
        <v>0</v>
      </c>
      <c r="J415" s="7"/>
      <c r="K415" s="8"/>
      <c r="M415" s="7"/>
      <c r="N415" s="8"/>
      <c r="O415" s="9" cm="1">
        <f t="array" ref="O415">_xlfn.IFS(AND(B415="Short",F415=Q415),(D415-F415)/D415,AND(B415="Long",F415=Q415),(F415/D415)-1,AND(B415="Long",F415&lt;&gt;Q415),(F415/D415)-1,AND(B415="Short",F415&lt;&gt;Q415),(D415-F415)/D415)</f>
        <v>4.0633248202092354E-2</v>
      </c>
      <c r="P415" t="s">
        <v>23</v>
      </c>
      <c r="Q415" s="7">
        <v>97.383499999999998</v>
      </c>
      <c r="R415" s="8">
        <v>45509</v>
      </c>
      <c r="S415" s="10">
        <f t="shared" si="19"/>
        <v>1</v>
      </c>
      <c r="T415" s="10">
        <v>1</v>
      </c>
      <c r="V415" s="11" t="str">
        <f t="shared" si="18"/>
        <v>1</v>
      </c>
      <c r="Y415" s="10">
        <v>0</v>
      </c>
      <c r="AC415">
        <f t="shared" si="20"/>
        <v>1</v>
      </c>
    </row>
    <row r="416" spans="1:29" x14ac:dyDescent="0.2">
      <c r="A416" t="s">
        <v>229</v>
      </c>
      <c r="B416" t="s">
        <v>25</v>
      </c>
      <c r="C416" s="6">
        <v>43906</v>
      </c>
      <c r="D416" s="7">
        <v>17.140999999999998</v>
      </c>
      <c r="E416" s="6">
        <v>43907</v>
      </c>
      <c r="F416" s="7">
        <v>18.0185</v>
      </c>
      <c r="G416">
        <v>1</v>
      </c>
      <c r="H416">
        <v>0</v>
      </c>
      <c r="J416" s="7"/>
      <c r="K416" s="8"/>
      <c r="M416" s="7"/>
      <c r="N416" s="8"/>
      <c r="O416" s="9" cm="1">
        <f t="array" ref="O416">_xlfn.IFS(AND(B416="Short",F416=Q416),(D416-F416)/D416,AND(B416="Long",F416=Q416),(F416/D416)-1,AND(B416="Long",F416&lt;&gt;Q416),(F416/D416)-1,AND(B416="Short",F416&lt;&gt;Q416),(D416-F416)/D416)</f>
        <v>5.1193045913307422E-2</v>
      </c>
      <c r="P416" t="s">
        <v>23</v>
      </c>
      <c r="Q416" s="7">
        <v>18.0185</v>
      </c>
      <c r="R416" s="8">
        <v>43906</v>
      </c>
      <c r="S416" s="10">
        <f t="shared" si="19"/>
        <v>1</v>
      </c>
      <c r="T416" s="10">
        <v>1</v>
      </c>
      <c r="V416" s="11" t="str">
        <f t="shared" si="18"/>
        <v>1</v>
      </c>
      <c r="Y416" s="10">
        <v>0</v>
      </c>
      <c r="AC416">
        <f t="shared" si="20"/>
        <v>1</v>
      </c>
    </row>
    <row r="417" spans="1:29" x14ac:dyDescent="0.2">
      <c r="A417" t="s">
        <v>230</v>
      </c>
      <c r="B417" t="s">
        <v>22</v>
      </c>
      <c r="C417" s="6">
        <v>44448</v>
      </c>
      <c r="D417" s="7">
        <v>428.4375</v>
      </c>
      <c r="E417" s="6">
        <v>44454</v>
      </c>
      <c r="F417" s="7">
        <v>415.21875</v>
      </c>
      <c r="G417">
        <v>1</v>
      </c>
      <c r="H417">
        <v>0</v>
      </c>
      <c r="J417" s="7"/>
      <c r="K417" s="8"/>
      <c r="M417" s="7"/>
      <c r="N417" s="8"/>
      <c r="O417" s="9" cm="1">
        <f t="array" ref="O417">_xlfn.IFS(AND(B417="Short",F417=Q417),(D417-F417)/D417,AND(B417="Long",F417=Q417),(F417/D417)-1,AND(B417="Long",F417&lt;&gt;Q417),(F417/D417)-1,AND(B417="Short",F417&lt;&gt;Q417),(D417-F417)/D417)</f>
        <v>3.0853391684901532E-2</v>
      </c>
      <c r="P417" t="s">
        <v>23</v>
      </c>
      <c r="Q417" s="7">
        <v>415.21875</v>
      </c>
      <c r="R417" s="8">
        <v>44448</v>
      </c>
      <c r="S417" s="10">
        <f t="shared" si="19"/>
        <v>6</v>
      </c>
      <c r="T417" s="10">
        <v>1</v>
      </c>
      <c r="V417" s="11" t="str">
        <f t="shared" si="18"/>
        <v>1</v>
      </c>
      <c r="Y417" s="10">
        <v>0</v>
      </c>
      <c r="AC417">
        <f t="shared" si="20"/>
        <v>6</v>
      </c>
    </row>
    <row r="418" spans="1:29" x14ac:dyDescent="0.2">
      <c r="A418" t="s">
        <v>228</v>
      </c>
      <c r="B418" t="s">
        <v>25</v>
      </c>
      <c r="C418" s="6">
        <v>45051</v>
      </c>
      <c r="D418" s="7">
        <v>410.43799999999999</v>
      </c>
      <c r="E418" s="6">
        <v>45064</v>
      </c>
      <c r="F418" s="7">
        <v>423.90800000000002</v>
      </c>
      <c r="G418">
        <v>1</v>
      </c>
      <c r="H418">
        <v>0</v>
      </c>
      <c r="J418" s="7"/>
      <c r="K418" s="8"/>
      <c r="M418" s="7"/>
      <c r="N418" s="8"/>
      <c r="O418" s="9" cm="1">
        <f t="array" ref="O418">_xlfn.IFS(AND(B418="Short",F418=Q418),(D418-F418)/D418,AND(B418="Long",F418=Q418),(F418/D418)-1,AND(B418="Long",F418&lt;&gt;Q418),(F418/D418)-1,AND(B418="Short",F418&lt;&gt;Q418),(D418-F418)/D418)</f>
        <v>3.2818598667764709E-2</v>
      </c>
      <c r="P418" t="s">
        <v>23</v>
      </c>
      <c r="Q418" s="7">
        <v>423.90800000000002</v>
      </c>
      <c r="R418" s="8">
        <v>45051</v>
      </c>
      <c r="S418" s="10">
        <f t="shared" si="19"/>
        <v>13</v>
      </c>
      <c r="T418" s="10">
        <v>1</v>
      </c>
      <c r="V418" s="11" t="str">
        <f t="shared" si="18"/>
        <v>1</v>
      </c>
      <c r="Y418" s="10">
        <v>0</v>
      </c>
      <c r="AC418">
        <f t="shared" si="20"/>
        <v>13</v>
      </c>
    </row>
    <row r="419" spans="1:29" x14ac:dyDescent="0.2">
      <c r="A419" t="s">
        <v>229</v>
      </c>
      <c r="B419" t="s">
        <v>22</v>
      </c>
      <c r="C419" s="6">
        <v>45226</v>
      </c>
      <c r="D419" s="7">
        <v>27.564</v>
      </c>
      <c r="E419" s="6">
        <v>45229</v>
      </c>
      <c r="F419" s="7">
        <v>26.873999999999999</v>
      </c>
      <c r="G419">
        <v>1</v>
      </c>
      <c r="H419">
        <v>0</v>
      </c>
      <c r="J419" s="7"/>
      <c r="K419" s="8"/>
      <c r="M419" s="7"/>
      <c r="N419" s="8"/>
      <c r="O419" s="9" cm="1">
        <f t="array" ref="O419">_xlfn.IFS(AND(B419="Short",F419=Q419),(D419-F419)/D419,AND(B419="Long",F419=Q419),(F419/D419)-1,AND(B419="Long",F419&lt;&gt;Q419),(F419/D419)-1,AND(B419="Short",F419&lt;&gt;Q419),(D419-F419)/D419)</f>
        <v>2.5032651284283895E-2</v>
      </c>
      <c r="P419" t="s">
        <v>23</v>
      </c>
      <c r="Q419" s="7">
        <v>26.873999999999999</v>
      </c>
      <c r="R419" s="8">
        <v>45226</v>
      </c>
      <c r="S419" s="10">
        <f t="shared" si="19"/>
        <v>3</v>
      </c>
      <c r="T419" s="10">
        <v>1</v>
      </c>
      <c r="V419" s="11" t="str">
        <f t="shared" si="18"/>
        <v>1</v>
      </c>
      <c r="Y419" s="10">
        <v>0</v>
      </c>
      <c r="AC419">
        <f t="shared" si="20"/>
        <v>3</v>
      </c>
    </row>
    <row r="420" spans="1:29" x14ac:dyDescent="0.2">
      <c r="A420" t="s">
        <v>231</v>
      </c>
      <c r="B420" t="s">
        <v>25</v>
      </c>
      <c r="C420" s="6">
        <v>43906</v>
      </c>
      <c r="D420" s="7">
        <v>2632.2280000000001</v>
      </c>
      <c r="E420" s="6">
        <v>43909</v>
      </c>
      <c r="F420" s="7">
        <v>2712.7979999999998</v>
      </c>
      <c r="G420">
        <v>1</v>
      </c>
      <c r="H420">
        <v>0</v>
      </c>
      <c r="J420" s="7"/>
      <c r="K420" s="8"/>
      <c r="M420" s="7"/>
      <c r="N420" s="8"/>
      <c r="O420" s="9" cm="1">
        <f t="array" ref="O420">_xlfn.IFS(AND(B420="Short",F420=Q420),(D420-F420)/D420,AND(B420="Long",F420=Q420),(F420/D420)-1,AND(B420="Long",F420&lt;&gt;Q420),(F420/D420)-1,AND(B420="Short",F420&lt;&gt;Q420),(D420-F420)/D420)</f>
        <v>3.0609050583763953E-2</v>
      </c>
      <c r="P420" t="s">
        <v>23</v>
      </c>
      <c r="Q420" s="7">
        <v>2712.7979999999998</v>
      </c>
      <c r="R420" s="8">
        <v>43906</v>
      </c>
      <c r="S420" s="10">
        <f t="shared" si="19"/>
        <v>3</v>
      </c>
      <c r="T420" s="10">
        <v>1</v>
      </c>
      <c r="V420" s="11" t="str">
        <f t="shared" si="18"/>
        <v>1</v>
      </c>
      <c r="Y420" s="10">
        <v>0</v>
      </c>
      <c r="AC420">
        <f t="shared" si="20"/>
        <v>3</v>
      </c>
    </row>
    <row r="421" spans="1:29" x14ac:dyDescent="0.2">
      <c r="A421" t="s">
        <v>230</v>
      </c>
      <c r="B421" t="s">
        <v>22</v>
      </c>
      <c r="C421" s="6">
        <v>44806</v>
      </c>
      <c r="D421" s="7">
        <v>323.20499999999998</v>
      </c>
      <c r="E421" s="6">
        <v>44810</v>
      </c>
      <c r="F421" s="7">
        <v>315.21749999999997</v>
      </c>
      <c r="G421">
        <v>1</v>
      </c>
      <c r="H421">
        <v>0</v>
      </c>
      <c r="J421" s="7"/>
      <c r="K421" s="8"/>
      <c r="M421" s="7"/>
      <c r="N421" s="8"/>
      <c r="O421" s="9" cm="1">
        <f t="array" ref="O421">_xlfn.IFS(AND(B421="Short",F421=Q421),(D421-F421)/D421,AND(B421="Long",F421=Q421),(F421/D421)-1,AND(B421="Long",F421&lt;&gt;Q421),(F421/D421)-1,AND(B421="Short",F421&lt;&gt;Q421),(D421-F421)/D421)</f>
        <v>2.471341718104612E-2</v>
      </c>
      <c r="P421" t="s">
        <v>23</v>
      </c>
      <c r="Q421" s="7">
        <v>315.21749999999997</v>
      </c>
      <c r="R421" s="8">
        <v>44806</v>
      </c>
      <c r="S421" s="10">
        <f t="shared" si="19"/>
        <v>4</v>
      </c>
      <c r="T421" s="10">
        <v>1</v>
      </c>
      <c r="V421" s="11" t="str">
        <f t="shared" si="18"/>
        <v>1</v>
      </c>
      <c r="Y421" s="10">
        <v>0</v>
      </c>
      <c r="AC421">
        <f t="shared" si="20"/>
        <v>4</v>
      </c>
    </row>
    <row r="422" spans="1:29" x14ac:dyDescent="0.2">
      <c r="A422" t="s">
        <v>232</v>
      </c>
      <c r="B422" t="s">
        <v>25</v>
      </c>
      <c r="C422" s="6">
        <v>43899</v>
      </c>
      <c r="D422" s="7">
        <v>97.721000000000004</v>
      </c>
      <c r="E422" s="6">
        <v>43900</v>
      </c>
      <c r="F422" s="7">
        <v>100.5985</v>
      </c>
      <c r="G422">
        <v>1</v>
      </c>
      <c r="H422">
        <v>0</v>
      </c>
      <c r="J422" s="7"/>
      <c r="K422" s="8"/>
      <c r="M422" s="7"/>
      <c r="N422" s="8"/>
      <c r="O422" s="9" cm="1">
        <f t="array" ref="O422">_xlfn.IFS(AND(B422="Short",F422=Q422),(D422-F422)/D422,AND(B422="Long",F422=Q422),(F422/D422)-1,AND(B422="Long",F422&lt;&gt;Q422),(F422/D422)-1,AND(B422="Short",F422&lt;&gt;Q422),(D422-F422)/D422)</f>
        <v>2.9446076073720073E-2</v>
      </c>
      <c r="P422" t="s">
        <v>23</v>
      </c>
      <c r="Q422" s="7">
        <v>100.5985</v>
      </c>
      <c r="R422" s="8">
        <v>43899</v>
      </c>
      <c r="S422" s="10">
        <f t="shared" si="19"/>
        <v>1</v>
      </c>
      <c r="T422" s="10">
        <v>1</v>
      </c>
      <c r="V422" s="11" t="str">
        <f t="shared" si="18"/>
        <v>1</v>
      </c>
      <c r="Y422" s="10">
        <v>0</v>
      </c>
      <c r="AC422">
        <f t="shared" si="20"/>
        <v>1</v>
      </c>
    </row>
    <row r="423" spans="1:29" x14ac:dyDescent="0.2">
      <c r="A423" t="s">
        <v>233</v>
      </c>
      <c r="B423" t="s">
        <v>25</v>
      </c>
      <c r="C423" s="6">
        <v>43906</v>
      </c>
      <c r="D423" s="7">
        <v>9.6020000000000003</v>
      </c>
      <c r="E423" s="6">
        <v>43907</v>
      </c>
      <c r="F423" s="7">
        <v>9.8819999999999997</v>
      </c>
      <c r="G423">
        <v>1</v>
      </c>
      <c r="H423">
        <v>0</v>
      </c>
      <c r="J423" s="7"/>
      <c r="K423" s="8"/>
      <c r="M423" s="7"/>
      <c r="N423" s="8"/>
      <c r="O423" s="9" cm="1">
        <f t="array" ref="O423">_xlfn.IFS(AND(B423="Short",F423=Q423),(D423-F423)/D423,AND(B423="Long",F423=Q423),(F423/D423)-1,AND(B423="Long",F423&lt;&gt;Q423),(F423/D423)-1,AND(B423="Short",F423&lt;&gt;Q423),(D423-F423)/D423)</f>
        <v>2.9160591543428316E-2</v>
      </c>
      <c r="P423" t="s">
        <v>23</v>
      </c>
      <c r="Q423" s="7">
        <v>9.8819999999999997</v>
      </c>
      <c r="R423" s="8">
        <v>43906</v>
      </c>
      <c r="S423" s="10">
        <f t="shared" si="19"/>
        <v>1</v>
      </c>
      <c r="T423" s="10">
        <v>1</v>
      </c>
      <c r="V423" s="11" t="str">
        <f t="shared" si="18"/>
        <v>1</v>
      </c>
      <c r="Y423" s="10">
        <v>0</v>
      </c>
      <c r="AC423">
        <f t="shared" si="20"/>
        <v>1</v>
      </c>
    </row>
    <row r="424" spans="1:29" x14ac:dyDescent="0.2">
      <c r="A424" t="s">
        <v>232</v>
      </c>
      <c r="B424" t="s">
        <v>25</v>
      </c>
      <c r="C424" s="6">
        <v>43906</v>
      </c>
      <c r="D424" s="7">
        <v>87.070999999999998</v>
      </c>
      <c r="E424" s="6">
        <v>43907</v>
      </c>
      <c r="F424" s="7">
        <v>91.748500000000007</v>
      </c>
      <c r="G424">
        <v>1</v>
      </c>
      <c r="H424">
        <v>0</v>
      </c>
      <c r="J424" s="7"/>
      <c r="K424" s="8"/>
      <c r="M424" s="7"/>
      <c r="N424" s="8"/>
      <c r="O424" s="9" cm="1">
        <f t="array" ref="O424">_xlfn.IFS(AND(B424="Short",F424=Q424),(D424-F424)/D424,AND(B424="Long",F424=Q424),(F424/D424)-1,AND(B424="Long",F424&lt;&gt;Q424),(F424/D424)-1,AND(B424="Short",F424&lt;&gt;Q424),(D424-F424)/D424)</f>
        <v>5.3720526926301693E-2</v>
      </c>
      <c r="P424" t="s">
        <v>23</v>
      </c>
      <c r="Q424" s="7">
        <v>91.748500000000007</v>
      </c>
      <c r="R424" s="8">
        <v>43906</v>
      </c>
      <c r="S424" s="10">
        <f t="shared" si="19"/>
        <v>1</v>
      </c>
      <c r="T424" s="10">
        <v>1</v>
      </c>
      <c r="V424" s="11" t="str">
        <f t="shared" si="18"/>
        <v>1</v>
      </c>
      <c r="Y424" s="10">
        <v>0</v>
      </c>
      <c r="AC424">
        <f t="shared" si="20"/>
        <v>1</v>
      </c>
    </row>
    <row r="425" spans="1:29" x14ac:dyDescent="0.2">
      <c r="A425" t="s">
        <v>234</v>
      </c>
      <c r="B425" t="s">
        <v>22</v>
      </c>
      <c r="C425" s="6">
        <v>43840</v>
      </c>
      <c r="D425" s="7">
        <v>20.74</v>
      </c>
      <c r="E425" s="6">
        <v>43843</v>
      </c>
      <c r="F425" s="7">
        <v>20.09</v>
      </c>
      <c r="G425">
        <v>1</v>
      </c>
      <c r="H425">
        <v>0</v>
      </c>
      <c r="J425" s="7"/>
      <c r="K425" s="8"/>
      <c r="M425" s="7"/>
      <c r="N425" s="8"/>
      <c r="O425" s="9" cm="1">
        <f t="array" ref="O425">_xlfn.IFS(AND(B425="Short",F425=Q425),(D425-F425)/D425,AND(B425="Long",F425=Q425),(F425/D425)-1,AND(B425="Long",F425&lt;&gt;Q425),(F425/D425)-1,AND(B425="Short",F425&lt;&gt;Q425),(D425-F425)/D425)</f>
        <v>3.1340405014464737E-2</v>
      </c>
      <c r="P425" t="s">
        <v>23</v>
      </c>
      <c r="Q425" s="7">
        <v>20.09</v>
      </c>
      <c r="R425" s="8">
        <v>43840</v>
      </c>
      <c r="S425" s="10">
        <f t="shared" si="19"/>
        <v>3</v>
      </c>
      <c r="T425" s="10">
        <v>1</v>
      </c>
      <c r="V425" s="11" t="str">
        <f t="shared" si="18"/>
        <v>1</v>
      </c>
      <c r="Y425" s="10">
        <v>0</v>
      </c>
      <c r="AC425">
        <f t="shared" si="20"/>
        <v>3</v>
      </c>
    </row>
    <row r="426" spans="1:29" x14ac:dyDescent="0.2">
      <c r="A426" t="s">
        <v>230</v>
      </c>
      <c r="B426" t="s">
        <v>25</v>
      </c>
      <c r="C426" s="6">
        <v>44935</v>
      </c>
      <c r="D426" s="7">
        <v>296.80599999999998</v>
      </c>
      <c r="E426" s="6">
        <v>44936</v>
      </c>
      <c r="F426" s="7">
        <v>305.82100000000003</v>
      </c>
      <c r="G426">
        <v>1</v>
      </c>
      <c r="H426">
        <v>0</v>
      </c>
      <c r="J426" s="7"/>
      <c r="K426" s="8"/>
      <c r="M426" s="7"/>
      <c r="N426" s="8"/>
      <c r="O426" s="9" cm="1">
        <f t="array" ref="O426">_xlfn.IFS(AND(B426="Short",F426=Q426),(D426-F426)/D426,AND(B426="Long",F426=Q426),(F426/D426)-1,AND(B426="Long",F426&lt;&gt;Q426),(F426/D426)-1,AND(B426="Short",F426&lt;&gt;Q426),(D426-F426)/D426)</f>
        <v>3.0373375201310004E-2</v>
      </c>
      <c r="P426" t="s">
        <v>23</v>
      </c>
      <c r="Q426" s="7">
        <v>305.82100000000003</v>
      </c>
      <c r="R426" s="8">
        <v>44935</v>
      </c>
      <c r="S426" s="10">
        <f t="shared" si="19"/>
        <v>1</v>
      </c>
      <c r="T426" s="10">
        <v>1</v>
      </c>
      <c r="V426" s="11" t="str">
        <f t="shared" si="18"/>
        <v>1</v>
      </c>
      <c r="Y426" s="10">
        <v>0</v>
      </c>
      <c r="AC426">
        <f t="shared" si="20"/>
        <v>1</v>
      </c>
    </row>
    <row r="427" spans="1:29" x14ac:dyDescent="0.2">
      <c r="A427" t="s">
        <v>234</v>
      </c>
      <c r="B427" t="s">
        <v>25</v>
      </c>
      <c r="C427" s="6">
        <v>43889</v>
      </c>
      <c r="D427" s="7">
        <v>23.658000000000001</v>
      </c>
      <c r="E427" s="6">
        <v>43889</v>
      </c>
      <c r="F427" s="7">
        <v>24.353000000000002</v>
      </c>
      <c r="G427">
        <v>1</v>
      </c>
      <c r="H427">
        <v>0</v>
      </c>
      <c r="J427" s="7"/>
      <c r="K427" s="8"/>
      <c r="M427" s="7"/>
      <c r="N427" s="8"/>
      <c r="O427" s="9" cm="1">
        <f t="array" ref="O427">_xlfn.IFS(AND(B427="Short",F427=Q427),(D427-F427)/D427,AND(B427="Long",F427=Q427),(F427/D427)-1,AND(B427="Long",F427&lt;&gt;Q427),(F427/D427)-1,AND(B427="Short",F427&lt;&gt;Q427),(D427-F427)/D427)</f>
        <v>2.9376954941246147E-2</v>
      </c>
      <c r="P427" t="s">
        <v>23</v>
      </c>
      <c r="Q427" s="7">
        <v>24.353000000000002</v>
      </c>
      <c r="R427" s="8">
        <v>43889</v>
      </c>
      <c r="S427" s="10">
        <f t="shared" si="19"/>
        <v>0</v>
      </c>
      <c r="T427" s="10">
        <v>1</v>
      </c>
      <c r="V427" s="11" t="str">
        <f t="shared" si="18"/>
        <v>1</v>
      </c>
      <c r="Y427" s="10">
        <v>0</v>
      </c>
      <c r="AC427">
        <f t="shared" si="20"/>
        <v>0</v>
      </c>
    </row>
    <row r="428" spans="1:29" x14ac:dyDescent="0.2">
      <c r="A428" t="s">
        <v>234</v>
      </c>
      <c r="B428" t="s">
        <v>25</v>
      </c>
      <c r="C428" s="6">
        <v>43978</v>
      </c>
      <c r="D428" s="7">
        <v>51.850999999999999</v>
      </c>
      <c r="E428" s="6">
        <v>43979</v>
      </c>
      <c r="F428" s="7">
        <v>53.478499999999997</v>
      </c>
      <c r="G428">
        <v>1</v>
      </c>
      <c r="H428">
        <v>0</v>
      </c>
      <c r="J428" s="7"/>
      <c r="K428" s="8"/>
      <c r="M428" s="7"/>
      <c r="N428" s="8"/>
      <c r="O428" s="9" cm="1">
        <f t="array" ref="O428">_xlfn.IFS(AND(B428="Short",F428=Q428),(D428-F428)/D428,AND(B428="Long",F428=Q428),(F428/D428)-1,AND(B428="Long",F428&lt;&gt;Q428),(F428/D428)-1,AND(B428="Short",F428&lt;&gt;Q428),(D428-F428)/D428)</f>
        <v>3.1388015660257285E-2</v>
      </c>
      <c r="P428" t="s">
        <v>23</v>
      </c>
      <c r="Q428" s="7">
        <v>53.478499999999997</v>
      </c>
      <c r="R428" s="8">
        <v>43978</v>
      </c>
      <c r="S428" s="10">
        <f t="shared" si="19"/>
        <v>1</v>
      </c>
      <c r="T428" s="10">
        <v>1</v>
      </c>
      <c r="V428" s="11" t="str">
        <f t="shared" si="18"/>
        <v>1</v>
      </c>
      <c r="Y428" s="10">
        <v>0</v>
      </c>
      <c r="AC428">
        <f t="shared" si="20"/>
        <v>1</v>
      </c>
    </row>
    <row r="429" spans="1:29" x14ac:dyDescent="0.2">
      <c r="A429" t="s">
        <v>230</v>
      </c>
      <c r="B429" t="s">
        <v>22</v>
      </c>
      <c r="C429" s="6">
        <v>45014</v>
      </c>
      <c r="D429" s="7">
        <v>361.65600000000001</v>
      </c>
      <c r="E429" s="6">
        <v>45070</v>
      </c>
      <c r="F429" s="7">
        <v>350.17099999999999</v>
      </c>
      <c r="G429">
        <v>1</v>
      </c>
      <c r="H429">
        <v>0</v>
      </c>
      <c r="J429" s="7"/>
      <c r="K429" s="8"/>
      <c r="M429" s="7"/>
      <c r="N429" s="8"/>
      <c r="O429" s="9" cm="1">
        <f t="array" ref="O429">_xlfn.IFS(AND(B429="Short",F429=Q429),(D429-F429)/D429,AND(B429="Long",F429=Q429),(F429/D429)-1,AND(B429="Long",F429&lt;&gt;Q429),(F429/D429)-1,AND(B429="Short",F429&lt;&gt;Q429),(D429-F429)/D429)</f>
        <v>3.1756696971707958E-2</v>
      </c>
      <c r="P429" t="s">
        <v>23</v>
      </c>
      <c r="Q429" s="7">
        <v>350.17099999999999</v>
      </c>
      <c r="R429" s="8">
        <v>45014</v>
      </c>
      <c r="S429" s="10">
        <f t="shared" si="19"/>
        <v>56</v>
      </c>
      <c r="T429" s="10">
        <v>1</v>
      </c>
      <c r="V429" s="11" t="str">
        <f t="shared" si="18"/>
        <v>1</v>
      </c>
      <c r="Y429" s="10">
        <v>0</v>
      </c>
      <c r="AC429">
        <f t="shared" si="20"/>
        <v>56</v>
      </c>
    </row>
    <row r="430" spans="1:29" x14ac:dyDescent="0.2">
      <c r="A430" t="s">
        <v>233</v>
      </c>
      <c r="B430" t="s">
        <v>22</v>
      </c>
      <c r="C430" s="6">
        <v>44141</v>
      </c>
      <c r="D430" s="7">
        <v>15.16</v>
      </c>
      <c r="E430" s="6">
        <v>44508</v>
      </c>
      <c r="F430" s="7">
        <v>23.95</v>
      </c>
      <c r="G430">
        <v>0</v>
      </c>
      <c r="H430">
        <v>0</v>
      </c>
      <c r="J430" s="7"/>
      <c r="K430" s="8"/>
      <c r="M430" s="7"/>
      <c r="N430" s="8"/>
      <c r="O430" s="9" cm="1">
        <f t="array" ref="O430">_xlfn.IFS(AND(B430="Short",F430=Q430),(D430-F430)/D430,AND(B430="Long",F430=Q430),(F430/D430)-1,AND(B430="Long",F430&lt;&gt;Q430),(F430/D430)-1,AND(B430="Short",F430&lt;&gt;Q430),(D430-F430)/D430)</f>
        <v>-0.57981530343007914</v>
      </c>
      <c r="P430" t="s">
        <v>23</v>
      </c>
      <c r="Q430" s="7">
        <v>14.81</v>
      </c>
      <c r="R430" s="8">
        <v>44141</v>
      </c>
      <c r="S430" s="10">
        <f t="shared" si="19"/>
        <v>367</v>
      </c>
      <c r="T430" s="10">
        <v>0</v>
      </c>
      <c r="V430" s="11" t="b">
        <f t="shared" si="18"/>
        <v>0</v>
      </c>
      <c r="Y430" s="10">
        <v>0</v>
      </c>
      <c r="AC430" t="b">
        <f t="shared" si="20"/>
        <v>0</v>
      </c>
    </row>
    <row r="431" spans="1:29" x14ac:dyDescent="0.2">
      <c r="A431" t="s">
        <v>230</v>
      </c>
      <c r="B431" t="s">
        <v>22</v>
      </c>
      <c r="C431" s="6">
        <v>45079</v>
      </c>
      <c r="D431" s="7">
        <v>373.24200000000002</v>
      </c>
      <c r="E431" s="6">
        <v>45082</v>
      </c>
      <c r="F431" s="7">
        <v>360.77199999999999</v>
      </c>
      <c r="G431">
        <v>1</v>
      </c>
      <c r="H431">
        <v>0</v>
      </c>
      <c r="J431" s="7"/>
      <c r="K431" s="8"/>
      <c r="M431" s="7"/>
      <c r="N431" s="8"/>
      <c r="O431" s="9" cm="1">
        <f t="array" ref="O431">_xlfn.IFS(AND(B431="Short",F431=Q431),(D431-F431)/D431,AND(B431="Long",F431=Q431),(F431/D431)-1,AND(B431="Long",F431&lt;&gt;Q431),(F431/D431)-1,AND(B431="Short",F431&lt;&gt;Q431),(D431-F431)/D431)</f>
        <v>3.340995922216692E-2</v>
      </c>
      <c r="P431" t="s">
        <v>23</v>
      </c>
      <c r="Q431" s="7">
        <v>360.77199999999999</v>
      </c>
      <c r="R431" s="8">
        <v>45079</v>
      </c>
      <c r="S431" s="10">
        <f t="shared" si="19"/>
        <v>3</v>
      </c>
      <c r="T431" s="10">
        <v>1</v>
      </c>
      <c r="V431" s="11" t="str">
        <f t="shared" si="18"/>
        <v>1</v>
      </c>
      <c r="Y431" s="10">
        <v>0</v>
      </c>
      <c r="AC431">
        <f t="shared" si="20"/>
        <v>3</v>
      </c>
    </row>
    <row r="432" spans="1:29" x14ac:dyDescent="0.2">
      <c r="A432" t="s">
        <v>234</v>
      </c>
      <c r="B432" t="s">
        <v>25</v>
      </c>
      <c r="C432" s="6">
        <v>44505</v>
      </c>
      <c r="D432" s="7">
        <v>245.815</v>
      </c>
      <c r="E432" s="6">
        <v>44519</v>
      </c>
      <c r="F432" s="7">
        <v>256.42750000000001</v>
      </c>
      <c r="G432">
        <v>1</v>
      </c>
      <c r="H432">
        <v>0</v>
      </c>
      <c r="J432" s="7"/>
      <c r="K432" s="8"/>
      <c r="M432" s="7"/>
      <c r="N432" s="8"/>
      <c r="O432" s="9" cm="1">
        <f t="array" ref="O432">_xlfn.IFS(AND(B432="Short",F432=Q432),(D432-F432)/D432,AND(B432="Long",F432=Q432),(F432/D432)-1,AND(B432="Long",F432&lt;&gt;Q432),(F432/D432)-1,AND(B432="Short",F432&lt;&gt;Q432),(D432-F432)/D432)</f>
        <v>4.3172711185240908E-2</v>
      </c>
      <c r="P432" t="s">
        <v>23</v>
      </c>
      <c r="Q432" s="7">
        <v>256.42750000000001</v>
      </c>
      <c r="R432" s="8">
        <v>44505</v>
      </c>
      <c r="S432" s="10">
        <f t="shared" si="19"/>
        <v>14</v>
      </c>
      <c r="T432" s="10">
        <v>1</v>
      </c>
      <c r="V432" s="11" t="str">
        <f t="shared" si="18"/>
        <v>1</v>
      </c>
      <c r="Y432" s="10">
        <v>0</v>
      </c>
      <c r="AC432">
        <f t="shared" si="20"/>
        <v>14</v>
      </c>
    </row>
    <row r="433" spans="1:29" x14ac:dyDescent="0.2">
      <c r="A433" t="s">
        <v>234</v>
      </c>
      <c r="B433" t="s">
        <v>25</v>
      </c>
      <c r="C433" s="6">
        <v>44540</v>
      </c>
      <c r="D433" s="7">
        <v>239.0855</v>
      </c>
      <c r="E433" s="6">
        <v>44543</v>
      </c>
      <c r="F433" s="7">
        <v>248.28675000000001</v>
      </c>
      <c r="G433">
        <v>1</v>
      </c>
      <c r="H433">
        <v>0</v>
      </c>
      <c r="J433" s="7"/>
      <c r="K433" s="8"/>
      <c r="M433" s="7"/>
      <c r="N433" s="8"/>
      <c r="O433" s="9" cm="1">
        <f t="array" ref="O433">_xlfn.IFS(AND(B433="Short",F433=Q433),(D433-F433)/D433,AND(B433="Long",F433=Q433),(F433/D433)-1,AND(B433="Long",F433&lt;&gt;Q433),(F433/D433)-1,AND(B433="Short",F433&lt;&gt;Q433),(D433-F433)/D433)</f>
        <v>3.8485186261818516E-2</v>
      </c>
      <c r="P433" t="s">
        <v>23</v>
      </c>
      <c r="Q433" s="7">
        <v>248.28675000000001</v>
      </c>
      <c r="R433" s="8">
        <v>44540</v>
      </c>
      <c r="S433" s="10">
        <f t="shared" si="19"/>
        <v>3</v>
      </c>
      <c r="T433" s="10">
        <v>1</v>
      </c>
      <c r="V433" s="11" t="str">
        <f t="shared" si="18"/>
        <v>1</v>
      </c>
      <c r="Y433" s="10">
        <v>0</v>
      </c>
      <c r="AC433">
        <f t="shared" si="20"/>
        <v>3</v>
      </c>
    </row>
    <row r="434" spans="1:29" x14ac:dyDescent="0.2">
      <c r="A434" t="s">
        <v>234</v>
      </c>
      <c r="B434" t="s">
        <v>25</v>
      </c>
      <c r="C434" s="6">
        <v>45232</v>
      </c>
      <c r="D434" s="7">
        <v>65.534999999999997</v>
      </c>
      <c r="E434" s="6">
        <v>45233</v>
      </c>
      <c r="F434" s="7">
        <v>68.497500000000002</v>
      </c>
      <c r="G434">
        <v>1</v>
      </c>
      <c r="H434">
        <v>0</v>
      </c>
      <c r="J434" s="7"/>
      <c r="K434" s="8"/>
      <c r="M434" s="7"/>
      <c r="N434" s="8"/>
      <c r="O434" s="9" cm="1">
        <f t="array" ref="O434">_xlfn.IFS(AND(B434="Short",F434=Q434),(D434-F434)/D434,AND(B434="Long",F434=Q434),(F434/D434)-1,AND(B434="Long",F434&lt;&gt;Q434),(F434/D434)-1,AND(B434="Short",F434&lt;&gt;Q434),(D434-F434)/D434)</f>
        <v>4.5204852368963211E-2</v>
      </c>
      <c r="P434" t="s">
        <v>23</v>
      </c>
      <c r="Q434" s="7">
        <v>68.497500000000002</v>
      </c>
      <c r="R434" s="8">
        <v>45232</v>
      </c>
      <c r="S434" s="10">
        <f t="shared" si="19"/>
        <v>1</v>
      </c>
      <c r="T434" s="10">
        <v>1</v>
      </c>
      <c r="V434" s="11" t="str">
        <f t="shared" si="18"/>
        <v>1</v>
      </c>
      <c r="Y434" s="10">
        <v>0</v>
      </c>
      <c r="AC434">
        <f t="shared" si="20"/>
        <v>1</v>
      </c>
    </row>
    <row r="435" spans="1:29" x14ac:dyDescent="0.2">
      <c r="A435" t="s">
        <v>235</v>
      </c>
      <c r="B435" t="s">
        <v>25</v>
      </c>
      <c r="C435" s="6">
        <v>43906</v>
      </c>
      <c r="D435" s="7">
        <v>36.978000000000002</v>
      </c>
      <c r="E435" s="6">
        <v>43907</v>
      </c>
      <c r="F435" s="7">
        <v>38.173000000000002</v>
      </c>
      <c r="G435">
        <v>1</v>
      </c>
      <c r="H435">
        <v>0</v>
      </c>
      <c r="J435" s="7"/>
      <c r="K435" s="8"/>
      <c r="M435" s="7"/>
      <c r="N435" s="8"/>
      <c r="O435" s="9" cm="1">
        <f t="array" ref="O435">_xlfn.IFS(AND(B435="Short",F435=Q435),(D435-F435)/D435,AND(B435="Long",F435=Q435),(F435/D435)-1,AND(B435="Long",F435&lt;&gt;Q435),(F435/D435)-1,AND(B435="Short",F435&lt;&gt;Q435),(D435-F435)/D435)</f>
        <v>3.2316512520958351E-2</v>
      </c>
      <c r="P435" t="s">
        <v>23</v>
      </c>
      <c r="Q435" s="7">
        <v>38.173000000000002</v>
      </c>
      <c r="R435" s="8">
        <v>43906</v>
      </c>
      <c r="S435" s="10">
        <f t="shared" si="19"/>
        <v>1</v>
      </c>
      <c r="T435" s="10">
        <v>1</v>
      </c>
      <c r="V435" s="11" t="str">
        <f t="shared" si="18"/>
        <v>1</v>
      </c>
      <c r="Y435" s="10">
        <v>0</v>
      </c>
      <c r="AC435">
        <f t="shared" si="20"/>
        <v>1</v>
      </c>
    </row>
    <row r="436" spans="1:29" x14ac:dyDescent="0.2">
      <c r="A436" t="s">
        <v>233</v>
      </c>
      <c r="B436" t="s">
        <v>25</v>
      </c>
      <c r="C436" s="6">
        <v>44874</v>
      </c>
      <c r="D436" s="7">
        <v>15.522</v>
      </c>
      <c r="E436" s="6">
        <v>44875</v>
      </c>
      <c r="F436" s="7">
        <v>16.027000000000001</v>
      </c>
      <c r="G436">
        <v>1</v>
      </c>
      <c r="H436">
        <v>0</v>
      </c>
      <c r="J436" s="7"/>
      <c r="K436" s="8"/>
      <c r="M436" s="7"/>
      <c r="N436" s="8"/>
      <c r="O436" s="9" cm="1">
        <f t="array" ref="O436">_xlfn.IFS(AND(B436="Short",F436=Q436),(D436-F436)/D436,AND(B436="Long",F436=Q436),(F436/D436)-1,AND(B436="Long",F436&lt;&gt;Q436),(F436/D436)-1,AND(B436="Short",F436&lt;&gt;Q436),(D436-F436)/D436)</f>
        <v>3.2534467207834039E-2</v>
      </c>
      <c r="P436" t="s">
        <v>23</v>
      </c>
      <c r="Q436" s="7">
        <v>16.027000000000001</v>
      </c>
      <c r="R436" s="8">
        <v>44874</v>
      </c>
      <c r="S436" s="10">
        <f t="shared" si="19"/>
        <v>1</v>
      </c>
      <c r="T436" s="10">
        <v>1</v>
      </c>
      <c r="V436" s="11" t="str">
        <f t="shared" si="18"/>
        <v>1</v>
      </c>
      <c r="Y436" s="10">
        <v>0</v>
      </c>
      <c r="AC436">
        <f t="shared" si="20"/>
        <v>1</v>
      </c>
    </row>
    <row r="437" spans="1:29" x14ac:dyDescent="0.2">
      <c r="A437" t="s">
        <v>235</v>
      </c>
      <c r="B437" t="s">
        <v>22</v>
      </c>
      <c r="C437" s="6">
        <v>43914</v>
      </c>
      <c r="D437" s="7">
        <v>37.753</v>
      </c>
      <c r="E437" s="6">
        <v>43917</v>
      </c>
      <c r="F437" s="7">
        <v>36.6355</v>
      </c>
      <c r="G437">
        <v>1</v>
      </c>
      <c r="H437">
        <v>0</v>
      </c>
      <c r="J437" s="7"/>
      <c r="K437" s="8"/>
      <c r="M437" s="7"/>
      <c r="N437" s="8"/>
      <c r="O437" s="9" cm="1">
        <f t="array" ref="O437">_xlfn.IFS(AND(B437="Short",F437=Q437),(D437-F437)/D437,AND(B437="Long",F437=Q437),(F437/D437)-1,AND(B437="Long",F437&lt;&gt;Q437),(F437/D437)-1,AND(B437="Short",F437&lt;&gt;Q437),(D437-F437)/D437)</f>
        <v>2.9600296665165674E-2</v>
      </c>
      <c r="P437" t="s">
        <v>23</v>
      </c>
      <c r="Q437" s="7">
        <v>36.6355</v>
      </c>
      <c r="R437" s="8">
        <v>43914</v>
      </c>
      <c r="S437" s="10">
        <f t="shared" si="19"/>
        <v>3</v>
      </c>
      <c r="T437" s="10">
        <v>1</v>
      </c>
      <c r="V437" s="11" t="str">
        <f t="shared" si="18"/>
        <v>1</v>
      </c>
      <c r="Y437" s="10">
        <v>0</v>
      </c>
      <c r="AC437">
        <f t="shared" si="20"/>
        <v>3</v>
      </c>
    </row>
    <row r="438" spans="1:29" x14ac:dyDescent="0.2">
      <c r="A438" t="s">
        <v>235</v>
      </c>
      <c r="B438" t="s">
        <v>22</v>
      </c>
      <c r="C438" s="6">
        <v>43928</v>
      </c>
      <c r="D438" s="7">
        <v>33.526000000000003</v>
      </c>
      <c r="E438" s="6">
        <v>43929</v>
      </c>
      <c r="F438" s="7">
        <v>32.741</v>
      </c>
      <c r="G438">
        <v>1</v>
      </c>
      <c r="H438">
        <v>0</v>
      </c>
      <c r="J438" s="7"/>
      <c r="K438" s="8"/>
      <c r="M438" s="7"/>
      <c r="N438" s="8"/>
      <c r="O438" s="9" cm="1">
        <f t="array" ref="O438">_xlfn.IFS(AND(B438="Short",F438=Q438),(D438-F438)/D438,AND(B438="Long",F438=Q438),(F438/D438)-1,AND(B438="Long",F438&lt;&gt;Q438),(F438/D438)-1,AND(B438="Short",F438&lt;&gt;Q438),(D438-F438)/D438)</f>
        <v>2.3414663246435711E-2</v>
      </c>
      <c r="P438" t="s">
        <v>23</v>
      </c>
      <c r="Q438" s="7">
        <v>32.741</v>
      </c>
      <c r="R438" s="8">
        <v>43928</v>
      </c>
      <c r="S438" s="10">
        <f t="shared" si="19"/>
        <v>1</v>
      </c>
      <c r="T438" s="10">
        <v>1</v>
      </c>
      <c r="V438" s="11" t="str">
        <f t="shared" si="18"/>
        <v>1</v>
      </c>
      <c r="Y438" s="10">
        <v>0</v>
      </c>
      <c r="AC438">
        <f t="shared" si="20"/>
        <v>1</v>
      </c>
    </row>
    <row r="439" spans="1:29" x14ac:dyDescent="0.2">
      <c r="A439" t="s">
        <v>236</v>
      </c>
      <c r="B439" t="s">
        <v>22</v>
      </c>
      <c r="C439" s="6">
        <v>43724</v>
      </c>
      <c r="D439" s="7">
        <v>13.942</v>
      </c>
      <c r="E439" s="6">
        <v>43725</v>
      </c>
      <c r="F439" s="7">
        <v>13.597</v>
      </c>
      <c r="G439">
        <v>1</v>
      </c>
      <c r="H439">
        <v>0</v>
      </c>
      <c r="J439" s="7"/>
      <c r="K439" s="8"/>
      <c r="M439" s="7"/>
      <c r="N439" s="8"/>
      <c r="O439" s="9" cm="1">
        <f t="array" ref="O439">_xlfn.IFS(AND(B439="Short",F439=Q439),(D439-F439)/D439,AND(B439="Long",F439=Q439),(F439/D439)-1,AND(B439="Long",F439&lt;&gt;Q439),(F439/D439)-1,AND(B439="Short",F439&lt;&gt;Q439),(D439-F439)/D439)</f>
        <v>2.4745373691005639E-2</v>
      </c>
      <c r="P439" t="s">
        <v>23</v>
      </c>
      <c r="Q439" s="7">
        <v>13.597</v>
      </c>
      <c r="R439" s="8">
        <v>43724</v>
      </c>
      <c r="S439" s="10">
        <f t="shared" si="19"/>
        <v>1</v>
      </c>
      <c r="T439" s="10">
        <v>1</v>
      </c>
      <c r="V439" s="11" t="str">
        <f t="shared" si="18"/>
        <v>1</v>
      </c>
      <c r="Y439" s="10">
        <v>0</v>
      </c>
      <c r="AC439">
        <f t="shared" si="20"/>
        <v>1</v>
      </c>
    </row>
    <row r="440" spans="1:29" x14ac:dyDescent="0.2">
      <c r="A440" t="s">
        <v>235</v>
      </c>
      <c r="B440" t="s">
        <v>25</v>
      </c>
      <c r="C440" s="6">
        <v>43993</v>
      </c>
      <c r="D440" s="7">
        <v>33.36</v>
      </c>
      <c r="E440" s="6">
        <v>43994</v>
      </c>
      <c r="F440" s="7">
        <v>34.409999999999997</v>
      </c>
      <c r="G440">
        <v>1</v>
      </c>
      <c r="H440">
        <v>0</v>
      </c>
      <c r="J440" s="7"/>
      <c r="K440" s="8"/>
      <c r="M440" s="7"/>
      <c r="N440" s="8"/>
      <c r="O440" s="9" cm="1">
        <f t="array" ref="O440">_xlfn.IFS(AND(B440="Short",F440=Q440),(D440-F440)/D440,AND(B440="Long",F440=Q440),(F440/D440)-1,AND(B440="Long",F440&lt;&gt;Q440),(F440/D440)-1,AND(B440="Short",F440&lt;&gt;Q440),(D440-F440)/D440)</f>
        <v>3.1474820143884807E-2</v>
      </c>
      <c r="P440" t="s">
        <v>23</v>
      </c>
      <c r="Q440" s="7">
        <v>34.409999999999997</v>
      </c>
      <c r="R440" s="8">
        <v>43993</v>
      </c>
      <c r="S440" s="10">
        <f t="shared" si="19"/>
        <v>1</v>
      </c>
      <c r="T440" s="10">
        <v>1</v>
      </c>
      <c r="V440" s="11" t="str">
        <f t="shared" si="18"/>
        <v>1</v>
      </c>
      <c r="Y440" s="10">
        <v>0</v>
      </c>
      <c r="AC440">
        <f t="shared" si="20"/>
        <v>1</v>
      </c>
    </row>
    <row r="441" spans="1:29" x14ac:dyDescent="0.2">
      <c r="A441" t="s">
        <v>235</v>
      </c>
      <c r="B441" t="s">
        <v>22</v>
      </c>
      <c r="C441" s="6">
        <v>44144</v>
      </c>
      <c r="D441" s="7">
        <v>46.165999999999997</v>
      </c>
      <c r="E441" s="6">
        <v>44145</v>
      </c>
      <c r="F441" s="7">
        <v>44.456000000000003</v>
      </c>
      <c r="G441">
        <v>1</v>
      </c>
      <c r="H441">
        <v>0</v>
      </c>
      <c r="J441" s="7"/>
      <c r="K441" s="8"/>
      <c r="M441" s="7"/>
      <c r="N441" s="8"/>
      <c r="O441" s="9" cm="1">
        <f t="array" ref="O441">_xlfn.IFS(AND(B441="Short",F441=Q441),(D441-F441)/D441,AND(B441="Long",F441=Q441),(F441/D441)-1,AND(B441="Long",F441&lt;&gt;Q441),(F441/D441)-1,AND(B441="Short",F441&lt;&gt;Q441),(D441-F441)/D441)</f>
        <v>3.7040246068535156E-2</v>
      </c>
      <c r="P441" t="s">
        <v>23</v>
      </c>
      <c r="Q441" s="7">
        <v>44.456000000000003</v>
      </c>
      <c r="R441" s="8">
        <v>44144</v>
      </c>
      <c r="S441" s="10">
        <f t="shared" si="19"/>
        <v>1</v>
      </c>
      <c r="T441" s="10">
        <v>1</v>
      </c>
      <c r="V441" s="11" t="str">
        <f t="shared" si="18"/>
        <v>1</v>
      </c>
      <c r="Y441" s="10">
        <v>0</v>
      </c>
      <c r="AC441">
        <f t="shared" si="20"/>
        <v>1</v>
      </c>
    </row>
    <row r="442" spans="1:29" x14ac:dyDescent="0.2">
      <c r="A442" t="s">
        <v>237</v>
      </c>
      <c r="B442" t="s">
        <v>22</v>
      </c>
      <c r="C442" s="6">
        <v>44141</v>
      </c>
      <c r="D442" s="7">
        <v>15.503</v>
      </c>
      <c r="E442" s="6">
        <v>44508</v>
      </c>
      <c r="F442" s="7">
        <v>24.05</v>
      </c>
      <c r="G442">
        <v>0</v>
      </c>
      <c r="H442">
        <v>0</v>
      </c>
      <c r="J442" s="7"/>
      <c r="K442" s="8"/>
      <c r="M442" s="7"/>
      <c r="N442" s="8"/>
      <c r="O442" s="9" cm="1">
        <f t="array" ref="O442">_xlfn.IFS(AND(B442="Short",F442=Q442),(D442-F442)/D442,AND(B442="Long",F442=Q442),(F442/D442)-1,AND(B442="Long",F442&lt;&gt;Q442),(F442/D442)-1,AND(B442="Short",F442&lt;&gt;Q442),(D442-F442)/D442)</f>
        <v>-0.55131264916467781</v>
      </c>
      <c r="P442" t="s">
        <v>23</v>
      </c>
      <c r="Q442" s="7">
        <v>15.0855</v>
      </c>
      <c r="R442" s="8">
        <v>44141</v>
      </c>
      <c r="S442" s="10">
        <f t="shared" si="19"/>
        <v>367</v>
      </c>
      <c r="T442" s="10">
        <v>0</v>
      </c>
      <c r="V442" s="11" t="b">
        <f t="shared" si="18"/>
        <v>0</v>
      </c>
      <c r="Y442" s="10">
        <v>0</v>
      </c>
      <c r="AC442" t="b">
        <f t="shared" si="20"/>
        <v>0</v>
      </c>
    </row>
    <row r="443" spans="1:29" x14ac:dyDescent="0.2">
      <c r="A443" t="s">
        <v>236</v>
      </c>
      <c r="B443" t="s">
        <v>22</v>
      </c>
      <c r="C443" s="6">
        <v>45441</v>
      </c>
      <c r="D443" s="7">
        <v>29.06</v>
      </c>
      <c r="E443" s="6">
        <v>45442</v>
      </c>
      <c r="F443" s="7">
        <v>28.335000000000001</v>
      </c>
      <c r="G443">
        <v>1</v>
      </c>
      <c r="H443">
        <v>0</v>
      </c>
      <c r="J443" s="7"/>
      <c r="K443" s="8"/>
      <c r="M443" s="7"/>
      <c r="N443" s="8"/>
      <c r="O443" s="9" cm="1">
        <f t="array" ref="O443">_xlfn.IFS(AND(B443="Short",F443=Q443),(D443-F443)/D443,AND(B443="Long",F443=Q443),(F443/D443)-1,AND(B443="Long",F443&lt;&gt;Q443),(F443/D443)-1,AND(B443="Short",F443&lt;&gt;Q443),(D443-F443)/D443)</f>
        <v>2.4948382656572538E-2</v>
      </c>
      <c r="P443" t="s">
        <v>23</v>
      </c>
      <c r="Q443" s="7">
        <v>28.335000000000001</v>
      </c>
      <c r="R443" s="8">
        <v>45441</v>
      </c>
      <c r="S443" s="10">
        <f t="shared" si="19"/>
        <v>1</v>
      </c>
      <c r="T443" s="10">
        <v>1</v>
      </c>
      <c r="V443" s="11" t="str">
        <f t="shared" si="18"/>
        <v>1</v>
      </c>
      <c r="Y443" s="10">
        <v>0</v>
      </c>
      <c r="AC443">
        <f t="shared" si="20"/>
        <v>1</v>
      </c>
    </row>
    <row r="444" spans="1:29" x14ac:dyDescent="0.2">
      <c r="A444" t="s">
        <v>237</v>
      </c>
      <c r="B444" t="s">
        <v>25</v>
      </c>
      <c r="C444" s="6">
        <v>44874</v>
      </c>
      <c r="D444" s="7">
        <v>15.254</v>
      </c>
      <c r="E444" s="6">
        <v>44875</v>
      </c>
      <c r="F444" s="7">
        <v>15.763999999999999</v>
      </c>
      <c r="G444">
        <v>1</v>
      </c>
      <c r="H444">
        <v>0</v>
      </c>
      <c r="J444" s="7"/>
      <c r="K444" s="8"/>
      <c r="M444" s="7"/>
      <c r="N444" s="8"/>
      <c r="O444" s="9" cm="1">
        <f t="array" ref="O444">_xlfn.IFS(AND(B444="Short",F444=Q444),(D444-F444)/D444,AND(B444="Long",F444=Q444),(F444/D444)-1,AND(B444="Long",F444&lt;&gt;Q444),(F444/D444)-1,AND(B444="Short",F444&lt;&gt;Q444),(D444-F444)/D444)</f>
        <v>3.343385341549765E-2</v>
      </c>
      <c r="P444" t="s">
        <v>23</v>
      </c>
      <c r="Q444" s="7">
        <v>15.763999999999999</v>
      </c>
      <c r="R444" s="8">
        <v>44874</v>
      </c>
      <c r="S444" s="10">
        <f t="shared" si="19"/>
        <v>1</v>
      </c>
      <c r="T444" s="10">
        <v>1</v>
      </c>
      <c r="V444" s="11" t="str">
        <f t="shared" si="18"/>
        <v>1</v>
      </c>
      <c r="Y444" s="10">
        <v>0</v>
      </c>
      <c r="AC444">
        <f t="shared" si="20"/>
        <v>1</v>
      </c>
    </row>
    <row r="445" spans="1:29" x14ac:dyDescent="0.2">
      <c r="A445" t="s">
        <v>238</v>
      </c>
      <c r="B445" t="s">
        <v>25</v>
      </c>
      <c r="C445" s="6">
        <v>43899</v>
      </c>
      <c r="D445" s="7">
        <v>37.348999999999997</v>
      </c>
      <c r="E445" s="6">
        <v>43900</v>
      </c>
      <c r="F445" s="7">
        <v>38.596499999999999</v>
      </c>
      <c r="G445">
        <v>1</v>
      </c>
      <c r="H445">
        <v>0</v>
      </c>
      <c r="J445" s="7"/>
      <c r="K445" s="8"/>
      <c r="M445" s="7"/>
      <c r="N445" s="8"/>
      <c r="O445" s="9" cm="1">
        <f t="array" ref="O445">_xlfn.IFS(AND(B445="Short",F445=Q445),(D445-F445)/D445,AND(B445="Long",F445=Q445),(F445/D445)-1,AND(B445="Long",F445&lt;&gt;Q445),(F445/D445)-1,AND(B445="Short",F445&lt;&gt;Q445),(D445-F445)/D445)</f>
        <v>3.3401162012369978E-2</v>
      </c>
      <c r="P445" t="s">
        <v>23</v>
      </c>
      <c r="Q445" s="7">
        <v>38.596499999999999</v>
      </c>
      <c r="R445" s="8">
        <v>43899</v>
      </c>
      <c r="S445" s="10">
        <f t="shared" si="19"/>
        <v>1</v>
      </c>
      <c r="T445" s="10">
        <v>1</v>
      </c>
      <c r="V445" s="11" t="str">
        <f t="shared" si="18"/>
        <v>1</v>
      </c>
      <c r="Y445" s="10">
        <v>0</v>
      </c>
      <c r="AC445">
        <f t="shared" si="20"/>
        <v>1</v>
      </c>
    </row>
    <row r="446" spans="1:29" x14ac:dyDescent="0.2">
      <c r="A446" t="s">
        <v>237</v>
      </c>
      <c r="B446" t="s">
        <v>22</v>
      </c>
      <c r="C446" s="6">
        <v>45330</v>
      </c>
      <c r="D446" s="7">
        <v>26.619</v>
      </c>
      <c r="E446" s="6">
        <v>45331</v>
      </c>
      <c r="F446" s="7">
        <v>25.9665</v>
      </c>
      <c r="G446">
        <v>1</v>
      </c>
      <c r="H446">
        <v>0</v>
      </c>
      <c r="J446" s="7"/>
      <c r="K446" s="8"/>
      <c r="M446" s="7"/>
      <c r="N446" s="8"/>
      <c r="O446" s="9" cm="1">
        <f t="array" ref="O446">_xlfn.IFS(AND(B446="Short",F446=Q446),(D446-F446)/D446,AND(B446="Long",F446=Q446),(F446/D446)-1,AND(B446="Long",F446&lt;&gt;Q446),(F446/D446)-1,AND(B446="Short",F446&lt;&gt;Q446),(D446-F446)/D446)</f>
        <v>2.4512566212104132E-2</v>
      </c>
      <c r="P446" t="s">
        <v>23</v>
      </c>
      <c r="Q446" s="7">
        <v>25.9665</v>
      </c>
      <c r="R446" s="8">
        <v>45330</v>
      </c>
      <c r="S446" s="10">
        <f t="shared" si="19"/>
        <v>1</v>
      </c>
      <c r="T446" s="10">
        <v>1</v>
      </c>
      <c r="V446" s="11" t="str">
        <f t="shared" si="18"/>
        <v>1</v>
      </c>
      <c r="Y446" s="10">
        <v>0</v>
      </c>
      <c r="AC446">
        <f t="shared" si="20"/>
        <v>1</v>
      </c>
    </row>
    <row r="447" spans="1:29" x14ac:dyDescent="0.2">
      <c r="A447" t="s">
        <v>238</v>
      </c>
      <c r="B447" t="s">
        <v>25</v>
      </c>
      <c r="C447" s="6">
        <v>43906</v>
      </c>
      <c r="D447" s="7">
        <v>31.713000000000001</v>
      </c>
      <c r="E447" s="6">
        <v>43907</v>
      </c>
      <c r="F447" s="7">
        <v>33.320500000000003</v>
      </c>
      <c r="G447">
        <v>1</v>
      </c>
      <c r="H447">
        <v>0</v>
      </c>
      <c r="J447" s="7"/>
      <c r="K447" s="8"/>
      <c r="M447" s="7"/>
      <c r="N447" s="8"/>
      <c r="O447" s="9" cm="1">
        <f t="array" ref="O447">_xlfn.IFS(AND(B447="Short",F447=Q447),(D447-F447)/D447,AND(B447="Long",F447=Q447),(F447/D447)-1,AND(B447="Long",F447&lt;&gt;Q447),(F447/D447)-1,AND(B447="Short",F447&lt;&gt;Q447),(D447-F447)/D447)</f>
        <v>5.0688991896068014E-2</v>
      </c>
      <c r="P447" t="s">
        <v>23</v>
      </c>
      <c r="Q447" s="7">
        <v>33.320500000000003</v>
      </c>
      <c r="R447" s="8">
        <v>43906</v>
      </c>
      <c r="S447" s="10">
        <f t="shared" si="19"/>
        <v>1</v>
      </c>
      <c r="T447" s="10">
        <v>1</v>
      </c>
      <c r="V447" s="11" t="str">
        <f t="shared" si="18"/>
        <v>1</v>
      </c>
      <c r="Y447" s="10">
        <v>0</v>
      </c>
      <c r="AC447">
        <f t="shared" si="20"/>
        <v>1</v>
      </c>
    </row>
    <row r="448" spans="1:29" x14ac:dyDescent="0.2">
      <c r="A448" t="s">
        <v>239</v>
      </c>
      <c r="B448" t="s">
        <v>25</v>
      </c>
      <c r="C448" s="6">
        <v>43906</v>
      </c>
      <c r="D448" s="7">
        <v>21.31</v>
      </c>
      <c r="E448" s="6">
        <v>43909</v>
      </c>
      <c r="F448" s="7">
        <v>21.91</v>
      </c>
      <c r="G448">
        <v>1</v>
      </c>
      <c r="H448">
        <v>0</v>
      </c>
      <c r="J448" s="7"/>
      <c r="K448" s="8"/>
      <c r="M448" s="7"/>
      <c r="N448" s="8"/>
      <c r="O448" s="9" cm="1">
        <f t="array" ref="O448">_xlfn.IFS(AND(B448="Short",F448=Q448),(D448-F448)/D448,AND(B448="Long",F448=Q448),(F448/D448)-1,AND(B448="Long",F448&lt;&gt;Q448),(F448/D448)-1,AND(B448="Short",F448&lt;&gt;Q448),(D448-F448)/D448)</f>
        <v>2.8155795401220152E-2</v>
      </c>
      <c r="P448" t="s">
        <v>23</v>
      </c>
      <c r="Q448" s="7">
        <v>21.91</v>
      </c>
      <c r="R448" s="8">
        <v>43906</v>
      </c>
      <c r="S448" s="10">
        <f t="shared" si="19"/>
        <v>3</v>
      </c>
      <c r="T448" s="10">
        <v>1</v>
      </c>
      <c r="V448" s="11" t="str">
        <f t="shared" si="18"/>
        <v>1</v>
      </c>
      <c r="Y448" s="10">
        <v>0</v>
      </c>
      <c r="AC448">
        <f t="shared" si="20"/>
        <v>3</v>
      </c>
    </row>
    <row r="449" spans="1:29" x14ac:dyDescent="0.2">
      <c r="A449" t="s">
        <v>240</v>
      </c>
      <c r="B449" t="s">
        <v>25</v>
      </c>
      <c r="C449" s="6">
        <v>43902</v>
      </c>
      <c r="D449" s="7">
        <v>87.811999999999998</v>
      </c>
      <c r="E449" s="6">
        <v>43903</v>
      </c>
      <c r="F449" s="7">
        <v>91.341999999999999</v>
      </c>
      <c r="G449">
        <v>1</v>
      </c>
      <c r="H449">
        <v>0</v>
      </c>
      <c r="J449" s="7"/>
      <c r="K449" s="8"/>
      <c r="M449" s="7"/>
      <c r="N449" s="8"/>
      <c r="O449" s="9" cm="1">
        <f t="array" ref="O449">_xlfn.IFS(AND(B449="Short",F449=Q449),(D449-F449)/D449,AND(B449="Long",F449=Q449),(F449/D449)-1,AND(B449="Long",F449&lt;&gt;Q449),(F449/D449)-1,AND(B449="Short",F449&lt;&gt;Q449),(D449-F449)/D449)</f>
        <v>4.0199517150275588E-2</v>
      </c>
      <c r="P449" t="s">
        <v>23</v>
      </c>
      <c r="Q449" s="7">
        <v>91.341999999999999</v>
      </c>
      <c r="R449" s="8">
        <v>43902</v>
      </c>
      <c r="S449" s="10">
        <f t="shared" si="19"/>
        <v>1</v>
      </c>
      <c r="T449" s="10">
        <v>1</v>
      </c>
      <c r="V449" s="11" t="str">
        <f t="shared" si="18"/>
        <v>1</v>
      </c>
      <c r="Y449" s="10">
        <v>0</v>
      </c>
      <c r="AC449">
        <f t="shared" si="20"/>
        <v>1</v>
      </c>
    </row>
    <row r="450" spans="1:29" x14ac:dyDescent="0.2">
      <c r="A450" t="s">
        <v>241</v>
      </c>
      <c r="B450" t="s">
        <v>25</v>
      </c>
      <c r="C450" s="6">
        <v>43902</v>
      </c>
      <c r="D450" s="7">
        <v>43.023000000000003</v>
      </c>
      <c r="E450" s="6">
        <v>43903</v>
      </c>
      <c r="F450" s="7">
        <v>44.580500000000001</v>
      </c>
      <c r="G450">
        <v>1</v>
      </c>
      <c r="H450">
        <v>0</v>
      </c>
      <c r="J450" s="7"/>
      <c r="K450" s="8"/>
      <c r="M450" s="7"/>
      <c r="N450" s="8"/>
      <c r="O450" s="9" cm="1">
        <f t="array" ref="O450">_xlfn.IFS(AND(B450="Short",F450=Q450),(D450-F450)/D450,AND(B450="Long",F450=Q450),(F450/D450)-1,AND(B450="Long",F450&lt;&gt;Q450),(F450/D450)-1,AND(B450="Short",F450&lt;&gt;Q450),(D450-F450)/D450)</f>
        <v>3.6201566603909496E-2</v>
      </c>
      <c r="P450" t="s">
        <v>23</v>
      </c>
      <c r="Q450" s="7">
        <v>44.580500000000001</v>
      </c>
      <c r="R450" s="8">
        <v>43902</v>
      </c>
      <c r="S450" s="10">
        <f t="shared" si="19"/>
        <v>1</v>
      </c>
      <c r="T450" s="10">
        <v>1</v>
      </c>
      <c r="V450" s="11" t="str">
        <f t="shared" ref="V450:V513" si="21">IF(F450=Q450,"1")</f>
        <v>1</v>
      </c>
      <c r="Y450" s="10">
        <v>0</v>
      </c>
      <c r="AC450">
        <f t="shared" si="20"/>
        <v>1</v>
      </c>
    </row>
    <row r="451" spans="1:29" x14ac:dyDescent="0.2">
      <c r="A451" t="s">
        <v>240</v>
      </c>
      <c r="B451" t="s">
        <v>25</v>
      </c>
      <c r="C451" s="6">
        <v>43906</v>
      </c>
      <c r="D451" s="7">
        <v>85.64</v>
      </c>
      <c r="E451" s="6">
        <v>43915</v>
      </c>
      <c r="F451" s="7">
        <v>88.39</v>
      </c>
      <c r="G451">
        <v>1</v>
      </c>
      <c r="H451">
        <v>0</v>
      </c>
      <c r="J451" s="7"/>
      <c r="K451" s="8"/>
      <c r="M451" s="7"/>
      <c r="N451" s="8"/>
      <c r="O451" s="9" cm="1">
        <f t="array" ref="O451">_xlfn.IFS(AND(B451="Short",F451=Q451),(D451-F451)/D451,AND(B451="Long",F451=Q451),(F451/D451)-1,AND(B451="Long",F451&lt;&gt;Q451),(F451/D451)-1,AND(B451="Short",F451&lt;&gt;Q451),(D451-F451)/D451)</f>
        <v>3.2111163007940258E-2</v>
      </c>
      <c r="P451" t="s">
        <v>23</v>
      </c>
      <c r="Q451" s="7">
        <v>88.39</v>
      </c>
      <c r="R451" s="8">
        <v>43906</v>
      </c>
      <c r="S451" s="10">
        <f t="shared" ref="S451:S514" si="22">_xlfn.DAYS(E451,C451)</f>
        <v>9</v>
      </c>
      <c r="T451" s="10">
        <v>1</v>
      </c>
      <c r="V451" s="11" t="str">
        <f t="shared" si="21"/>
        <v>1</v>
      </c>
      <c r="Y451" s="10">
        <v>0</v>
      </c>
      <c r="AC451">
        <f t="shared" si="20"/>
        <v>9</v>
      </c>
    </row>
    <row r="452" spans="1:29" x14ac:dyDescent="0.2">
      <c r="A452" t="s">
        <v>242</v>
      </c>
      <c r="B452" t="s">
        <v>25</v>
      </c>
      <c r="C452" s="6">
        <v>43906</v>
      </c>
      <c r="D452" s="7">
        <v>254.24</v>
      </c>
      <c r="E452" s="6">
        <v>43907</v>
      </c>
      <c r="F452" s="7">
        <v>262.33999999999997</v>
      </c>
      <c r="G452">
        <v>1</v>
      </c>
      <c r="H452">
        <v>0</v>
      </c>
      <c r="J452" s="7"/>
      <c r="K452" s="8"/>
      <c r="M452" s="7"/>
      <c r="N452" s="8"/>
      <c r="O452" s="9" cm="1">
        <f t="array" ref="O452">_xlfn.IFS(AND(B452="Short",F452=Q452),(D452-F452)/D452,AND(B452="Long",F452=Q452),(F452/D452)-1,AND(B452="Long",F452&lt;&gt;Q452),(F452/D452)-1,AND(B452="Short",F452&lt;&gt;Q452),(D452-F452)/D452)</f>
        <v>3.1859660163624737E-2</v>
      </c>
      <c r="P452" t="s">
        <v>23</v>
      </c>
      <c r="Q452" s="7">
        <v>262.33999999999997</v>
      </c>
      <c r="R452" s="8">
        <v>43906</v>
      </c>
      <c r="S452" s="10">
        <f t="shared" si="22"/>
        <v>1</v>
      </c>
      <c r="T452" s="10">
        <v>1</v>
      </c>
      <c r="V452" s="11" t="str">
        <f t="shared" si="21"/>
        <v>1</v>
      </c>
      <c r="Y452" s="10">
        <v>0</v>
      </c>
      <c r="AC452">
        <f t="shared" ref="AC452:AC515" si="23">IF(O452&gt;-0.01,_xlfn.DAYS(E452,C452))</f>
        <v>1</v>
      </c>
    </row>
    <row r="453" spans="1:29" x14ac:dyDescent="0.2">
      <c r="A453" t="s">
        <v>243</v>
      </c>
      <c r="B453" t="s">
        <v>25</v>
      </c>
      <c r="C453" s="6">
        <v>44998</v>
      </c>
      <c r="D453" s="7">
        <v>12.582000000000001</v>
      </c>
      <c r="E453" s="6">
        <v>44999</v>
      </c>
      <c r="F453" s="7">
        <v>13.436999999999999</v>
      </c>
      <c r="G453">
        <v>1</v>
      </c>
      <c r="H453">
        <v>0</v>
      </c>
      <c r="J453" s="7"/>
      <c r="K453" s="8"/>
      <c r="M453" s="7"/>
      <c r="N453" s="8"/>
      <c r="O453" s="9" cm="1">
        <f t="array" ref="O453">_xlfn.IFS(AND(B453="Short",F453=Q453),(D453-F453)/D453,AND(B453="Long",F453=Q453),(F453/D453)-1,AND(B453="Long",F453&lt;&gt;Q453),(F453/D453)-1,AND(B453="Short",F453&lt;&gt;Q453),(D453-F453)/D453)</f>
        <v>6.7954220314735192E-2</v>
      </c>
      <c r="P453" t="s">
        <v>23</v>
      </c>
      <c r="Q453" s="7">
        <v>13.436999999999999</v>
      </c>
      <c r="R453" s="8">
        <v>44998</v>
      </c>
      <c r="S453" s="10">
        <f t="shared" si="22"/>
        <v>1</v>
      </c>
      <c r="T453" s="10">
        <v>1</v>
      </c>
      <c r="V453" s="11" t="str">
        <f t="shared" si="21"/>
        <v>1</v>
      </c>
      <c r="Y453" s="10">
        <v>0</v>
      </c>
      <c r="AC453">
        <f t="shared" si="23"/>
        <v>1</v>
      </c>
    </row>
    <row r="454" spans="1:29" x14ac:dyDescent="0.2">
      <c r="A454" t="s">
        <v>244</v>
      </c>
      <c r="B454" t="s">
        <v>25</v>
      </c>
      <c r="C454" s="6">
        <v>43906</v>
      </c>
      <c r="D454" s="7">
        <v>141.88300000000001</v>
      </c>
      <c r="E454" s="6">
        <v>43907</v>
      </c>
      <c r="F454" s="7">
        <v>146.59049999999999</v>
      </c>
      <c r="G454">
        <v>1</v>
      </c>
      <c r="H454">
        <v>0</v>
      </c>
      <c r="J454" s="7"/>
      <c r="K454" s="8"/>
      <c r="M454" s="7"/>
      <c r="N454" s="8"/>
      <c r="O454" s="9" cm="1">
        <f t="array" ref="O454">_xlfn.IFS(AND(B454="Short",F454=Q454),(D454-F454)/D454,AND(B454="Long",F454=Q454),(F454/D454)-1,AND(B454="Long",F454&lt;&gt;Q454),(F454/D454)-1,AND(B454="Short",F454&lt;&gt;Q454),(D454-F454)/D454)</f>
        <v>3.3178745868074344E-2</v>
      </c>
      <c r="P454" t="s">
        <v>23</v>
      </c>
      <c r="Q454" s="7">
        <v>146.59049999999999</v>
      </c>
      <c r="R454" s="8">
        <v>43906</v>
      </c>
      <c r="S454" s="10">
        <f t="shared" si="22"/>
        <v>1</v>
      </c>
      <c r="T454" s="10">
        <v>1</v>
      </c>
      <c r="V454" s="11" t="str">
        <f t="shared" si="21"/>
        <v>1</v>
      </c>
      <c r="Y454" s="10">
        <v>0</v>
      </c>
      <c r="AC454">
        <f t="shared" si="23"/>
        <v>1</v>
      </c>
    </row>
    <row r="455" spans="1:29" x14ac:dyDescent="0.2">
      <c r="A455" t="s">
        <v>241</v>
      </c>
      <c r="B455" t="s">
        <v>25</v>
      </c>
      <c r="C455" s="6">
        <v>43906</v>
      </c>
      <c r="D455" s="7">
        <v>41.369</v>
      </c>
      <c r="E455" s="6">
        <v>43906</v>
      </c>
      <c r="F455" s="7">
        <v>43.491500000000002</v>
      </c>
      <c r="G455">
        <v>1</v>
      </c>
      <c r="H455">
        <v>0</v>
      </c>
      <c r="J455" s="7"/>
      <c r="K455" s="8"/>
      <c r="M455" s="7"/>
      <c r="N455" s="8"/>
      <c r="O455" s="9" cm="1">
        <f t="array" ref="O455">_xlfn.IFS(AND(B455="Short",F455=Q455),(D455-F455)/D455,AND(B455="Long",F455=Q455),(F455/D455)-1,AND(B455="Long",F455&lt;&gt;Q455),(F455/D455)-1,AND(B455="Short",F455&lt;&gt;Q455),(D455-F455)/D455)</f>
        <v>5.1306533878024752E-2</v>
      </c>
      <c r="P455" t="s">
        <v>23</v>
      </c>
      <c r="Q455" s="7">
        <v>43.491500000000002</v>
      </c>
      <c r="R455" s="8">
        <v>43906</v>
      </c>
      <c r="S455" s="10">
        <f t="shared" si="22"/>
        <v>0</v>
      </c>
      <c r="T455" s="10">
        <v>1</v>
      </c>
      <c r="V455" s="11" t="str">
        <f t="shared" si="21"/>
        <v>1</v>
      </c>
      <c r="Y455" s="10">
        <v>0</v>
      </c>
      <c r="AC455">
        <f t="shared" si="23"/>
        <v>0</v>
      </c>
    </row>
    <row r="456" spans="1:29" x14ac:dyDescent="0.2">
      <c r="A456" t="s">
        <v>241</v>
      </c>
      <c r="B456" t="s">
        <v>25</v>
      </c>
      <c r="C456" s="6">
        <v>43908</v>
      </c>
      <c r="D456" s="7">
        <v>37.152000000000001</v>
      </c>
      <c r="E456" s="6">
        <v>43909</v>
      </c>
      <c r="F456" s="7">
        <v>38.182000000000002</v>
      </c>
      <c r="G456">
        <v>1</v>
      </c>
      <c r="H456">
        <v>0</v>
      </c>
      <c r="J456" s="7"/>
      <c r="K456" s="8"/>
      <c r="M456" s="7"/>
      <c r="N456" s="8"/>
      <c r="O456" s="9" cm="1">
        <f t="array" ref="O456">_xlfn.IFS(AND(B456="Short",F456=Q456),(D456-F456)/D456,AND(B456="Long",F456=Q456),(F456/D456)-1,AND(B456="Long",F456&lt;&gt;Q456),(F456/D456)-1,AND(B456="Short",F456&lt;&gt;Q456),(D456-F456)/D456)</f>
        <v>2.7723944875107653E-2</v>
      </c>
      <c r="P456" t="s">
        <v>23</v>
      </c>
      <c r="Q456" s="7">
        <v>38.182000000000002</v>
      </c>
      <c r="R456" s="8">
        <v>43908</v>
      </c>
      <c r="S456" s="10">
        <f t="shared" si="22"/>
        <v>1</v>
      </c>
      <c r="T456" s="10">
        <v>1</v>
      </c>
      <c r="V456" s="11" t="str">
        <f t="shared" si="21"/>
        <v>1</v>
      </c>
      <c r="Y456" s="10">
        <v>0</v>
      </c>
      <c r="AC456">
        <f t="shared" si="23"/>
        <v>1</v>
      </c>
    </row>
    <row r="457" spans="1:29" x14ac:dyDescent="0.2">
      <c r="A457" t="s">
        <v>241</v>
      </c>
      <c r="B457" t="s">
        <v>22</v>
      </c>
      <c r="C457" s="6">
        <v>43944</v>
      </c>
      <c r="D457" s="7">
        <v>44.756</v>
      </c>
      <c r="E457" s="6">
        <v>43945</v>
      </c>
      <c r="F457" s="7">
        <v>43.720999999999997</v>
      </c>
      <c r="G457">
        <v>1</v>
      </c>
      <c r="H457">
        <v>0</v>
      </c>
      <c r="J457" s="7"/>
      <c r="K457" s="8"/>
      <c r="M457" s="7"/>
      <c r="N457" s="8"/>
      <c r="O457" s="9" cm="1">
        <f t="array" ref="O457">_xlfn.IFS(AND(B457="Short",F457=Q457),(D457-F457)/D457,AND(B457="Long",F457=Q457),(F457/D457)-1,AND(B457="Long",F457&lt;&gt;Q457),(F457/D457)-1,AND(B457="Short",F457&lt;&gt;Q457),(D457-F457)/D457)</f>
        <v>2.3125391009026806E-2</v>
      </c>
      <c r="P457" t="s">
        <v>23</v>
      </c>
      <c r="Q457" s="7">
        <v>43.720999999999997</v>
      </c>
      <c r="R457" s="8">
        <v>43944</v>
      </c>
      <c r="S457" s="10">
        <f t="shared" si="22"/>
        <v>1</v>
      </c>
      <c r="T457" s="10">
        <v>1</v>
      </c>
      <c r="V457" s="11" t="str">
        <f t="shared" si="21"/>
        <v>1</v>
      </c>
      <c r="Y457" s="10">
        <v>0</v>
      </c>
      <c r="AC457">
        <f t="shared" si="23"/>
        <v>1</v>
      </c>
    </row>
    <row r="458" spans="1:29" x14ac:dyDescent="0.2">
      <c r="A458" t="s">
        <v>245</v>
      </c>
      <c r="B458" t="s">
        <v>25</v>
      </c>
      <c r="C458" s="6">
        <v>43906</v>
      </c>
      <c r="D458" s="7">
        <v>64.611999999999995</v>
      </c>
      <c r="E458" s="6">
        <v>44089</v>
      </c>
      <c r="F458" s="7">
        <v>66.641999999999996</v>
      </c>
      <c r="G458">
        <v>1</v>
      </c>
      <c r="H458">
        <v>0</v>
      </c>
      <c r="J458" s="7"/>
      <c r="K458" s="8"/>
      <c r="M458" s="7"/>
      <c r="N458" s="8"/>
      <c r="O458" s="9" cm="1">
        <f t="array" ref="O458">_xlfn.IFS(AND(B458="Short",F458=Q458),(D458-F458)/D458,AND(B458="Long",F458=Q458),(F458/D458)-1,AND(B458="Long",F458&lt;&gt;Q458),(F458/D458)-1,AND(B458="Short",F458&lt;&gt;Q458),(D458-F458)/D458)</f>
        <v>3.1418312387791802E-2</v>
      </c>
      <c r="P458" t="s">
        <v>23</v>
      </c>
      <c r="Q458" s="7">
        <v>66.641999999999996</v>
      </c>
      <c r="R458" s="8">
        <v>43906</v>
      </c>
      <c r="S458" s="10">
        <f t="shared" si="22"/>
        <v>183</v>
      </c>
      <c r="T458" s="10">
        <v>1</v>
      </c>
      <c r="V458" s="11" t="str">
        <f t="shared" si="21"/>
        <v>1</v>
      </c>
      <c r="Y458" s="10">
        <v>0</v>
      </c>
      <c r="AC458">
        <f t="shared" si="23"/>
        <v>183</v>
      </c>
    </row>
    <row r="459" spans="1:29" x14ac:dyDescent="0.2">
      <c r="A459" t="s">
        <v>241</v>
      </c>
      <c r="B459" t="s">
        <v>22</v>
      </c>
      <c r="C459" s="6">
        <v>44144</v>
      </c>
      <c r="D459" s="7">
        <v>59.271000000000001</v>
      </c>
      <c r="E459" s="6">
        <v>44145</v>
      </c>
      <c r="F459" s="7">
        <v>57.523499999999999</v>
      </c>
      <c r="G459">
        <v>1</v>
      </c>
      <c r="H459">
        <v>0</v>
      </c>
      <c r="J459" s="7"/>
      <c r="K459" s="8"/>
      <c r="M459" s="7"/>
      <c r="N459" s="8"/>
      <c r="O459" s="9" cm="1">
        <f t="array" ref="O459">_xlfn.IFS(AND(B459="Short",F459=Q459),(D459-F459)/D459,AND(B459="Long",F459=Q459),(F459/D459)-1,AND(B459="Long",F459&lt;&gt;Q459),(F459/D459)-1,AND(B459="Short",F459&lt;&gt;Q459),(D459-F459)/D459)</f>
        <v>2.9483221136812308E-2</v>
      </c>
      <c r="P459" t="s">
        <v>23</v>
      </c>
      <c r="Q459" s="7">
        <v>57.523499999999999</v>
      </c>
      <c r="R459" s="8">
        <v>44144</v>
      </c>
      <c r="S459" s="10">
        <f t="shared" si="22"/>
        <v>1</v>
      </c>
      <c r="T459" s="10">
        <v>1</v>
      </c>
      <c r="V459" s="11" t="str">
        <f t="shared" si="21"/>
        <v>1</v>
      </c>
      <c r="Y459" s="10">
        <v>0</v>
      </c>
      <c r="AC459">
        <f t="shared" si="23"/>
        <v>1</v>
      </c>
    </row>
    <row r="460" spans="1:29" x14ac:dyDescent="0.2">
      <c r="A460" t="s">
        <v>241</v>
      </c>
      <c r="B460" t="s">
        <v>22</v>
      </c>
      <c r="C460" s="6">
        <v>44575</v>
      </c>
      <c r="D460" s="7">
        <v>41.683</v>
      </c>
      <c r="E460" s="6">
        <v>44621</v>
      </c>
      <c r="F460" s="7">
        <v>40.5655</v>
      </c>
      <c r="G460">
        <v>1</v>
      </c>
      <c r="H460">
        <v>0</v>
      </c>
      <c r="J460" s="7"/>
      <c r="K460" s="8"/>
      <c r="M460" s="7"/>
      <c r="N460" s="8"/>
      <c r="O460" s="9" cm="1">
        <f t="array" ref="O460">_xlfn.IFS(AND(B460="Short",F460=Q460),(D460-F460)/D460,AND(B460="Long",F460=Q460),(F460/D460)-1,AND(B460="Long",F460&lt;&gt;Q460),(F460/D460)-1,AND(B460="Short",F460&lt;&gt;Q460),(D460-F460)/D460)</f>
        <v>2.6809490679653568E-2</v>
      </c>
      <c r="P460" t="s">
        <v>23</v>
      </c>
      <c r="Q460" s="7">
        <v>40.5655</v>
      </c>
      <c r="R460" s="8">
        <v>44575</v>
      </c>
      <c r="S460" s="10">
        <f t="shared" si="22"/>
        <v>46</v>
      </c>
      <c r="T460" s="10">
        <v>1</v>
      </c>
      <c r="V460" s="11" t="str">
        <f t="shared" si="21"/>
        <v>1</v>
      </c>
      <c r="Y460" s="10">
        <v>0</v>
      </c>
      <c r="AC460">
        <f t="shared" si="23"/>
        <v>46</v>
      </c>
    </row>
    <row r="461" spans="1:29" x14ac:dyDescent="0.2">
      <c r="A461" t="s">
        <v>246</v>
      </c>
      <c r="B461" t="s">
        <v>25</v>
      </c>
      <c r="C461" s="6">
        <v>44476</v>
      </c>
      <c r="D461" s="7">
        <v>55.914000000000001</v>
      </c>
      <c r="E461" s="6">
        <v>44477</v>
      </c>
      <c r="F461" s="7">
        <v>57.698999999999998</v>
      </c>
      <c r="G461">
        <v>1</v>
      </c>
      <c r="H461">
        <v>0</v>
      </c>
      <c r="J461" s="7"/>
      <c r="K461" s="8"/>
      <c r="M461" s="7"/>
      <c r="N461" s="8"/>
      <c r="O461" s="9" cm="1">
        <f t="array" ref="O461">_xlfn.IFS(AND(B461="Short",F461=Q461),(D461-F461)/D461,AND(B461="Long",F461=Q461),(F461/D461)-1,AND(B461="Long",F461&lt;&gt;Q461),(F461/D461)-1,AND(B461="Short",F461&lt;&gt;Q461),(D461-F461)/D461)</f>
        <v>3.1924026183066889E-2</v>
      </c>
      <c r="P461" t="s">
        <v>23</v>
      </c>
      <c r="Q461" s="7">
        <v>57.698999999999998</v>
      </c>
      <c r="R461" s="8">
        <v>44476</v>
      </c>
      <c r="S461" s="10">
        <f t="shared" si="22"/>
        <v>1</v>
      </c>
      <c r="T461" s="10">
        <v>1</v>
      </c>
      <c r="V461" s="11" t="str">
        <f t="shared" si="21"/>
        <v>1</v>
      </c>
      <c r="Y461" s="10">
        <v>0</v>
      </c>
      <c r="AC461">
        <f t="shared" si="23"/>
        <v>1</v>
      </c>
    </row>
    <row r="462" spans="1:29" x14ac:dyDescent="0.2">
      <c r="A462" t="s">
        <v>243</v>
      </c>
      <c r="B462" t="s">
        <v>22</v>
      </c>
      <c r="C462" s="6">
        <v>44999</v>
      </c>
      <c r="D462" s="7">
        <v>13.369</v>
      </c>
      <c r="E462" s="6">
        <v>44999</v>
      </c>
      <c r="F462" s="7">
        <v>12.8165</v>
      </c>
      <c r="G462">
        <v>1</v>
      </c>
      <c r="H462">
        <v>0</v>
      </c>
      <c r="J462" s="7"/>
      <c r="K462" s="8"/>
      <c r="M462" s="7"/>
      <c r="N462" s="8"/>
      <c r="O462" s="9" cm="1">
        <f t="array" ref="O462">_xlfn.IFS(AND(B462="Short",F462=Q462),(D462-F462)/D462,AND(B462="Long",F462=Q462),(F462/D462)-1,AND(B462="Long",F462&lt;&gt;Q462),(F462/D462)-1,AND(B462="Short",F462&lt;&gt;Q462),(D462-F462)/D462)</f>
        <v>4.1326950407659525E-2</v>
      </c>
      <c r="P462" t="s">
        <v>23</v>
      </c>
      <c r="Q462" s="7">
        <v>12.8165</v>
      </c>
      <c r="R462" s="8">
        <v>44999</v>
      </c>
      <c r="S462" s="10">
        <f t="shared" si="22"/>
        <v>0</v>
      </c>
      <c r="T462" s="10">
        <v>1</v>
      </c>
      <c r="V462" s="11" t="str">
        <f t="shared" si="21"/>
        <v>1</v>
      </c>
      <c r="Y462" s="10">
        <v>0</v>
      </c>
      <c r="AC462">
        <f t="shared" si="23"/>
        <v>0</v>
      </c>
    </row>
    <row r="463" spans="1:29" x14ac:dyDescent="0.2">
      <c r="A463" t="s">
        <v>247</v>
      </c>
      <c r="B463" t="s">
        <v>25</v>
      </c>
      <c r="C463" s="6">
        <v>43906</v>
      </c>
      <c r="D463" s="7">
        <v>140.21700000000001</v>
      </c>
      <c r="E463" s="6">
        <v>43907</v>
      </c>
      <c r="F463" s="7">
        <v>144.30950000000001</v>
      </c>
      <c r="G463">
        <v>1</v>
      </c>
      <c r="H463">
        <v>0</v>
      </c>
      <c r="J463" s="7"/>
      <c r="K463" s="8"/>
      <c r="M463" s="7"/>
      <c r="N463" s="8"/>
      <c r="O463" s="9" cm="1">
        <f t="array" ref="O463">_xlfn.IFS(AND(B463="Short",F463=Q463),(D463-F463)/D463,AND(B463="Long",F463=Q463),(F463/D463)-1,AND(B463="Long",F463&lt;&gt;Q463),(F463/D463)-1,AND(B463="Short",F463&lt;&gt;Q463),(D463-F463)/D463)</f>
        <v>2.9186903157249144E-2</v>
      </c>
      <c r="P463" t="s">
        <v>23</v>
      </c>
      <c r="Q463" s="7">
        <v>144.30950000000001</v>
      </c>
      <c r="R463" s="8">
        <v>43906</v>
      </c>
      <c r="S463" s="10">
        <f t="shared" si="22"/>
        <v>1</v>
      </c>
      <c r="T463" s="10">
        <v>1</v>
      </c>
      <c r="V463" s="11" t="str">
        <f t="shared" si="21"/>
        <v>1</v>
      </c>
      <c r="Y463" s="10">
        <v>0</v>
      </c>
      <c r="AC463">
        <f t="shared" si="23"/>
        <v>1</v>
      </c>
    </row>
    <row r="464" spans="1:29" x14ac:dyDescent="0.2">
      <c r="A464" t="s">
        <v>248</v>
      </c>
      <c r="B464" t="s">
        <v>22</v>
      </c>
      <c r="C464" s="6">
        <v>43910</v>
      </c>
      <c r="D464" s="7">
        <v>22.515000000000001</v>
      </c>
      <c r="E464" s="6">
        <v>43910</v>
      </c>
      <c r="F464" s="7">
        <v>21.952500000000001</v>
      </c>
      <c r="G464">
        <v>1</v>
      </c>
      <c r="H464">
        <v>0</v>
      </c>
      <c r="J464" s="7"/>
      <c r="K464" s="8"/>
      <c r="M464" s="7"/>
      <c r="N464" s="8"/>
      <c r="O464" s="9" cm="1">
        <f t="array" ref="O464">_xlfn.IFS(AND(B464="Short",F464=Q464),(D464-F464)/D464,AND(B464="Long",F464=Q464),(F464/D464)-1,AND(B464="Long",F464&lt;&gt;Q464),(F464/D464)-1,AND(B464="Short",F464&lt;&gt;Q464),(D464-F464)/D464)</f>
        <v>2.498334443704197E-2</v>
      </c>
      <c r="P464" t="s">
        <v>23</v>
      </c>
      <c r="Q464" s="7">
        <v>21.952500000000001</v>
      </c>
      <c r="R464" s="8">
        <v>43910</v>
      </c>
      <c r="S464" s="10">
        <f t="shared" si="22"/>
        <v>0</v>
      </c>
      <c r="T464" s="10">
        <v>1</v>
      </c>
      <c r="V464" s="11" t="str">
        <f t="shared" si="21"/>
        <v>1</v>
      </c>
      <c r="Y464" s="10">
        <v>0</v>
      </c>
      <c r="AC464">
        <f t="shared" si="23"/>
        <v>0</v>
      </c>
    </row>
    <row r="465" spans="1:29" x14ac:dyDescent="0.2">
      <c r="A465" t="s">
        <v>248</v>
      </c>
      <c r="B465" t="s">
        <v>22</v>
      </c>
      <c r="C465" s="6">
        <v>43914</v>
      </c>
      <c r="D465" s="7">
        <v>22.21</v>
      </c>
      <c r="E465" s="6">
        <v>43915</v>
      </c>
      <c r="F465" s="7">
        <v>21.484999999999999</v>
      </c>
      <c r="G465">
        <v>1</v>
      </c>
      <c r="H465">
        <v>0</v>
      </c>
      <c r="J465" s="7"/>
      <c r="K465" s="8"/>
      <c r="M465" s="7"/>
      <c r="N465" s="8"/>
      <c r="O465" s="9" cm="1">
        <f t="array" ref="O465">_xlfn.IFS(AND(B465="Short",F465=Q465),(D465-F465)/D465,AND(B465="Long",F465=Q465),(F465/D465)-1,AND(B465="Long",F465&lt;&gt;Q465),(F465/D465)-1,AND(B465="Short",F465&lt;&gt;Q465),(D465-F465)/D465)</f>
        <v>3.2642953624493536E-2</v>
      </c>
      <c r="P465" t="s">
        <v>23</v>
      </c>
      <c r="Q465" s="7">
        <v>21.484999999999999</v>
      </c>
      <c r="R465" s="8">
        <v>43914</v>
      </c>
      <c r="S465" s="10">
        <f t="shared" si="22"/>
        <v>1</v>
      </c>
      <c r="T465" s="10">
        <v>1</v>
      </c>
      <c r="V465" s="11" t="str">
        <f t="shared" si="21"/>
        <v>1</v>
      </c>
      <c r="Y465" s="10">
        <v>0</v>
      </c>
      <c r="AC465">
        <f t="shared" si="23"/>
        <v>1</v>
      </c>
    </row>
    <row r="466" spans="1:29" x14ac:dyDescent="0.2">
      <c r="A466" t="s">
        <v>243</v>
      </c>
      <c r="B466" t="s">
        <v>22</v>
      </c>
      <c r="C466" s="6">
        <v>45516</v>
      </c>
      <c r="D466" s="7">
        <v>16.797000000000001</v>
      </c>
      <c r="E466" s="6">
        <v>45517</v>
      </c>
      <c r="F466" s="7">
        <v>16.189499999999999</v>
      </c>
      <c r="G466">
        <v>1</v>
      </c>
      <c r="H466">
        <v>0</v>
      </c>
      <c r="J466" s="7"/>
      <c r="K466" s="8"/>
      <c r="M466" s="7"/>
      <c r="N466" s="8"/>
      <c r="O466" s="9" cm="1">
        <f t="array" ref="O466">_xlfn.IFS(AND(B466="Short",F466=Q466),(D466-F466)/D466,AND(B466="Long",F466=Q466),(F466/D466)-1,AND(B466="Long",F466&lt;&gt;Q466),(F466/D466)-1,AND(B466="Short",F466&lt;&gt;Q466),(D466-F466)/D466)</f>
        <v>3.6167172709412498E-2</v>
      </c>
      <c r="P466" t="s">
        <v>23</v>
      </c>
      <c r="Q466" s="7">
        <v>16.189499999999999</v>
      </c>
      <c r="R466" s="8">
        <v>45516</v>
      </c>
      <c r="S466" s="10">
        <f t="shared" si="22"/>
        <v>1</v>
      </c>
      <c r="T466" s="10">
        <v>1</v>
      </c>
      <c r="V466" s="11" t="str">
        <f t="shared" si="21"/>
        <v>1</v>
      </c>
      <c r="Y466" s="10">
        <v>0</v>
      </c>
      <c r="AC466">
        <f t="shared" si="23"/>
        <v>1</v>
      </c>
    </row>
    <row r="467" spans="1:29" x14ac:dyDescent="0.2">
      <c r="A467" t="s">
        <v>249</v>
      </c>
      <c r="B467" t="s">
        <v>25</v>
      </c>
      <c r="C467" s="6">
        <v>43906</v>
      </c>
      <c r="D467" s="7">
        <v>81.905000000000001</v>
      </c>
      <c r="E467" s="6">
        <v>43907</v>
      </c>
      <c r="F467" s="7">
        <v>84.717500000000001</v>
      </c>
      <c r="G467">
        <v>1</v>
      </c>
      <c r="H467">
        <v>0</v>
      </c>
      <c r="J467" s="7"/>
      <c r="K467" s="8"/>
      <c r="M467" s="7"/>
      <c r="N467" s="8"/>
      <c r="O467" s="9" cm="1">
        <f t="array" ref="O467">_xlfn.IFS(AND(B467="Short",F467=Q467),(D467-F467)/D467,AND(B467="Long",F467=Q467),(F467/D467)-1,AND(B467="Long",F467&lt;&gt;Q467),(F467/D467)-1,AND(B467="Short",F467&lt;&gt;Q467),(D467-F467)/D467)</f>
        <v>3.4338562969293607E-2</v>
      </c>
      <c r="P467" t="s">
        <v>23</v>
      </c>
      <c r="Q467" s="7">
        <v>84.717500000000001</v>
      </c>
      <c r="R467" s="8">
        <v>43906</v>
      </c>
      <c r="S467" s="10">
        <f t="shared" si="22"/>
        <v>1</v>
      </c>
      <c r="T467" s="10">
        <v>1</v>
      </c>
      <c r="V467" s="11" t="str">
        <f t="shared" si="21"/>
        <v>1</v>
      </c>
      <c r="Y467" s="10">
        <v>0</v>
      </c>
      <c r="AC467">
        <f t="shared" si="23"/>
        <v>1</v>
      </c>
    </row>
    <row r="468" spans="1:29" x14ac:dyDescent="0.2">
      <c r="A468" t="s">
        <v>250</v>
      </c>
      <c r="B468" t="s">
        <v>22</v>
      </c>
      <c r="C468" s="6">
        <v>44601</v>
      </c>
      <c r="D468" s="7">
        <v>88.262</v>
      </c>
      <c r="E468" s="6">
        <v>44603</v>
      </c>
      <c r="F468" s="7">
        <v>85.667000000000002</v>
      </c>
      <c r="G468">
        <v>1</v>
      </c>
      <c r="H468">
        <v>0</v>
      </c>
      <c r="J468" s="7"/>
      <c r="K468" s="8"/>
      <c r="M468" s="7"/>
      <c r="N468" s="8"/>
      <c r="O468" s="9" cm="1">
        <f t="array" ref="O468">_xlfn.IFS(AND(B468="Short",F468=Q468),(D468-F468)/D468,AND(B468="Long",F468=Q468),(F468/D468)-1,AND(B468="Long",F468&lt;&gt;Q468),(F468/D468)-1,AND(B468="Short",F468&lt;&gt;Q468),(D468-F468)/D468)</f>
        <v>2.9401101266683272E-2</v>
      </c>
      <c r="P468" t="s">
        <v>23</v>
      </c>
      <c r="Q468" s="7">
        <v>85.667000000000002</v>
      </c>
      <c r="R468" s="8">
        <v>44601</v>
      </c>
      <c r="S468" s="10">
        <f t="shared" si="22"/>
        <v>2</v>
      </c>
      <c r="T468" s="10">
        <v>1</v>
      </c>
      <c r="V468" s="11" t="str">
        <f t="shared" si="21"/>
        <v>1</v>
      </c>
      <c r="Y468" s="10">
        <v>0</v>
      </c>
      <c r="AC468">
        <f t="shared" si="23"/>
        <v>2</v>
      </c>
    </row>
    <row r="469" spans="1:29" x14ac:dyDescent="0.2">
      <c r="A469" t="s">
        <v>246</v>
      </c>
      <c r="B469" t="s">
        <v>22</v>
      </c>
      <c r="C469" s="6">
        <v>45204</v>
      </c>
      <c r="D469" s="7">
        <v>100.471</v>
      </c>
      <c r="E469" s="6">
        <v>45205</v>
      </c>
      <c r="F469" s="7">
        <v>97.698499999999996</v>
      </c>
      <c r="G469">
        <v>1</v>
      </c>
      <c r="H469">
        <v>0</v>
      </c>
      <c r="J469" s="7"/>
      <c r="K469" s="8"/>
      <c r="M469" s="7"/>
      <c r="N469" s="8"/>
      <c r="O469" s="9" cm="1">
        <f t="array" ref="O469">_xlfn.IFS(AND(B469="Short",F469=Q469),(D469-F469)/D469,AND(B469="Long",F469=Q469),(F469/D469)-1,AND(B469="Long",F469&lt;&gt;Q469),(F469/D469)-1,AND(B469="Short",F469&lt;&gt;Q469),(D469-F469)/D469)</f>
        <v>2.7595027420847885E-2</v>
      </c>
      <c r="P469" t="s">
        <v>23</v>
      </c>
      <c r="Q469" s="7">
        <v>97.698499999999996</v>
      </c>
      <c r="R469" s="8">
        <v>45204</v>
      </c>
      <c r="S469" s="10">
        <f t="shared" si="22"/>
        <v>1</v>
      </c>
      <c r="T469" s="10">
        <v>1</v>
      </c>
      <c r="V469" s="11" t="str">
        <f t="shared" si="21"/>
        <v>1</v>
      </c>
      <c r="Y469" s="10">
        <v>0</v>
      </c>
      <c r="AC469">
        <f t="shared" si="23"/>
        <v>1</v>
      </c>
    </row>
    <row r="470" spans="1:29" x14ac:dyDescent="0.2">
      <c r="A470" t="s">
        <v>249</v>
      </c>
      <c r="B470" t="s">
        <v>25</v>
      </c>
      <c r="C470" s="6">
        <v>44979</v>
      </c>
      <c r="D470" s="7">
        <v>162.88300000000001</v>
      </c>
      <c r="E470" s="6">
        <v>45107</v>
      </c>
      <c r="F470" s="7">
        <v>168.46549999999999</v>
      </c>
      <c r="G470">
        <v>1</v>
      </c>
      <c r="H470">
        <v>0</v>
      </c>
      <c r="J470" s="7"/>
      <c r="K470" s="8"/>
      <c r="M470" s="7"/>
      <c r="N470" s="8"/>
      <c r="O470" s="9" cm="1">
        <f t="array" ref="O470">_xlfn.IFS(AND(B470="Short",F470=Q470),(D470-F470)/D470,AND(B470="Long",F470=Q470),(F470/D470)-1,AND(B470="Long",F470&lt;&gt;Q470),(F470/D470)-1,AND(B470="Short",F470&lt;&gt;Q470),(D470-F470)/D470)</f>
        <v>3.427306717091394E-2</v>
      </c>
      <c r="P470" t="s">
        <v>23</v>
      </c>
      <c r="Q470" s="7">
        <v>168.46549999999999</v>
      </c>
      <c r="R470" s="8">
        <v>44979</v>
      </c>
      <c r="S470" s="10">
        <f t="shared" si="22"/>
        <v>128</v>
      </c>
      <c r="T470" s="10">
        <v>1</v>
      </c>
      <c r="V470" s="11" t="str">
        <f t="shared" si="21"/>
        <v>1</v>
      </c>
      <c r="Y470" s="10">
        <v>0</v>
      </c>
      <c r="AC470">
        <f t="shared" si="23"/>
        <v>128</v>
      </c>
    </row>
    <row r="471" spans="1:29" x14ac:dyDescent="0.2">
      <c r="A471" t="s">
        <v>251</v>
      </c>
      <c r="B471" t="s">
        <v>25</v>
      </c>
      <c r="C471" s="6">
        <v>43906</v>
      </c>
      <c r="D471" s="7">
        <v>40.252000000000002</v>
      </c>
      <c r="E471" s="6">
        <v>43907</v>
      </c>
      <c r="F471" s="7">
        <v>42.082000000000001</v>
      </c>
      <c r="G471">
        <v>1</v>
      </c>
      <c r="H471">
        <v>0</v>
      </c>
      <c r="J471" s="7"/>
      <c r="K471" s="8"/>
      <c r="M471" s="7"/>
      <c r="N471" s="8"/>
      <c r="O471" s="9" cm="1">
        <f t="array" ref="O471">_xlfn.IFS(AND(B471="Short",F471=Q471),(D471-F471)/D471,AND(B471="Long",F471=Q471),(F471/D471)-1,AND(B471="Long",F471&lt;&gt;Q471),(F471/D471)-1,AND(B471="Short",F471&lt;&gt;Q471),(D471-F471)/D471)</f>
        <v>4.5463579449468217E-2</v>
      </c>
      <c r="P471" t="s">
        <v>23</v>
      </c>
      <c r="Q471" s="7">
        <v>42.082000000000001</v>
      </c>
      <c r="R471" s="8">
        <v>43906</v>
      </c>
      <c r="S471" s="10">
        <f t="shared" si="22"/>
        <v>1</v>
      </c>
      <c r="T471" s="10">
        <v>1</v>
      </c>
      <c r="V471" s="11" t="str">
        <f t="shared" si="21"/>
        <v>1</v>
      </c>
      <c r="Y471" s="10">
        <v>0</v>
      </c>
      <c r="AC471">
        <f t="shared" si="23"/>
        <v>1</v>
      </c>
    </row>
    <row r="472" spans="1:29" x14ac:dyDescent="0.2">
      <c r="A472" t="s">
        <v>252</v>
      </c>
      <c r="B472" t="s">
        <v>25</v>
      </c>
      <c r="C472" s="6">
        <v>43899</v>
      </c>
      <c r="D472" s="7">
        <v>113.547</v>
      </c>
      <c r="E472" s="6">
        <v>43900</v>
      </c>
      <c r="F472" s="7">
        <v>116.7645</v>
      </c>
      <c r="G472">
        <v>1</v>
      </c>
      <c r="H472">
        <v>0</v>
      </c>
      <c r="J472" s="7"/>
      <c r="K472" s="8"/>
      <c r="M472" s="7"/>
      <c r="N472" s="8"/>
      <c r="O472" s="9" cm="1">
        <f t="array" ref="O472">_xlfn.IFS(AND(B472="Short",F472=Q472),(D472-F472)/D472,AND(B472="Long",F472=Q472),(F472/D472)-1,AND(B472="Long",F472&lt;&gt;Q472),(F472/D472)-1,AND(B472="Short",F472&lt;&gt;Q472),(D472-F472)/D472)</f>
        <v>2.8336283653465077E-2</v>
      </c>
      <c r="P472" t="s">
        <v>23</v>
      </c>
      <c r="Q472" s="7">
        <v>116.7645</v>
      </c>
      <c r="R472" s="8">
        <v>43899</v>
      </c>
      <c r="S472" s="10">
        <f t="shared" si="22"/>
        <v>1</v>
      </c>
      <c r="T472" s="10">
        <v>1</v>
      </c>
      <c r="V472" s="11" t="str">
        <f t="shared" si="21"/>
        <v>1</v>
      </c>
      <c r="Y472" s="10">
        <v>0</v>
      </c>
      <c r="AC472">
        <f t="shared" si="23"/>
        <v>1</v>
      </c>
    </row>
    <row r="473" spans="1:29" x14ac:dyDescent="0.2">
      <c r="A473" t="s">
        <v>252</v>
      </c>
      <c r="B473" t="s">
        <v>25</v>
      </c>
      <c r="C473" s="6">
        <v>43906</v>
      </c>
      <c r="D473" s="7">
        <v>97.701999999999998</v>
      </c>
      <c r="E473" s="6">
        <v>43907</v>
      </c>
      <c r="F473" s="7">
        <v>101.88200000000001</v>
      </c>
      <c r="G473">
        <v>1</v>
      </c>
      <c r="H473">
        <v>0</v>
      </c>
      <c r="J473" s="7"/>
      <c r="K473" s="8"/>
      <c r="M473" s="7"/>
      <c r="N473" s="8"/>
      <c r="O473" s="9" cm="1">
        <f t="array" ref="O473">_xlfn.IFS(AND(B473="Short",F473=Q473),(D473-F473)/D473,AND(B473="Long",F473=Q473),(F473/D473)-1,AND(B473="Long",F473&lt;&gt;Q473),(F473/D473)-1,AND(B473="Short",F473&lt;&gt;Q473),(D473-F473)/D473)</f>
        <v>4.2783156946633705E-2</v>
      </c>
      <c r="P473" t="s">
        <v>23</v>
      </c>
      <c r="Q473" s="7">
        <v>101.88200000000001</v>
      </c>
      <c r="R473" s="8">
        <v>43906</v>
      </c>
      <c r="S473" s="10">
        <f t="shared" si="22"/>
        <v>1</v>
      </c>
      <c r="T473" s="10">
        <v>1</v>
      </c>
      <c r="V473" s="11" t="str">
        <f t="shared" si="21"/>
        <v>1</v>
      </c>
      <c r="Y473" s="10">
        <v>0</v>
      </c>
      <c r="AC473">
        <f t="shared" si="23"/>
        <v>1</v>
      </c>
    </row>
    <row r="474" spans="1:29" x14ac:dyDescent="0.2">
      <c r="A474" t="s">
        <v>249</v>
      </c>
      <c r="B474" t="s">
        <v>25</v>
      </c>
      <c r="C474" s="6">
        <v>45156</v>
      </c>
      <c r="D474" s="7">
        <v>130.655</v>
      </c>
      <c r="E474" s="6">
        <v>45174</v>
      </c>
      <c r="F474" s="7">
        <v>136.04249999999999</v>
      </c>
      <c r="G474">
        <v>1</v>
      </c>
      <c r="H474">
        <v>0</v>
      </c>
      <c r="J474" s="7"/>
      <c r="K474" s="8"/>
      <c r="M474" s="7"/>
      <c r="N474" s="8"/>
      <c r="O474" s="9" cm="1">
        <f t="array" ref="O474">_xlfn.IFS(AND(B474="Short",F474=Q474),(D474-F474)/D474,AND(B474="Long",F474=Q474),(F474/D474)-1,AND(B474="Long",F474&lt;&gt;Q474),(F474/D474)-1,AND(B474="Short",F474&lt;&gt;Q474),(D474-F474)/D474)</f>
        <v>4.1234549003099641E-2</v>
      </c>
      <c r="P474" t="s">
        <v>23</v>
      </c>
      <c r="Q474" s="7">
        <v>136.04249999999999</v>
      </c>
      <c r="R474" s="8">
        <v>45156</v>
      </c>
      <c r="S474" s="10">
        <f t="shared" si="22"/>
        <v>18</v>
      </c>
      <c r="T474" s="10">
        <v>1</v>
      </c>
      <c r="V474" s="11" t="str">
        <f t="shared" si="21"/>
        <v>1</v>
      </c>
      <c r="Y474" s="10">
        <v>0</v>
      </c>
      <c r="AC474">
        <f t="shared" si="23"/>
        <v>18</v>
      </c>
    </row>
    <row r="475" spans="1:29" x14ac:dyDescent="0.2">
      <c r="A475" t="s">
        <v>253</v>
      </c>
      <c r="B475" t="s">
        <v>25</v>
      </c>
      <c r="C475" s="6">
        <v>43906</v>
      </c>
      <c r="D475" s="7">
        <v>12.923999999999999</v>
      </c>
      <c r="E475" s="6">
        <v>43914</v>
      </c>
      <c r="F475" s="7">
        <v>13.359</v>
      </c>
      <c r="G475">
        <v>1</v>
      </c>
      <c r="H475">
        <v>0</v>
      </c>
      <c r="J475" s="7"/>
      <c r="K475" s="8"/>
      <c r="M475" s="7"/>
      <c r="N475" s="8"/>
      <c r="O475" s="9" cm="1">
        <f t="array" ref="O475">_xlfn.IFS(AND(B475="Short",F475=Q475),(D475-F475)/D475,AND(B475="Long",F475=Q475),(F475/D475)-1,AND(B475="Long",F475&lt;&gt;Q475),(F475/D475)-1,AND(B475="Short",F475&lt;&gt;Q475),(D475-F475)/D475)</f>
        <v>3.3658310120705748E-2</v>
      </c>
      <c r="P475" t="s">
        <v>23</v>
      </c>
      <c r="Q475" s="7">
        <v>13.359</v>
      </c>
      <c r="R475" s="8">
        <v>43906</v>
      </c>
      <c r="S475" s="10">
        <f t="shared" si="22"/>
        <v>8</v>
      </c>
      <c r="T475" s="10">
        <v>1</v>
      </c>
      <c r="V475" s="11" t="str">
        <f t="shared" si="21"/>
        <v>1</v>
      </c>
      <c r="Y475" s="10">
        <v>0</v>
      </c>
      <c r="AC475">
        <f t="shared" si="23"/>
        <v>8</v>
      </c>
    </row>
    <row r="476" spans="1:29" x14ac:dyDescent="0.2">
      <c r="A476" t="s">
        <v>253</v>
      </c>
      <c r="B476" t="s">
        <v>22</v>
      </c>
      <c r="C476" s="6">
        <v>44501</v>
      </c>
      <c r="D476" s="7">
        <v>53.182000000000002</v>
      </c>
      <c r="E476" s="6">
        <v>44585</v>
      </c>
      <c r="F476" s="7">
        <v>51.762</v>
      </c>
      <c r="G476">
        <v>1</v>
      </c>
      <c r="H476">
        <v>0</v>
      </c>
      <c r="J476" s="7"/>
      <c r="K476" s="8"/>
      <c r="M476" s="7"/>
      <c r="N476" s="8"/>
      <c r="O476" s="9" cm="1">
        <f t="array" ref="O476">_xlfn.IFS(AND(B476="Short",F476=Q476),(D476-F476)/D476,AND(B476="Long",F476=Q476),(F476/D476)-1,AND(B476="Long",F476&lt;&gt;Q476),(F476/D476)-1,AND(B476="Short",F476&lt;&gt;Q476),(D476-F476)/D476)</f>
        <v>2.6700763416193481E-2</v>
      </c>
      <c r="P476" t="s">
        <v>23</v>
      </c>
      <c r="Q476" s="7">
        <v>51.762</v>
      </c>
      <c r="R476" s="8">
        <v>44501</v>
      </c>
      <c r="S476" s="10">
        <f t="shared" si="22"/>
        <v>84</v>
      </c>
      <c r="T476" s="10">
        <v>1</v>
      </c>
      <c r="V476" s="11" t="str">
        <f t="shared" si="21"/>
        <v>1</v>
      </c>
      <c r="Y476" s="10">
        <v>0</v>
      </c>
      <c r="AC476">
        <f t="shared" si="23"/>
        <v>84</v>
      </c>
    </row>
    <row r="477" spans="1:29" x14ac:dyDescent="0.2">
      <c r="A477" t="s">
        <v>254</v>
      </c>
      <c r="B477" t="s">
        <v>25</v>
      </c>
      <c r="C477" s="6">
        <v>43902</v>
      </c>
      <c r="D477" s="7">
        <v>37.627000000000002</v>
      </c>
      <c r="E477" s="6">
        <v>43903</v>
      </c>
      <c r="F477" s="7">
        <v>38.844499999999996</v>
      </c>
      <c r="G477">
        <v>1</v>
      </c>
      <c r="H477">
        <v>0</v>
      </c>
      <c r="J477" s="7"/>
      <c r="K477" s="8"/>
      <c r="M477" s="7"/>
      <c r="N477" s="8"/>
      <c r="O477" s="9" cm="1">
        <f t="array" ref="O477">_xlfn.IFS(AND(B477="Short",F477=Q477),(D477-F477)/D477,AND(B477="Long",F477=Q477),(F477/D477)-1,AND(B477="Long",F477&lt;&gt;Q477),(F477/D477)-1,AND(B477="Short",F477&lt;&gt;Q477),(D477-F477)/D477)</f>
        <v>3.23570840088232E-2</v>
      </c>
      <c r="P477" t="s">
        <v>23</v>
      </c>
      <c r="Q477" s="7">
        <v>38.844499999999996</v>
      </c>
      <c r="R477" s="8">
        <v>43902</v>
      </c>
      <c r="S477" s="10">
        <f t="shared" si="22"/>
        <v>1</v>
      </c>
      <c r="T477" s="10">
        <v>1</v>
      </c>
      <c r="V477" s="11" t="str">
        <f t="shared" si="21"/>
        <v>1</v>
      </c>
      <c r="Y477" s="10">
        <v>0</v>
      </c>
      <c r="AC477">
        <f t="shared" si="23"/>
        <v>1</v>
      </c>
    </row>
    <row r="478" spans="1:29" x14ac:dyDescent="0.2">
      <c r="A478" t="s">
        <v>255</v>
      </c>
      <c r="B478" t="s">
        <v>22</v>
      </c>
      <c r="C478" s="6">
        <v>43903</v>
      </c>
      <c r="D478" s="7">
        <v>43.984999999999999</v>
      </c>
      <c r="E478" s="6">
        <v>43906</v>
      </c>
      <c r="F478" s="7">
        <v>42.822499999999998</v>
      </c>
      <c r="G478">
        <v>1</v>
      </c>
      <c r="H478">
        <v>0</v>
      </c>
      <c r="J478" s="7"/>
      <c r="K478" s="8"/>
      <c r="M478" s="7"/>
      <c r="N478" s="8"/>
      <c r="O478" s="9" cm="1">
        <f t="array" ref="O478">_xlfn.IFS(AND(B478="Short",F478=Q478),(D478-F478)/D478,AND(B478="Long",F478=Q478),(F478/D478)-1,AND(B478="Long",F478&lt;&gt;Q478),(F478/D478)-1,AND(B478="Short",F478&lt;&gt;Q478),(D478-F478)/D478)</f>
        <v>2.6429464590201238E-2</v>
      </c>
      <c r="P478" t="s">
        <v>23</v>
      </c>
      <c r="Q478" s="7">
        <v>42.822499999999998</v>
      </c>
      <c r="R478" s="8">
        <v>43903</v>
      </c>
      <c r="S478" s="10">
        <f t="shared" si="22"/>
        <v>3</v>
      </c>
      <c r="T478" s="10">
        <v>1</v>
      </c>
      <c r="V478" s="11" t="str">
        <f t="shared" si="21"/>
        <v>1</v>
      </c>
      <c r="Y478" s="10">
        <v>0</v>
      </c>
      <c r="AC478">
        <f t="shared" si="23"/>
        <v>3</v>
      </c>
    </row>
    <row r="479" spans="1:29" x14ac:dyDescent="0.2">
      <c r="A479" t="s">
        <v>256</v>
      </c>
      <c r="B479" t="s">
        <v>25</v>
      </c>
      <c r="C479" s="6">
        <v>43906</v>
      </c>
      <c r="D479" s="7">
        <v>54.377000000000002</v>
      </c>
      <c r="E479" s="6">
        <v>43907</v>
      </c>
      <c r="F479" s="7">
        <v>56.069499999999998</v>
      </c>
      <c r="G479">
        <v>1</v>
      </c>
      <c r="H479">
        <v>0</v>
      </c>
      <c r="J479" s="7"/>
      <c r="K479" s="8"/>
      <c r="M479" s="7"/>
      <c r="N479" s="8"/>
      <c r="O479" s="9" cm="1">
        <f t="array" ref="O479">_xlfn.IFS(AND(B479="Short",F479=Q479),(D479-F479)/D479,AND(B479="Long",F479=Q479),(F479/D479)-1,AND(B479="Long",F479&lt;&gt;Q479),(F479/D479)-1,AND(B479="Short",F479&lt;&gt;Q479),(D479-F479)/D479)</f>
        <v>3.1125291943284727E-2</v>
      </c>
      <c r="P479" t="s">
        <v>23</v>
      </c>
      <c r="Q479" s="7">
        <v>56.069499999999998</v>
      </c>
      <c r="R479" s="8">
        <v>43906</v>
      </c>
      <c r="S479" s="10">
        <f t="shared" si="22"/>
        <v>1</v>
      </c>
      <c r="T479" s="10">
        <v>1</v>
      </c>
      <c r="V479" s="11" t="str">
        <f t="shared" si="21"/>
        <v>1</v>
      </c>
      <c r="Y479" s="10">
        <v>0</v>
      </c>
      <c r="AC479">
        <f t="shared" si="23"/>
        <v>1</v>
      </c>
    </row>
    <row r="480" spans="1:29" x14ac:dyDescent="0.2">
      <c r="A480" t="s">
        <v>249</v>
      </c>
      <c r="B480" t="s">
        <v>22</v>
      </c>
      <c r="C480" s="6">
        <v>45525</v>
      </c>
      <c r="D480" s="7">
        <v>154.75200000000001</v>
      </c>
      <c r="E480" s="6">
        <v>45538</v>
      </c>
      <c r="F480" s="7">
        <v>150.25700000000001</v>
      </c>
      <c r="G480">
        <v>1</v>
      </c>
      <c r="H480">
        <v>0</v>
      </c>
      <c r="J480" s="7"/>
      <c r="K480" s="8"/>
      <c r="M480" s="7"/>
      <c r="N480" s="8"/>
      <c r="O480" s="9" cm="1">
        <f t="array" ref="O480">_xlfn.IFS(AND(B480="Short",F480=Q480),(D480-F480)/D480,AND(B480="Long",F480=Q480),(F480/D480)-1,AND(B480="Long",F480&lt;&gt;Q480),(F480/D480)-1,AND(B480="Short",F480&lt;&gt;Q480),(D480-F480)/D480)</f>
        <v>2.9046474358974388E-2</v>
      </c>
      <c r="P480" t="s">
        <v>23</v>
      </c>
      <c r="Q480" s="7">
        <v>150.25700000000001</v>
      </c>
      <c r="R480" s="8">
        <v>45525</v>
      </c>
      <c r="S480" s="10">
        <f t="shared" si="22"/>
        <v>13</v>
      </c>
      <c r="T480" s="10">
        <v>1</v>
      </c>
      <c r="V480" s="11" t="str">
        <f t="shared" si="21"/>
        <v>1</v>
      </c>
      <c r="Y480" s="10">
        <v>0</v>
      </c>
      <c r="AC480">
        <f t="shared" si="23"/>
        <v>13</v>
      </c>
    </row>
    <row r="481" spans="1:29" x14ac:dyDescent="0.2">
      <c r="A481" t="s">
        <v>256</v>
      </c>
      <c r="B481" t="s">
        <v>22</v>
      </c>
      <c r="C481" s="6">
        <v>44048</v>
      </c>
      <c r="D481" s="7">
        <v>117.857</v>
      </c>
      <c r="E481" s="6">
        <v>44049</v>
      </c>
      <c r="F481" s="7">
        <v>114.9995</v>
      </c>
      <c r="G481">
        <v>1</v>
      </c>
      <c r="H481">
        <v>0</v>
      </c>
      <c r="J481" s="7"/>
      <c r="K481" s="8"/>
      <c r="M481" s="7"/>
      <c r="N481" s="8"/>
      <c r="O481" s="9" cm="1">
        <f t="array" ref="O481">_xlfn.IFS(AND(B481="Short",F481=Q481),(D481-F481)/D481,AND(B481="Long",F481=Q481),(F481/D481)-1,AND(B481="Long",F481&lt;&gt;Q481),(F481/D481)-1,AND(B481="Short",F481&lt;&gt;Q481),(D481-F481)/D481)</f>
        <v>2.4245483933919936E-2</v>
      </c>
      <c r="P481" t="s">
        <v>23</v>
      </c>
      <c r="Q481" s="7">
        <v>114.9995</v>
      </c>
      <c r="R481" s="8">
        <v>44048</v>
      </c>
      <c r="S481" s="10">
        <f t="shared" si="22"/>
        <v>1</v>
      </c>
      <c r="T481" s="10">
        <v>1</v>
      </c>
      <c r="V481" s="11" t="str">
        <f t="shared" si="21"/>
        <v>1</v>
      </c>
      <c r="Y481" s="10">
        <v>0</v>
      </c>
      <c r="AC481">
        <f t="shared" si="23"/>
        <v>1</v>
      </c>
    </row>
    <row r="482" spans="1:29" x14ac:dyDescent="0.2">
      <c r="A482" t="s">
        <v>256</v>
      </c>
      <c r="B482" t="s">
        <v>25</v>
      </c>
      <c r="C482" s="6">
        <v>44685</v>
      </c>
      <c r="D482" s="7">
        <v>70.478999999999999</v>
      </c>
      <c r="E482" s="6">
        <v>44686</v>
      </c>
      <c r="F482" s="7">
        <v>72.851500000000001</v>
      </c>
      <c r="G482">
        <v>1</v>
      </c>
      <c r="H482">
        <v>0</v>
      </c>
      <c r="J482" s="7"/>
      <c r="K482" s="8"/>
      <c r="M482" s="7"/>
      <c r="N482" s="8"/>
      <c r="O482" s="9" cm="1">
        <f t="array" ref="O482">_xlfn.IFS(AND(B482="Short",F482=Q482),(D482-F482)/D482,AND(B482="Long",F482=Q482),(F482/D482)-1,AND(B482="Long",F482&lt;&gt;Q482),(F482/D482)-1,AND(B482="Short",F482&lt;&gt;Q482),(D482-F482)/D482)</f>
        <v>3.3662509399963181E-2</v>
      </c>
      <c r="P482" t="s">
        <v>23</v>
      </c>
      <c r="Q482" s="7">
        <v>72.851500000000001</v>
      </c>
      <c r="R482" s="8">
        <v>44685</v>
      </c>
      <c r="S482" s="10">
        <f t="shared" si="22"/>
        <v>1</v>
      </c>
      <c r="T482" s="10">
        <v>1</v>
      </c>
      <c r="V482" s="11" t="str">
        <f t="shared" si="21"/>
        <v>1</v>
      </c>
      <c r="Y482" s="10">
        <v>0</v>
      </c>
      <c r="AC482">
        <f t="shared" si="23"/>
        <v>1</v>
      </c>
    </row>
    <row r="483" spans="1:29" x14ac:dyDescent="0.2">
      <c r="A483" t="s">
        <v>256</v>
      </c>
      <c r="B483" t="s">
        <v>25</v>
      </c>
      <c r="C483" s="6">
        <v>44776</v>
      </c>
      <c r="D483" s="7">
        <v>61.725000000000001</v>
      </c>
      <c r="E483" s="6">
        <v>44777</v>
      </c>
      <c r="F483" s="7">
        <v>65.887500000000003</v>
      </c>
      <c r="G483">
        <v>1</v>
      </c>
      <c r="H483">
        <v>0</v>
      </c>
      <c r="J483" s="7"/>
      <c r="K483" s="8"/>
      <c r="M483" s="7"/>
      <c r="N483" s="8"/>
      <c r="O483" s="9" cm="1">
        <f t="array" ref="O483">_xlfn.IFS(AND(B483="Short",F483=Q483),(D483-F483)/D483,AND(B483="Long",F483=Q483),(F483/D483)-1,AND(B483="Long",F483&lt;&gt;Q483),(F483/D483)-1,AND(B483="Short",F483&lt;&gt;Q483),(D483-F483)/D483)</f>
        <v>6.7436208991494606E-2</v>
      </c>
      <c r="P483" t="s">
        <v>23</v>
      </c>
      <c r="Q483" s="7">
        <v>65.887500000000003</v>
      </c>
      <c r="R483" s="8">
        <v>44776</v>
      </c>
      <c r="S483" s="10">
        <f t="shared" si="22"/>
        <v>1</v>
      </c>
      <c r="T483" s="10">
        <v>1</v>
      </c>
      <c r="V483" s="11" t="str">
        <f t="shared" si="21"/>
        <v>1</v>
      </c>
      <c r="Y483" s="10">
        <v>0</v>
      </c>
      <c r="AC483">
        <f t="shared" si="23"/>
        <v>1</v>
      </c>
    </row>
    <row r="484" spans="1:29" x14ac:dyDescent="0.2">
      <c r="A484" t="s">
        <v>256</v>
      </c>
      <c r="B484" t="s">
        <v>22</v>
      </c>
      <c r="C484" s="6">
        <v>44867</v>
      </c>
      <c r="D484" s="7">
        <v>51.055</v>
      </c>
      <c r="E484" s="6">
        <v>44868</v>
      </c>
      <c r="F484" s="7">
        <v>49.067500000000003</v>
      </c>
      <c r="G484">
        <v>1</v>
      </c>
      <c r="H484">
        <v>0</v>
      </c>
      <c r="J484" s="7"/>
      <c r="K484" s="8"/>
      <c r="M484" s="7"/>
      <c r="N484" s="8"/>
      <c r="O484" s="9" cm="1">
        <f t="array" ref="O484">_xlfn.IFS(AND(B484="Short",F484=Q484),(D484-F484)/D484,AND(B484="Long",F484=Q484),(F484/D484)-1,AND(B484="Long",F484&lt;&gt;Q484),(F484/D484)-1,AND(B484="Short",F484&lt;&gt;Q484),(D484-F484)/D484)</f>
        <v>3.8928606404857451E-2</v>
      </c>
      <c r="P484" t="s">
        <v>23</v>
      </c>
      <c r="Q484" s="7">
        <v>49.067500000000003</v>
      </c>
      <c r="R484" s="8">
        <v>44867</v>
      </c>
      <c r="S484" s="10">
        <f t="shared" si="22"/>
        <v>1</v>
      </c>
      <c r="T484" s="10">
        <v>1</v>
      </c>
      <c r="V484" s="11" t="str">
        <f t="shared" si="21"/>
        <v>1</v>
      </c>
      <c r="Y484" s="10">
        <v>0</v>
      </c>
      <c r="AC484">
        <f t="shared" si="23"/>
        <v>1</v>
      </c>
    </row>
    <row r="485" spans="1:29" x14ac:dyDescent="0.2">
      <c r="A485" t="s">
        <v>256</v>
      </c>
      <c r="B485" t="s">
        <v>22</v>
      </c>
      <c r="C485" s="6">
        <v>45300</v>
      </c>
      <c r="D485" s="7">
        <v>41.768999999999998</v>
      </c>
      <c r="E485" s="6">
        <v>45301</v>
      </c>
      <c r="F485" s="7">
        <v>40.691499999999998</v>
      </c>
      <c r="G485">
        <v>1</v>
      </c>
      <c r="H485">
        <v>0</v>
      </c>
      <c r="J485" s="7"/>
      <c r="K485" s="8"/>
      <c r="M485" s="7"/>
      <c r="N485" s="8"/>
      <c r="O485" s="9" cm="1">
        <f t="array" ref="O485">_xlfn.IFS(AND(B485="Short",F485=Q485),(D485-F485)/D485,AND(B485="Long",F485=Q485),(F485/D485)-1,AND(B485="Long",F485&lt;&gt;Q485),(F485/D485)-1,AND(B485="Short",F485&lt;&gt;Q485),(D485-F485)/D485)</f>
        <v>2.5796643443702281E-2</v>
      </c>
      <c r="P485" t="s">
        <v>23</v>
      </c>
      <c r="Q485" s="7">
        <v>40.691499999999998</v>
      </c>
      <c r="R485" s="8">
        <v>45300</v>
      </c>
      <c r="S485" s="10">
        <f t="shared" si="22"/>
        <v>1</v>
      </c>
      <c r="T485" s="10">
        <v>1</v>
      </c>
      <c r="V485" s="11" t="str">
        <f t="shared" si="21"/>
        <v>1</v>
      </c>
      <c r="Y485" s="10">
        <v>0</v>
      </c>
      <c r="AC485">
        <f t="shared" si="23"/>
        <v>1</v>
      </c>
    </row>
    <row r="486" spans="1:29" x14ac:dyDescent="0.2">
      <c r="A486" t="s">
        <v>256</v>
      </c>
      <c r="B486" t="s">
        <v>22</v>
      </c>
      <c r="C486" s="6">
        <v>45504</v>
      </c>
      <c r="D486" s="7">
        <v>37.569000000000003</v>
      </c>
      <c r="E486" s="6">
        <v>45505</v>
      </c>
      <c r="F486" s="7">
        <v>36.491500000000002</v>
      </c>
      <c r="G486">
        <v>1</v>
      </c>
      <c r="H486">
        <v>0</v>
      </c>
      <c r="J486" s="7"/>
      <c r="K486" s="8"/>
      <c r="M486" s="7"/>
      <c r="N486" s="8"/>
      <c r="O486" s="9" cm="1">
        <f t="array" ref="O486">_xlfn.IFS(AND(B486="Short",F486=Q486),(D486-F486)/D486,AND(B486="Long",F486=Q486),(F486/D486)-1,AND(B486="Long",F486&lt;&gt;Q486),(F486/D486)-1,AND(B486="Short",F486&lt;&gt;Q486),(D486-F486)/D486)</f>
        <v>2.8680561100907675E-2</v>
      </c>
      <c r="P486" t="s">
        <v>23</v>
      </c>
      <c r="Q486" s="7">
        <v>36.491500000000002</v>
      </c>
      <c r="R486" s="8">
        <v>45504</v>
      </c>
      <c r="S486" s="10">
        <f t="shared" si="22"/>
        <v>1</v>
      </c>
      <c r="T486" s="10">
        <v>1</v>
      </c>
      <c r="V486" s="11" t="str">
        <f t="shared" si="21"/>
        <v>1</v>
      </c>
      <c r="Y486" s="10">
        <v>0</v>
      </c>
      <c r="AC486">
        <f t="shared" si="23"/>
        <v>1</v>
      </c>
    </row>
    <row r="487" spans="1:29" x14ac:dyDescent="0.2">
      <c r="A487" t="s">
        <v>254</v>
      </c>
      <c r="B487" t="s">
        <v>22</v>
      </c>
      <c r="C487" s="6">
        <v>43903</v>
      </c>
      <c r="D487" s="7">
        <v>41.491999999999997</v>
      </c>
      <c r="E487" s="6">
        <v>43903</v>
      </c>
      <c r="F487" s="7">
        <v>40.021999999999998</v>
      </c>
      <c r="G487">
        <v>1</v>
      </c>
      <c r="H487">
        <v>0</v>
      </c>
      <c r="J487" s="7"/>
      <c r="K487" s="8"/>
      <c r="M487" s="7"/>
      <c r="N487" s="8"/>
      <c r="O487" s="9" cm="1">
        <f t="array" ref="O487">_xlfn.IFS(AND(B487="Short",F487=Q487),(D487-F487)/D487,AND(B487="Long",F487=Q487),(F487/D487)-1,AND(B487="Long",F487&lt;&gt;Q487),(F487/D487)-1,AND(B487="Short",F487&lt;&gt;Q487),(D487-F487)/D487)</f>
        <v>3.5428516340499351E-2</v>
      </c>
      <c r="P487" t="s">
        <v>23</v>
      </c>
      <c r="Q487" s="7">
        <v>40.021999999999998</v>
      </c>
      <c r="R487" s="8">
        <v>43903</v>
      </c>
      <c r="S487" s="10">
        <f t="shared" si="22"/>
        <v>0</v>
      </c>
      <c r="T487" s="10">
        <v>1</v>
      </c>
      <c r="V487" s="11" t="str">
        <f t="shared" si="21"/>
        <v>1</v>
      </c>
      <c r="Y487" s="10">
        <v>0</v>
      </c>
      <c r="AC487">
        <f t="shared" si="23"/>
        <v>0</v>
      </c>
    </row>
    <row r="488" spans="1:29" x14ac:dyDescent="0.2">
      <c r="A488" t="s">
        <v>257</v>
      </c>
      <c r="B488" t="s">
        <v>25</v>
      </c>
      <c r="C488" s="6">
        <v>43685</v>
      </c>
      <c r="D488" s="7">
        <v>27.143999999999998</v>
      </c>
      <c r="E488" s="6">
        <v>43718</v>
      </c>
      <c r="F488" s="7">
        <v>28.178999999999998</v>
      </c>
      <c r="G488">
        <v>1</v>
      </c>
      <c r="H488">
        <v>0</v>
      </c>
      <c r="J488" s="7"/>
      <c r="K488" s="8"/>
      <c r="M488" s="7"/>
      <c r="N488" s="8"/>
      <c r="O488" s="9" cm="1">
        <f t="array" ref="O488">_xlfn.IFS(AND(B488="Short",F488=Q488),(D488-F488)/D488,AND(B488="Long",F488=Q488),(F488/D488)-1,AND(B488="Long",F488&lt;&gt;Q488),(F488/D488)-1,AND(B488="Short",F488&lt;&gt;Q488),(D488-F488)/D488)</f>
        <v>3.8129973474801071E-2</v>
      </c>
      <c r="P488" t="s">
        <v>23</v>
      </c>
      <c r="Q488" s="7">
        <v>28.178999999999998</v>
      </c>
      <c r="R488" s="8">
        <v>43685</v>
      </c>
      <c r="S488" s="10">
        <f t="shared" si="22"/>
        <v>33</v>
      </c>
      <c r="T488" s="10">
        <v>1</v>
      </c>
      <c r="V488" s="11" t="str">
        <f t="shared" si="21"/>
        <v>1</v>
      </c>
      <c r="Y488" s="10">
        <v>0</v>
      </c>
      <c r="AC488">
        <f t="shared" si="23"/>
        <v>33</v>
      </c>
    </row>
    <row r="489" spans="1:29" x14ac:dyDescent="0.2">
      <c r="A489" t="s">
        <v>255</v>
      </c>
      <c r="B489" t="s">
        <v>25</v>
      </c>
      <c r="C489" s="6">
        <v>43906</v>
      </c>
      <c r="D489" s="7">
        <v>43.052</v>
      </c>
      <c r="E489" s="6">
        <v>43906</v>
      </c>
      <c r="F489" s="7">
        <v>44.406999999999996</v>
      </c>
      <c r="G489">
        <v>1</v>
      </c>
      <c r="H489">
        <v>0</v>
      </c>
      <c r="J489" s="7"/>
      <c r="K489" s="8"/>
      <c r="M489" s="7"/>
      <c r="N489" s="8"/>
      <c r="O489" s="9" cm="1">
        <f t="array" ref="O489">_xlfn.IFS(AND(B489="Short",F489=Q489),(D489-F489)/D489,AND(B489="Long",F489=Q489),(F489/D489)-1,AND(B489="Long",F489&lt;&gt;Q489),(F489/D489)-1,AND(B489="Short",F489&lt;&gt;Q489),(D489-F489)/D489)</f>
        <v>3.1473566849391288E-2</v>
      </c>
      <c r="P489" t="s">
        <v>23</v>
      </c>
      <c r="Q489" s="7">
        <v>44.406999999999996</v>
      </c>
      <c r="R489" s="8">
        <v>43906</v>
      </c>
      <c r="S489" s="10">
        <f t="shared" si="22"/>
        <v>0</v>
      </c>
      <c r="T489" s="10">
        <v>1</v>
      </c>
      <c r="V489" s="11" t="str">
        <f t="shared" si="21"/>
        <v>1</v>
      </c>
      <c r="Y489" s="10">
        <v>0</v>
      </c>
      <c r="AC489">
        <f t="shared" si="23"/>
        <v>0</v>
      </c>
    </row>
    <row r="490" spans="1:29" x14ac:dyDescent="0.2">
      <c r="A490" t="s">
        <v>254</v>
      </c>
      <c r="B490" t="s">
        <v>25</v>
      </c>
      <c r="C490" s="6">
        <v>43906</v>
      </c>
      <c r="D490" s="7">
        <v>35.784999999999997</v>
      </c>
      <c r="E490" s="6">
        <v>43906</v>
      </c>
      <c r="F490" s="7">
        <v>37.747500000000002</v>
      </c>
      <c r="G490">
        <v>1</v>
      </c>
      <c r="H490">
        <v>0</v>
      </c>
      <c r="J490" s="7"/>
      <c r="K490" s="8"/>
      <c r="M490" s="7"/>
      <c r="N490" s="8"/>
      <c r="O490" s="9" cm="1">
        <f t="array" ref="O490">_xlfn.IFS(AND(B490="Short",F490=Q490),(D490-F490)/D490,AND(B490="Long",F490=Q490),(F490/D490)-1,AND(B490="Long",F490&lt;&gt;Q490),(F490/D490)-1,AND(B490="Short",F490&lt;&gt;Q490),(D490-F490)/D490)</f>
        <v>5.4841414000279531E-2</v>
      </c>
      <c r="P490" t="s">
        <v>23</v>
      </c>
      <c r="Q490" s="7">
        <v>37.747500000000002</v>
      </c>
      <c r="R490" s="8">
        <v>43906</v>
      </c>
      <c r="S490" s="10">
        <f t="shared" si="22"/>
        <v>0</v>
      </c>
      <c r="T490" s="10">
        <v>1</v>
      </c>
      <c r="V490" s="11" t="str">
        <f t="shared" si="21"/>
        <v>1</v>
      </c>
      <c r="Y490" s="10">
        <v>0</v>
      </c>
      <c r="AC490">
        <f t="shared" si="23"/>
        <v>0</v>
      </c>
    </row>
    <row r="491" spans="1:29" x14ac:dyDescent="0.2">
      <c r="A491" t="s">
        <v>254</v>
      </c>
      <c r="B491" t="s">
        <v>22</v>
      </c>
      <c r="C491" s="6">
        <v>43914</v>
      </c>
      <c r="D491" s="7">
        <v>40.848999999999997</v>
      </c>
      <c r="E491" s="6">
        <v>43922</v>
      </c>
      <c r="F491" s="7">
        <v>39.871499999999997</v>
      </c>
      <c r="G491">
        <v>1</v>
      </c>
      <c r="H491">
        <v>0</v>
      </c>
      <c r="J491" s="7"/>
      <c r="K491" s="8"/>
      <c r="M491" s="7"/>
      <c r="N491" s="8"/>
      <c r="O491" s="9" cm="1">
        <f t="array" ref="O491">_xlfn.IFS(AND(B491="Short",F491=Q491),(D491-F491)/D491,AND(B491="Long",F491=Q491),(F491/D491)-1,AND(B491="Long",F491&lt;&gt;Q491),(F491/D491)-1,AND(B491="Short",F491&lt;&gt;Q491),(D491-F491)/D491)</f>
        <v>2.3929594359715031E-2</v>
      </c>
      <c r="P491" t="s">
        <v>23</v>
      </c>
      <c r="Q491" s="7">
        <v>39.871499999999997</v>
      </c>
      <c r="R491" s="8">
        <v>43914</v>
      </c>
      <c r="S491" s="10">
        <f t="shared" si="22"/>
        <v>8</v>
      </c>
      <c r="T491" s="10">
        <v>1</v>
      </c>
      <c r="V491" s="11" t="str">
        <f t="shared" si="21"/>
        <v>1</v>
      </c>
      <c r="Y491" s="10">
        <v>0</v>
      </c>
      <c r="AC491">
        <f t="shared" si="23"/>
        <v>8</v>
      </c>
    </row>
    <row r="492" spans="1:29" x14ac:dyDescent="0.2">
      <c r="A492" t="s">
        <v>254</v>
      </c>
      <c r="B492" t="s">
        <v>22</v>
      </c>
      <c r="C492" s="6">
        <v>43938</v>
      </c>
      <c r="D492" s="7">
        <v>40.414000000000001</v>
      </c>
      <c r="E492" s="6">
        <v>43941</v>
      </c>
      <c r="F492" s="7">
        <v>39.298999999999999</v>
      </c>
      <c r="G492">
        <v>1</v>
      </c>
      <c r="H492">
        <v>0</v>
      </c>
      <c r="J492" s="7"/>
      <c r="K492" s="8"/>
      <c r="M492" s="7"/>
      <c r="N492" s="8"/>
      <c r="O492" s="9" cm="1">
        <f t="array" ref="O492">_xlfn.IFS(AND(B492="Short",F492=Q492),(D492-F492)/D492,AND(B492="Long",F492=Q492),(F492/D492)-1,AND(B492="Long",F492&lt;&gt;Q492),(F492/D492)-1,AND(B492="Short",F492&lt;&gt;Q492),(D492-F492)/D492)</f>
        <v>2.7589449200772057E-2</v>
      </c>
      <c r="P492" t="s">
        <v>23</v>
      </c>
      <c r="Q492" s="7">
        <v>39.298999999999999</v>
      </c>
      <c r="R492" s="8">
        <v>43938</v>
      </c>
      <c r="S492" s="10">
        <f t="shared" si="22"/>
        <v>3</v>
      </c>
      <c r="T492" s="10">
        <v>1</v>
      </c>
      <c r="V492" s="11" t="str">
        <f t="shared" si="21"/>
        <v>1</v>
      </c>
      <c r="Y492" s="10">
        <v>0</v>
      </c>
      <c r="AC492">
        <f t="shared" si="23"/>
        <v>3</v>
      </c>
    </row>
    <row r="493" spans="1:29" x14ac:dyDescent="0.2">
      <c r="A493" t="s">
        <v>254</v>
      </c>
      <c r="B493" t="s">
        <v>22</v>
      </c>
      <c r="C493" s="6">
        <v>44144</v>
      </c>
      <c r="D493" s="7">
        <v>66.263999999999996</v>
      </c>
      <c r="E493" s="6">
        <v>44145</v>
      </c>
      <c r="F493" s="7">
        <v>63.423999999999999</v>
      </c>
      <c r="G493">
        <v>1</v>
      </c>
      <c r="H493">
        <v>0</v>
      </c>
      <c r="J493" s="7"/>
      <c r="K493" s="8"/>
      <c r="M493" s="7"/>
      <c r="N493" s="8"/>
      <c r="O493" s="9" cm="1">
        <f t="array" ref="O493">_xlfn.IFS(AND(B493="Short",F493=Q493),(D493-F493)/D493,AND(B493="Long",F493=Q493),(F493/D493)-1,AND(B493="Long",F493&lt;&gt;Q493),(F493/D493)-1,AND(B493="Short",F493&lt;&gt;Q493),(D493-F493)/D493)</f>
        <v>4.2858867560062727E-2</v>
      </c>
      <c r="P493" t="s">
        <v>23</v>
      </c>
      <c r="Q493" s="7">
        <v>63.423999999999999</v>
      </c>
      <c r="R493" s="8">
        <v>44144</v>
      </c>
      <c r="S493" s="10">
        <f t="shared" si="22"/>
        <v>1</v>
      </c>
      <c r="T493" s="10">
        <v>1</v>
      </c>
      <c r="V493" s="11" t="str">
        <f t="shared" si="21"/>
        <v>1</v>
      </c>
      <c r="Y493" s="10">
        <v>0</v>
      </c>
      <c r="AC493">
        <f t="shared" si="23"/>
        <v>1</v>
      </c>
    </row>
    <row r="494" spans="1:29" x14ac:dyDescent="0.2">
      <c r="A494" t="s">
        <v>257</v>
      </c>
      <c r="B494" t="s">
        <v>25</v>
      </c>
      <c r="C494" s="6">
        <v>43906</v>
      </c>
      <c r="D494" s="7">
        <v>21.207000000000001</v>
      </c>
      <c r="E494" s="6">
        <v>43907</v>
      </c>
      <c r="F494" s="7">
        <v>21.974499999999999</v>
      </c>
      <c r="G494">
        <v>1</v>
      </c>
      <c r="H494">
        <v>0</v>
      </c>
      <c r="J494" s="7"/>
      <c r="K494" s="8"/>
      <c r="M494" s="7"/>
      <c r="N494" s="8"/>
      <c r="O494" s="9" cm="1">
        <f t="array" ref="O494">_xlfn.IFS(AND(B494="Short",F494=Q494),(D494-F494)/D494,AND(B494="Long",F494=Q494),(F494/D494)-1,AND(B494="Long",F494&lt;&gt;Q494),(F494/D494)-1,AND(B494="Short",F494&lt;&gt;Q494),(D494-F494)/D494)</f>
        <v>3.6190880369689093E-2</v>
      </c>
      <c r="P494" t="s">
        <v>23</v>
      </c>
      <c r="Q494" s="7">
        <v>21.974499999999999</v>
      </c>
      <c r="R494" s="8">
        <v>43906</v>
      </c>
      <c r="S494" s="10">
        <f t="shared" si="22"/>
        <v>1</v>
      </c>
      <c r="T494" s="10">
        <v>1</v>
      </c>
      <c r="V494" s="11" t="str">
        <f t="shared" si="21"/>
        <v>1</v>
      </c>
      <c r="Y494" s="10">
        <v>0</v>
      </c>
      <c r="AC494">
        <f t="shared" si="23"/>
        <v>1</v>
      </c>
    </row>
    <row r="495" spans="1:29" x14ac:dyDescent="0.2">
      <c r="A495" t="s">
        <v>254</v>
      </c>
      <c r="B495" t="s">
        <v>22</v>
      </c>
      <c r="C495" s="6">
        <v>44505</v>
      </c>
      <c r="D495" s="7">
        <v>117.51900000000001</v>
      </c>
      <c r="E495" s="6">
        <v>44508</v>
      </c>
      <c r="F495" s="7">
        <v>114.7415</v>
      </c>
      <c r="G495">
        <v>1</v>
      </c>
      <c r="H495">
        <v>0</v>
      </c>
      <c r="J495" s="7"/>
      <c r="K495" s="8"/>
      <c r="M495" s="7"/>
      <c r="N495" s="8"/>
      <c r="O495" s="9" cm="1">
        <f t="array" ref="O495">_xlfn.IFS(AND(B495="Short",F495=Q495),(D495-F495)/D495,AND(B495="Long",F495=Q495),(F495/D495)-1,AND(B495="Long",F495&lt;&gt;Q495),(F495/D495)-1,AND(B495="Short",F495&lt;&gt;Q495),(D495-F495)/D495)</f>
        <v>2.3634476127264555E-2</v>
      </c>
      <c r="P495" t="s">
        <v>23</v>
      </c>
      <c r="Q495" s="7">
        <v>114.7415</v>
      </c>
      <c r="R495" s="8">
        <v>44505</v>
      </c>
      <c r="S495" s="10">
        <f t="shared" si="22"/>
        <v>3</v>
      </c>
      <c r="T495" s="10">
        <v>1</v>
      </c>
      <c r="V495" s="11" t="str">
        <f t="shared" si="21"/>
        <v>1</v>
      </c>
      <c r="Y495" s="10">
        <v>0</v>
      </c>
      <c r="AC495">
        <f t="shared" si="23"/>
        <v>3</v>
      </c>
    </row>
    <row r="496" spans="1:29" x14ac:dyDescent="0.2">
      <c r="A496" t="s">
        <v>255</v>
      </c>
      <c r="B496" t="s">
        <v>22</v>
      </c>
      <c r="C496" s="6">
        <v>44540</v>
      </c>
      <c r="D496" s="7">
        <v>102.738</v>
      </c>
      <c r="E496" s="6">
        <v>44547</v>
      </c>
      <c r="F496" s="7">
        <v>98.858000000000004</v>
      </c>
      <c r="G496">
        <v>1</v>
      </c>
      <c r="H496">
        <v>0</v>
      </c>
      <c r="J496" s="7"/>
      <c r="K496" s="8"/>
      <c r="M496" s="7"/>
      <c r="N496" s="8"/>
      <c r="O496" s="9" cm="1">
        <f t="array" ref="O496">_xlfn.IFS(AND(B496="Short",F496=Q496),(D496-F496)/D496,AND(B496="Long",F496=Q496),(F496/D496)-1,AND(B496="Long",F496&lt;&gt;Q496),(F496/D496)-1,AND(B496="Short",F496&lt;&gt;Q496),(D496-F496)/D496)</f>
        <v>3.7765967801592359E-2</v>
      </c>
      <c r="P496" t="s">
        <v>23</v>
      </c>
      <c r="Q496" s="7">
        <v>98.858000000000004</v>
      </c>
      <c r="R496" s="8">
        <v>44540</v>
      </c>
      <c r="S496" s="10">
        <f t="shared" si="22"/>
        <v>7</v>
      </c>
      <c r="T496" s="10">
        <v>1</v>
      </c>
      <c r="V496" s="11" t="str">
        <f t="shared" si="21"/>
        <v>1</v>
      </c>
      <c r="Y496" s="10">
        <v>0</v>
      </c>
      <c r="AC496">
        <f t="shared" si="23"/>
        <v>7</v>
      </c>
    </row>
    <row r="497" spans="1:29" x14ac:dyDescent="0.2">
      <c r="A497" t="s">
        <v>255</v>
      </c>
      <c r="B497" t="s">
        <v>22</v>
      </c>
      <c r="C497" s="6">
        <v>44726</v>
      </c>
      <c r="D497" s="7">
        <v>71.204999999999998</v>
      </c>
      <c r="E497" s="6">
        <v>44727</v>
      </c>
      <c r="F497" s="7">
        <v>69.217500000000001</v>
      </c>
      <c r="G497">
        <v>1</v>
      </c>
      <c r="H497">
        <v>0</v>
      </c>
      <c r="J497" s="7"/>
      <c r="K497" s="8"/>
      <c r="M497" s="7"/>
      <c r="N497" s="8"/>
      <c r="O497" s="9" cm="1">
        <f t="array" ref="O497">_xlfn.IFS(AND(B497="Short",F497=Q497),(D497-F497)/D497,AND(B497="Long",F497=Q497),(F497/D497)-1,AND(B497="Long",F497&lt;&gt;Q497),(F497/D497)-1,AND(B497="Short",F497&lt;&gt;Q497),(D497-F497)/D497)</f>
        <v>2.7912365704655533E-2</v>
      </c>
      <c r="P497" t="s">
        <v>23</v>
      </c>
      <c r="Q497" s="7">
        <v>69.217500000000001</v>
      </c>
      <c r="R497" s="8">
        <v>44726</v>
      </c>
      <c r="S497" s="10">
        <f t="shared" si="22"/>
        <v>1</v>
      </c>
      <c r="T497" s="10">
        <v>1</v>
      </c>
      <c r="V497" s="11" t="str">
        <f t="shared" si="21"/>
        <v>1</v>
      </c>
      <c r="Y497" s="10">
        <v>0</v>
      </c>
      <c r="AC497">
        <f t="shared" si="23"/>
        <v>1</v>
      </c>
    </row>
    <row r="498" spans="1:29" x14ac:dyDescent="0.2">
      <c r="A498" t="s">
        <v>255</v>
      </c>
      <c r="B498" t="s">
        <v>25</v>
      </c>
      <c r="C498" s="6">
        <v>45272</v>
      </c>
      <c r="D498" s="7">
        <v>103.943</v>
      </c>
      <c r="E498" s="6">
        <v>45308</v>
      </c>
      <c r="F498" s="7">
        <v>107.0505</v>
      </c>
      <c r="G498">
        <v>1</v>
      </c>
      <c r="H498">
        <v>0</v>
      </c>
      <c r="J498" s="7"/>
      <c r="K498" s="8"/>
      <c r="M498" s="7"/>
      <c r="N498" s="8"/>
      <c r="O498" s="9" cm="1">
        <f t="array" ref="O498">_xlfn.IFS(AND(B498="Short",F498=Q498),(D498-F498)/D498,AND(B498="Long",F498=Q498),(F498/D498)-1,AND(B498="Long",F498&lt;&gt;Q498),(F498/D498)-1,AND(B498="Short",F498&lt;&gt;Q498),(D498-F498)/D498)</f>
        <v>2.9896193105836799E-2</v>
      </c>
      <c r="P498" t="s">
        <v>23</v>
      </c>
      <c r="Q498" s="7">
        <v>107.0505</v>
      </c>
      <c r="R498" s="8">
        <v>45272</v>
      </c>
      <c r="S498" s="10">
        <f t="shared" si="22"/>
        <v>36</v>
      </c>
      <c r="T498" s="10">
        <v>1</v>
      </c>
      <c r="V498" s="11" t="str">
        <f t="shared" si="21"/>
        <v>1</v>
      </c>
      <c r="Y498" s="10">
        <v>0</v>
      </c>
      <c r="AC498">
        <f t="shared" si="23"/>
        <v>36</v>
      </c>
    </row>
    <row r="499" spans="1:29" x14ac:dyDescent="0.2">
      <c r="A499" t="s">
        <v>258</v>
      </c>
      <c r="B499" t="s">
        <v>25</v>
      </c>
      <c r="C499" s="6">
        <v>43906</v>
      </c>
      <c r="D499" s="7">
        <v>238.042</v>
      </c>
      <c r="E499" s="6">
        <v>43907</v>
      </c>
      <c r="F499" s="7">
        <v>246.922</v>
      </c>
      <c r="G499">
        <v>1</v>
      </c>
      <c r="H499">
        <v>0</v>
      </c>
      <c r="J499" s="7"/>
      <c r="K499" s="8"/>
      <c r="M499" s="7"/>
      <c r="N499" s="8"/>
      <c r="O499" s="9" cm="1">
        <f t="array" ref="O499">_xlfn.IFS(AND(B499="Short",F499=Q499),(D499-F499)/D499,AND(B499="Long",F499=Q499),(F499/D499)-1,AND(B499="Long",F499&lt;&gt;Q499),(F499/D499)-1,AND(B499="Short",F499&lt;&gt;Q499),(D499-F499)/D499)</f>
        <v>3.7304341250703699E-2</v>
      </c>
      <c r="P499" t="s">
        <v>23</v>
      </c>
      <c r="Q499" s="7">
        <v>246.922</v>
      </c>
      <c r="R499" s="8">
        <v>43906</v>
      </c>
      <c r="S499" s="10">
        <f t="shared" si="22"/>
        <v>1</v>
      </c>
      <c r="T499" s="10">
        <v>1</v>
      </c>
      <c r="V499" s="11" t="str">
        <f t="shared" si="21"/>
        <v>1</v>
      </c>
      <c r="Y499" s="10">
        <v>0</v>
      </c>
      <c r="AC499">
        <f t="shared" si="23"/>
        <v>1</v>
      </c>
    </row>
    <row r="500" spans="1:29" x14ac:dyDescent="0.2">
      <c r="A500" t="s">
        <v>255</v>
      </c>
      <c r="B500" t="s">
        <v>22</v>
      </c>
      <c r="C500" s="6">
        <v>45363</v>
      </c>
      <c r="D500" s="7">
        <v>125.047</v>
      </c>
      <c r="E500" s="6">
        <v>45391</v>
      </c>
      <c r="F500" s="7">
        <v>122.0145</v>
      </c>
      <c r="G500">
        <v>1</v>
      </c>
      <c r="H500">
        <v>0</v>
      </c>
      <c r="J500" s="7"/>
      <c r="K500" s="8"/>
      <c r="M500" s="7"/>
      <c r="N500" s="8"/>
      <c r="O500" s="9" cm="1">
        <f t="array" ref="O500">_xlfn.IFS(AND(B500="Short",F500=Q500),(D500-F500)/D500,AND(B500="Long",F500=Q500),(F500/D500)-1,AND(B500="Long",F500&lt;&gt;Q500),(F500/D500)-1,AND(B500="Short",F500&lt;&gt;Q500),(D500-F500)/D500)</f>
        <v>2.4250881668492638E-2</v>
      </c>
      <c r="P500" t="s">
        <v>23</v>
      </c>
      <c r="Q500" s="7">
        <v>122.0145</v>
      </c>
      <c r="R500" s="8">
        <v>45363</v>
      </c>
      <c r="S500" s="10">
        <f t="shared" si="22"/>
        <v>28</v>
      </c>
      <c r="T500" s="10">
        <v>1</v>
      </c>
      <c r="V500" s="11" t="str">
        <f t="shared" si="21"/>
        <v>1</v>
      </c>
      <c r="Y500" s="10">
        <v>0</v>
      </c>
      <c r="AC500">
        <f t="shared" si="23"/>
        <v>28</v>
      </c>
    </row>
    <row r="501" spans="1:29" x14ac:dyDescent="0.2">
      <c r="A501" t="s">
        <v>258</v>
      </c>
      <c r="B501" t="s">
        <v>22</v>
      </c>
      <c r="C501" s="6">
        <v>44144</v>
      </c>
      <c r="D501" s="7">
        <v>343.59199999999998</v>
      </c>
      <c r="E501" s="6">
        <v>44145</v>
      </c>
      <c r="F501" s="7">
        <v>335.27199999999999</v>
      </c>
      <c r="G501">
        <v>1</v>
      </c>
      <c r="H501">
        <v>0</v>
      </c>
      <c r="J501" s="7"/>
      <c r="K501" s="8"/>
      <c r="M501" s="7"/>
      <c r="N501" s="8"/>
      <c r="O501" s="9" cm="1">
        <f t="array" ref="O501">_xlfn.IFS(AND(B501="Short",F501=Q501),(D501-F501)/D501,AND(B501="Long",F501=Q501),(F501/D501)-1,AND(B501="Long",F501&lt;&gt;Q501),(F501/D501)-1,AND(B501="Short",F501&lt;&gt;Q501),(D501-F501)/D501)</f>
        <v>2.4214766350788126E-2</v>
      </c>
      <c r="P501" t="s">
        <v>23</v>
      </c>
      <c r="Q501" s="7">
        <v>335.27199999999999</v>
      </c>
      <c r="R501" s="8">
        <v>44144</v>
      </c>
      <c r="S501" s="10">
        <f t="shared" si="22"/>
        <v>1</v>
      </c>
      <c r="T501" s="10">
        <v>1</v>
      </c>
      <c r="V501" s="11" t="str">
        <f t="shared" si="21"/>
        <v>1</v>
      </c>
      <c r="Y501" s="10">
        <v>0</v>
      </c>
      <c r="AC501">
        <f t="shared" si="23"/>
        <v>1</v>
      </c>
    </row>
    <row r="502" spans="1:29" x14ac:dyDescent="0.2">
      <c r="A502" t="s">
        <v>259</v>
      </c>
      <c r="B502" t="s">
        <v>25</v>
      </c>
      <c r="C502" s="6">
        <v>43908</v>
      </c>
      <c r="D502" s="7">
        <v>294.84300000000002</v>
      </c>
      <c r="E502" s="6">
        <v>43909</v>
      </c>
      <c r="F502" s="7">
        <v>303.9255</v>
      </c>
      <c r="G502">
        <v>1</v>
      </c>
      <c r="H502">
        <v>0</v>
      </c>
      <c r="J502" s="7"/>
      <c r="K502" s="8"/>
      <c r="M502" s="7"/>
      <c r="N502" s="8"/>
      <c r="O502" s="9" cm="1">
        <f t="array" ref="O502">_xlfn.IFS(AND(B502="Short",F502=Q502),(D502-F502)/D502,AND(B502="Long",F502=Q502),(F502/D502)-1,AND(B502="Long",F502&lt;&gt;Q502),(F502/D502)-1,AND(B502="Short",F502&lt;&gt;Q502),(D502-F502)/D502)</f>
        <v>3.0804529868438291E-2</v>
      </c>
      <c r="P502" t="s">
        <v>23</v>
      </c>
      <c r="Q502" s="7">
        <v>303.9255</v>
      </c>
      <c r="R502" s="8">
        <v>43908</v>
      </c>
      <c r="S502" s="10">
        <f t="shared" si="22"/>
        <v>1</v>
      </c>
      <c r="T502" s="10">
        <v>1</v>
      </c>
      <c r="V502" s="11" t="str">
        <f t="shared" si="21"/>
        <v>1</v>
      </c>
      <c r="Y502" s="10">
        <v>0</v>
      </c>
      <c r="AC502">
        <f t="shared" si="23"/>
        <v>1</v>
      </c>
    </row>
    <row r="503" spans="1:29" x14ac:dyDescent="0.2">
      <c r="A503" t="s">
        <v>260</v>
      </c>
      <c r="B503" t="s">
        <v>25</v>
      </c>
      <c r="C503" s="6">
        <v>43906</v>
      </c>
      <c r="D503" s="7">
        <v>130.358</v>
      </c>
      <c r="E503" s="6">
        <v>43907</v>
      </c>
      <c r="F503" s="7">
        <v>134.52799999999999</v>
      </c>
      <c r="G503">
        <v>1</v>
      </c>
      <c r="H503">
        <v>0</v>
      </c>
      <c r="J503" s="7"/>
      <c r="K503" s="8"/>
      <c r="M503" s="7"/>
      <c r="N503" s="8"/>
      <c r="O503" s="9" cm="1">
        <f t="array" ref="O503">_xlfn.IFS(AND(B503="Short",F503=Q503),(D503-F503)/D503,AND(B503="Long",F503=Q503),(F503/D503)-1,AND(B503="Long",F503&lt;&gt;Q503),(F503/D503)-1,AND(B503="Short",F503&lt;&gt;Q503),(D503-F503)/D503)</f>
        <v>3.1988830758372888E-2</v>
      </c>
      <c r="P503" t="s">
        <v>23</v>
      </c>
      <c r="Q503" s="7">
        <v>134.52799999999999</v>
      </c>
      <c r="R503" s="8">
        <v>43906</v>
      </c>
      <c r="S503" s="10">
        <f t="shared" si="22"/>
        <v>1</v>
      </c>
      <c r="T503" s="10">
        <v>1</v>
      </c>
      <c r="V503" s="11" t="str">
        <f t="shared" si="21"/>
        <v>1</v>
      </c>
      <c r="Y503" s="10">
        <v>0</v>
      </c>
      <c r="AC503">
        <f t="shared" si="23"/>
        <v>1</v>
      </c>
    </row>
    <row r="504" spans="1:29" x14ac:dyDescent="0.2">
      <c r="A504" t="s">
        <v>261</v>
      </c>
      <c r="B504" t="s">
        <v>25</v>
      </c>
      <c r="C504" s="6">
        <v>43899</v>
      </c>
      <c r="D504" s="7">
        <v>46.079000000000001</v>
      </c>
      <c r="E504" s="6">
        <v>43900</v>
      </c>
      <c r="F504" s="7">
        <v>47.576500000000003</v>
      </c>
      <c r="G504">
        <v>1</v>
      </c>
      <c r="H504">
        <v>0</v>
      </c>
      <c r="J504" s="7"/>
      <c r="K504" s="8"/>
      <c r="M504" s="7"/>
      <c r="N504" s="8"/>
      <c r="O504" s="9" cm="1">
        <f t="array" ref="O504">_xlfn.IFS(AND(B504="Short",F504=Q504),(D504-F504)/D504,AND(B504="Long",F504=Q504),(F504/D504)-1,AND(B504="Long",F504&lt;&gt;Q504),(F504/D504)-1,AND(B504="Short",F504&lt;&gt;Q504),(D504-F504)/D504)</f>
        <v>3.2498535124460215E-2</v>
      </c>
      <c r="P504" t="s">
        <v>23</v>
      </c>
      <c r="Q504" s="7">
        <v>47.576500000000003</v>
      </c>
      <c r="R504" s="8">
        <v>43899</v>
      </c>
      <c r="S504" s="10">
        <f t="shared" si="22"/>
        <v>1</v>
      </c>
      <c r="T504" s="10">
        <v>1</v>
      </c>
      <c r="V504" s="11" t="str">
        <f t="shared" si="21"/>
        <v>1</v>
      </c>
      <c r="Y504" s="10">
        <v>0</v>
      </c>
      <c r="AC504">
        <f t="shared" si="23"/>
        <v>1</v>
      </c>
    </row>
    <row r="505" spans="1:29" x14ac:dyDescent="0.2">
      <c r="A505" t="s">
        <v>261</v>
      </c>
      <c r="B505" t="s">
        <v>25</v>
      </c>
      <c r="C505" s="6">
        <v>43906</v>
      </c>
      <c r="D505" s="7">
        <v>37.914000000000001</v>
      </c>
      <c r="E505" s="6">
        <v>43913</v>
      </c>
      <c r="F505" s="7">
        <v>39.323999999999998</v>
      </c>
      <c r="G505">
        <v>1</v>
      </c>
      <c r="H505">
        <v>0</v>
      </c>
      <c r="J505" s="7"/>
      <c r="K505" s="8"/>
      <c r="M505" s="7"/>
      <c r="N505" s="8"/>
      <c r="O505" s="9" cm="1">
        <f t="array" ref="O505">_xlfn.IFS(AND(B505="Short",F505=Q505),(D505-F505)/D505,AND(B505="Long",F505=Q505),(F505/D505)-1,AND(B505="Long",F505&lt;&gt;Q505),(F505/D505)-1,AND(B505="Short",F505&lt;&gt;Q505),(D505-F505)/D505)</f>
        <v>3.7189428707073757E-2</v>
      </c>
      <c r="P505" t="s">
        <v>23</v>
      </c>
      <c r="Q505" s="7">
        <v>39.323999999999998</v>
      </c>
      <c r="R505" s="8">
        <v>43906</v>
      </c>
      <c r="S505" s="10">
        <f t="shared" si="22"/>
        <v>7</v>
      </c>
      <c r="T505" s="10">
        <v>1</v>
      </c>
      <c r="V505" s="11" t="str">
        <f t="shared" si="21"/>
        <v>1</v>
      </c>
      <c r="Y505" s="10">
        <v>0</v>
      </c>
      <c r="AC505">
        <f t="shared" si="23"/>
        <v>7</v>
      </c>
    </row>
    <row r="506" spans="1:29" x14ac:dyDescent="0.2">
      <c r="A506" t="s">
        <v>261</v>
      </c>
      <c r="B506" t="s">
        <v>22</v>
      </c>
      <c r="C506" s="6">
        <v>45372</v>
      </c>
      <c r="D506" s="7">
        <v>111.65349999999999</v>
      </c>
      <c r="E506" s="6">
        <v>45373</v>
      </c>
      <c r="F506" s="7">
        <v>107.37475000000001</v>
      </c>
      <c r="G506">
        <v>1</v>
      </c>
      <c r="H506">
        <v>0</v>
      </c>
      <c r="J506" s="7"/>
      <c r="K506" s="8"/>
      <c r="M506" s="7"/>
      <c r="N506" s="8"/>
      <c r="O506" s="9" cm="1">
        <f t="array" ref="O506">_xlfn.IFS(AND(B506="Short",F506=Q506),(D506-F506)/D506,AND(B506="Long",F506=Q506),(F506/D506)-1,AND(B506="Long",F506&lt;&gt;Q506),(F506/D506)-1,AND(B506="Short",F506&lt;&gt;Q506),(D506-F506)/D506)</f>
        <v>3.8321682705871184E-2</v>
      </c>
      <c r="P506" t="s">
        <v>23</v>
      </c>
      <c r="Q506" s="7">
        <v>107.37475000000001</v>
      </c>
      <c r="R506" s="8">
        <v>45372</v>
      </c>
      <c r="S506" s="10">
        <f t="shared" si="22"/>
        <v>1</v>
      </c>
      <c r="T506" s="10">
        <v>1</v>
      </c>
      <c r="V506" s="11" t="str">
        <f t="shared" si="21"/>
        <v>1</v>
      </c>
      <c r="Y506" s="10">
        <v>0</v>
      </c>
      <c r="AC506">
        <f t="shared" si="23"/>
        <v>1</v>
      </c>
    </row>
    <row r="507" spans="1:29" x14ac:dyDescent="0.2">
      <c r="A507" t="s">
        <v>262</v>
      </c>
      <c r="B507" t="s">
        <v>25</v>
      </c>
      <c r="C507" s="6">
        <v>43902</v>
      </c>
      <c r="D507" s="7">
        <v>91.010999999999996</v>
      </c>
      <c r="E507" s="6">
        <v>43903</v>
      </c>
      <c r="F507" s="7">
        <v>93.538499999999999</v>
      </c>
      <c r="G507">
        <v>1</v>
      </c>
      <c r="H507">
        <v>0</v>
      </c>
      <c r="J507" s="7"/>
      <c r="K507" s="8"/>
      <c r="M507" s="7"/>
      <c r="N507" s="8"/>
      <c r="O507" s="9" cm="1">
        <f t="array" ref="O507">_xlfn.IFS(AND(B507="Short",F507=Q507),(D507-F507)/D507,AND(B507="Long",F507=Q507),(F507/D507)-1,AND(B507="Long",F507&lt;&gt;Q507),(F507/D507)-1,AND(B507="Short",F507&lt;&gt;Q507),(D507-F507)/D507)</f>
        <v>2.777136829614002E-2</v>
      </c>
      <c r="P507" t="s">
        <v>23</v>
      </c>
      <c r="Q507" s="7">
        <v>93.538499999999999</v>
      </c>
      <c r="R507" s="8">
        <v>43902</v>
      </c>
      <c r="S507" s="10">
        <f t="shared" si="22"/>
        <v>1</v>
      </c>
      <c r="T507" s="10">
        <v>1</v>
      </c>
      <c r="V507" s="11" t="str">
        <f t="shared" si="21"/>
        <v>1</v>
      </c>
      <c r="Y507" s="10">
        <v>0</v>
      </c>
      <c r="AC507">
        <f t="shared" si="23"/>
        <v>1</v>
      </c>
    </row>
    <row r="508" spans="1:29" x14ac:dyDescent="0.2">
      <c r="A508" t="s">
        <v>260</v>
      </c>
      <c r="B508" t="s">
        <v>25</v>
      </c>
      <c r="C508" s="6">
        <v>43908</v>
      </c>
      <c r="D508" s="7">
        <v>133.988</v>
      </c>
      <c r="E508" s="6">
        <v>43908</v>
      </c>
      <c r="F508" s="7">
        <v>138.333</v>
      </c>
      <c r="G508">
        <v>1</v>
      </c>
      <c r="H508">
        <v>0</v>
      </c>
      <c r="J508" s="7"/>
      <c r="K508" s="8"/>
      <c r="M508" s="7"/>
      <c r="N508" s="8"/>
      <c r="O508" s="9" cm="1">
        <f t="array" ref="O508">_xlfn.IFS(AND(B508="Short",F508=Q508),(D508-F508)/D508,AND(B508="Long",F508=Q508),(F508/D508)-1,AND(B508="Long",F508&lt;&gt;Q508),(F508/D508)-1,AND(B508="Short",F508&lt;&gt;Q508),(D508-F508)/D508)</f>
        <v>3.2428277159148644E-2</v>
      </c>
      <c r="P508" t="s">
        <v>23</v>
      </c>
      <c r="Q508" s="7">
        <v>138.333</v>
      </c>
      <c r="R508" s="8">
        <v>43908</v>
      </c>
      <c r="S508" s="10">
        <f t="shared" si="22"/>
        <v>0</v>
      </c>
      <c r="T508" s="10">
        <v>1</v>
      </c>
      <c r="V508" s="11" t="str">
        <f t="shared" si="21"/>
        <v>1</v>
      </c>
      <c r="Y508" s="10">
        <v>0</v>
      </c>
      <c r="AC508">
        <f t="shared" si="23"/>
        <v>0</v>
      </c>
    </row>
    <row r="509" spans="1:29" x14ac:dyDescent="0.2">
      <c r="A509" t="s">
        <v>262</v>
      </c>
      <c r="B509" t="s">
        <v>25</v>
      </c>
      <c r="C509" s="6">
        <v>43906</v>
      </c>
      <c r="D509" s="7">
        <v>85.772999999999996</v>
      </c>
      <c r="E509" s="6">
        <v>43906</v>
      </c>
      <c r="F509" s="7">
        <v>88.505499999999998</v>
      </c>
      <c r="G509">
        <v>1</v>
      </c>
      <c r="H509">
        <v>0</v>
      </c>
      <c r="J509" s="7"/>
      <c r="K509" s="8"/>
      <c r="M509" s="7"/>
      <c r="N509" s="8"/>
      <c r="O509" s="9" cm="1">
        <f t="array" ref="O509">_xlfn.IFS(AND(B509="Short",F509=Q509),(D509-F509)/D509,AND(B509="Long",F509=Q509),(F509/D509)-1,AND(B509="Long",F509&lt;&gt;Q509),(F509/D509)-1,AND(B509="Short",F509&lt;&gt;Q509),(D509-F509)/D509)</f>
        <v>3.1857344385762376E-2</v>
      </c>
      <c r="P509" t="s">
        <v>23</v>
      </c>
      <c r="Q509" s="7">
        <v>88.505499999999998</v>
      </c>
      <c r="R509" s="8">
        <v>43906</v>
      </c>
      <c r="S509" s="10">
        <f t="shared" si="22"/>
        <v>0</v>
      </c>
      <c r="T509" s="10">
        <v>1</v>
      </c>
      <c r="V509" s="11" t="str">
        <f t="shared" si="21"/>
        <v>1</v>
      </c>
      <c r="Y509" s="10">
        <v>0</v>
      </c>
      <c r="AC509">
        <f t="shared" si="23"/>
        <v>0</v>
      </c>
    </row>
    <row r="510" spans="1:29" x14ac:dyDescent="0.2">
      <c r="A510" t="s">
        <v>262</v>
      </c>
      <c r="B510" t="s">
        <v>22</v>
      </c>
      <c r="C510" s="6">
        <v>43910</v>
      </c>
      <c r="D510" s="7">
        <v>73.019000000000005</v>
      </c>
      <c r="E510" s="6">
        <v>43913</v>
      </c>
      <c r="F510" s="7">
        <v>71.291499999999999</v>
      </c>
      <c r="G510">
        <v>1</v>
      </c>
      <c r="H510">
        <v>0</v>
      </c>
      <c r="J510" s="7"/>
      <c r="K510" s="8"/>
      <c r="M510" s="7"/>
      <c r="N510" s="8"/>
      <c r="O510" s="9" cm="1">
        <f t="array" ref="O510">_xlfn.IFS(AND(B510="Short",F510=Q510),(D510-F510)/D510,AND(B510="Long",F510=Q510),(F510/D510)-1,AND(B510="Long",F510&lt;&gt;Q510),(F510/D510)-1,AND(B510="Short",F510&lt;&gt;Q510),(D510-F510)/D510)</f>
        <v>2.3658225941193472E-2</v>
      </c>
      <c r="P510" t="s">
        <v>23</v>
      </c>
      <c r="Q510" s="7">
        <v>71.291499999999999</v>
      </c>
      <c r="R510" s="8">
        <v>43910</v>
      </c>
      <c r="S510" s="10">
        <f t="shared" si="22"/>
        <v>3</v>
      </c>
      <c r="T510" s="10">
        <v>1</v>
      </c>
      <c r="V510" s="11" t="str">
        <f t="shared" si="21"/>
        <v>1</v>
      </c>
      <c r="Y510" s="10">
        <v>0</v>
      </c>
      <c r="AC510">
        <f t="shared" si="23"/>
        <v>3</v>
      </c>
    </row>
    <row r="511" spans="1:29" x14ac:dyDescent="0.2">
      <c r="A511" t="s">
        <v>262</v>
      </c>
      <c r="B511" t="s">
        <v>22</v>
      </c>
      <c r="C511" s="6">
        <v>43928</v>
      </c>
      <c r="D511" s="7">
        <v>77.533500000000004</v>
      </c>
      <c r="E511" s="6">
        <v>43929</v>
      </c>
      <c r="F511" s="7">
        <v>75.604749999999996</v>
      </c>
      <c r="G511">
        <v>1</v>
      </c>
      <c r="H511">
        <v>0</v>
      </c>
      <c r="J511" s="7"/>
      <c r="K511" s="8"/>
      <c r="M511" s="7"/>
      <c r="N511" s="8"/>
      <c r="O511" s="9" cm="1">
        <f t="array" ref="O511">_xlfn.IFS(AND(B511="Short",F511=Q511),(D511-F511)/D511,AND(B511="Long",F511=Q511),(F511/D511)-1,AND(B511="Long",F511&lt;&gt;Q511),(F511/D511)-1,AND(B511="Short",F511&lt;&gt;Q511),(D511-F511)/D511)</f>
        <v>2.4876343773981669E-2</v>
      </c>
      <c r="P511" t="s">
        <v>23</v>
      </c>
      <c r="Q511" s="7">
        <v>75.604749999999996</v>
      </c>
      <c r="R511" s="8">
        <v>43928</v>
      </c>
      <c r="S511" s="10">
        <f t="shared" si="22"/>
        <v>1</v>
      </c>
      <c r="T511" s="10">
        <v>1</v>
      </c>
      <c r="V511" s="11" t="str">
        <f t="shared" si="21"/>
        <v>1</v>
      </c>
      <c r="Y511" s="10">
        <v>0</v>
      </c>
      <c r="AC511">
        <f t="shared" si="23"/>
        <v>1</v>
      </c>
    </row>
    <row r="512" spans="1:29" x14ac:dyDescent="0.2">
      <c r="A512" t="s">
        <v>263</v>
      </c>
      <c r="B512" t="s">
        <v>22</v>
      </c>
      <c r="C512" s="6">
        <v>43900</v>
      </c>
      <c r="D512" s="7">
        <v>15.111000000000001</v>
      </c>
      <c r="E512" s="6">
        <v>43901</v>
      </c>
      <c r="F512" s="7">
        <v>14.388500000000001</v>
      </c>
      <c r="G512">
        <v>1</v>
      </c>
      <c r="H512">
        <v>0</v>
      </c>
      <c r="J512" s="7"/>
      <c r="K512" s="8"/>
      <c r="M512" s="7"/>
      <c r="N512" s="8"/>
      <c r="O512" s="9" cm="1">
        <f t="array" ref="O512">_xlfn.IFS(AND(B512="Short",F512=Q512),(D512-F512)/D512,AND(B512="Long",F512=Q512),(F512/D512)-1,AND(B512="Long",F512&lt;&gt;Q512),(F512/D512)-1,AND(B512="Short",F512&lt;&gt;Q512),(D512-F512)/D512)</f>
        <v>4.7812851565085045E-2</v>
      </c>
      <c r="P512" t="s">
        <v>23</v>
      </c>
      <c r="Q512" s="7">
        <v>14.388500000000001</v>
      </c>
      <c r="R512" s="8">
        <v>43900</v>
      </c>
      <c r="S512" s="10">
        <f t="shared" si="22"/>
        <v>1</v>
      </c>
      <c r="T512" s="10">
        <v>1</v>
      </c>
      <c r="V512" s="11" t="str">
        <f t="shared" si="21"/>
        <v>1</v>
      </c>
      <c r="Y512" s="10">
        <v>0</v>
      </c>
      <c r="AC512">
        <f t="shared" si="23"/>
        <v>1</v>
      </c>
    </row>
    <row r="513" spans="1:29" x14ac:dyDescent="0.2">
      <c r="A513" t="s">
        <v>263</v>
      </c>
      <c r="B513" t="s">
        <v>25</v>
      </c>
      <c r="C513" s="6">
        <v>43902</v>
      </c>
      <c r="D513" s="7">
        <v>10.387</v>
      </c>
      <c r="E513" s="6">
        <v>43902</v>
      </c>
      <c r="F513" s="7">
        <v>10.779500000000001</v>
      </c>
      <c r="G513">
        <v>1</v>
      </c>
      <c r="H513">
        <v>0</v>
      </c>
      <c r="J513" s="7"/>
      <c r="K513" s="8"/>
      <c r="M513" s="7"/>
      <c r="N513" s="8"/>
      <c r="O513" s="9" cm="1">
        <f t="array" ref="O513">_xlfn.IFS(AND(B513="Short",F513=Q513),(D513-F513)/D513,AND(B513="Long",F513=Q513),(F513/D513)-1,AND(B513="Long",F513&lt;&gt;Q513),(F513/D513)-1,AND(B513="Short",F513&lt;&gt;Q513),(D513-F513)/D513)</f>
        <v>3.7787619139308726E-2</v>
      </c>
      <c r="P513" t="s">
        <v>23</v>
      </c>
      <c r="Q513" s="7">
        <v>10.779500000000001</v>
      </c>
      <c r="R513" s="8">
        <v>43902</v>
      </c>
      <c r="S513" s="10">
        <f t="shared" si="22"/>
        <v>0</v>
      </c>
      <c r="T513" s="10">
        <v>1</v>
      </c>
      <c r="V513" s="11" t="str">
        <f t="shared" si="21"/>
        <v>1</v>
      </c>
      <c r="Y513" s="10">
        <v>0</v>
      </c>
      <c r="AC513">
        <f t="shared" si="23"/>
        <v>0</v>
      </c>
    </row>
    <row r="514" spans="1:29" x14ac:dyDescent="0.2">
      <c r="A514" t="s">
        <v>263</v>
      </c>
      <c r="B514" t="s">
        <v>22</v>
      </c>
      <c r="C514" s="6">
        <v>43903</v>
      </c>
      <c r="D514" s="7">
        <v>13.167999999999999</v>
      </c>
      <c r="E514" s="6">
        <v>43903</v>
      </c>
      <c r="F514" s="7">
        <v>12.813000000000001</v>
      </c>
      <c r="G514">
        <v>1</v>
      </c>
      <c r="H514">
        <v>0</v>
      </c>
      <c r="J514" s="7"/>
      <c r="K514" s="8"/>
      <c r="M514" s="7"/>
      <c r="N514" s="8"/>
      <c r="O514" s="9" cm="1">
        <f t="array" ref="O514">_xlfn.IFS(AND(B514="Short",F514=Q514),(D514-F514)/D514,AND(B514="Long",F514=Q514),(F514/D514)-1,AND(B514="Long",F514&lt;&gt;Q514),(F514/D514)-1,AND(B514="Short",F514&lt;&gt;Q514),(D514-F514)/D514)</f>
        <v>2.6959295261239268E-2</v>
      </c>
      <c r="P514" t="s">
        <v>23</v>
      </c>
      <c r="Q514" s="7">
        <v>12.813000000000001</v>
      </c>
      <c r="R514" s="8">
        <v>43903</v>
      </c>
      <c r="S514" s="10">
        <f t="shared" si="22"/>
        <v>0</v>
      </c>
      <c r="T514" s="10">
        <v>1</v>
      </c>
      <c r="V514" s="11" t="str">
        <f t="shared" ref="V514:V577" si="24">IF(F514=Q514,"1")</f>
        <v>1</v>
      </c>
      <c r="Y514" s="10">
        <v>0</v>
      </c>
      <c r="AC514">
        <f t="shared" si="23"/>
        <v>0</v>
      </c>
    </row>
    <row r="515" spans="1:29" x14ac:dyDescent="0.2">
      <c r="A515" t="s">
        <v>263</v>
      </c>
      <c r="B515" t="s">
        <v>25</v>
      </c>
      <c r="C515" s="6">
        <v>43906</v>
      </c>
      <c r="D515" s="7">
        <v>11.686</v>
      </c>
      <c r="E515" s="6">
        <v>43906</v>
      </c>
      <c r="F515" s="7">
        <v>12.401</v>
      </c>
      <c r="G515">
        <v>1</v>
      </c>
      <c r="H515">
        <v>0</v>
      </c>
      <c r="J515" s="7"/>
      <c r="K515" s="8"/>
      <c r="M515" s="7"/>
      <c r="N515" s="8"/>
      <c r="O515" s="9" cm="1">
        <f t="array" ref="O515">_xlfn.IFS(AND(B515="Short",F515=Q515),(D515-F515)/D515,AND(B515="Long",F515=Q515),(F515/D515)-1,AND(B515="Long",F515&lt;&gt;Q515),(F515/D515)-1,AND(B515="Short",F515&lt;&gt;Q515),(D515-F515)/D515)</f>
        <v>6.1184323121683981E-2</v>
      </c>
      <c r="P515" t="s">
        <v>23</v>
      </c>
      <c r="Q515" s="7">
        <v>12.401</v>
      </c>
      <c r="R515" s="8">
        <v>43906</v>
      </c>
      <c r="S515" s="10">
        <f t="shared" ref="S515:S578" si="25">_xlfn.DAYS(E515,C515)</f>
        <v>0</v>
      </c>
      <c r="T515" s="10">
        <v>1</v>
      </c>
      <c r="V515" s="11" t="str">
        <f t="shared" si="24"/>
        <v>1</v>
      </c>
      <c r="Y515" s="10">
        <v>0</v>
      </c>
      <c r="AC515">
        <f t="shared" si="23"/>
        <v>0</v>
      </c>
    </row>
    <row r="516" spans="1:29" x14ac:dyDescent="0.2">
      <c r="A516" t="s">
        <v>262</v>
      </c>
      <c r="B516" t="s">
        <v>22</v>
      </c>
      <c r="C516" s="6">
        <v>44144</v>
      </c>
      <c r="D516" s="7">
        <v>121.134</v>
      </c>
      <c r="E516" s="6">
        <v>44145</v>
      </c>
      <c r="F516" s="7">
        <v>116.34399999999999</v>
      </c>
      <c r="G516">
        <v>1</v>
      </c>
      <c r="H516">
        <v>0</v>
      </c>
      <c r="J516" s="7"/>
      <c r="K516" s="8"/>
      <c r="M516" s="7"/>
      <c r="N516" s="8"/>
      <c r="O516" s="9" cm="1">
        <f t="array" ref="O516">_xlfn.IFS(AND(B516="Short",F516=Q516),(D516-F516)/D516,AND(B516="Long",F516=Q516),(F516/D516)-1,AND(B516="Long",F516&lt;&gt;Q516),(F516/D516)-1,AND(B516="Short",F516&lt;&gt;Q516),(D516-F516)/D516)</f>
        <v>3.9542985454125233E-2</v>
      </c>
      <c r="P516" t="s">
        <v>23</v>
      </c>
      <c r="Q516" s="7">
        <v>116.34399999999999</v>
      </c>
      <c r="R516" s="8">
        <v>44144</v>
      </c>
      <c r="S516" s="10">
        <f t="shared" si="25"/>
        <v>1</v>
      </c>
      <c r="T516" s="10">
        <v>1</v>
      </c>
      <c r="V516" s="11" t="str">
        <f t="shared" si="24"/>
        <v>1</v>
      </c>
      <c r="Y516" s="10">
        <v>0</v>
      </c>
      <c r="AC516">
        <f t="shared" ref="AC516:AC579" si="26">IF(O516&gt;-0.01,_xlfn.DAYS(E516,C516))</f>
        <v>1</v>
      </c>
    </row>
    <row r="517" spans="1:29" x14ac:dyDescent="0.2">
      <c r="A517" t="s">
        <v>264</v>
      </c>
      <c r="B517" t="s">
        <v>22</v>
      </c>
      <c r="C517" s="6">
        <v>43900</v>
      </c>
      <c r="D517" s="7">
        <v>21.997</v>
      </c>
      <c r="E517" s="6">
        <v>43901</v>
      </c>
      <c r="F517" s="7">
        <v>21.389500000000002</v>
      </c>
      <c r="G517">
        <v>1</v>
      </c>
      <c r="H517">
        <v>0</v>
      </c>
      <c r="J517" s="7"/>
      <c r="K517" s="8"/>
      <c r="M517" s="7"/>
      <c r="N517" s="8"/>
      <c r="O517" s="9" cm="1">
        <f t="array" ref="O517">_xlfn.IFS(AND(B517="Short",F517=Q517),(D517-F517)/D517,AND(B517="Long",F517=Q517),(F517/D517)-1,AND(B517="Long",F517&lt;&gt;Q517),(F517/D517)-1,AND(B517="Short",F517&lt;&gt;Q517),(D517-F517)/D517)</f>
        <v>2.7617402373050787E-2</v>
      </c>
      <c r="P517" t="s">
        <v>23</v>
      </c>
      <c r="Q517" s="7">
        <v>21.389500000000002</v>
      </c>
      <c r="R517" s="8">
        <v>43900</v>
      </c>
      <c r="S517" s="10">
        <f t="shared" si="25"/>
        <v>1</v>
      </c>
      <c r="T517" s="10">
        <v>1</v>
      </c>
      <c r="V517" s="11" t="str">
        <f t="shared" si="24"/>
        <v>1</v>
      </c>
      <c r="Y517" s="10">
        <v>0</v>
      </c>
      <c r="AC517">
        <f t="shared" si="26"/>
        <v>1</v>
      </c>
    </row>
    <row r="518" spans="1:29" x14ac:dyDescent="0.2">
      <c r="A518" t="s">
        <v>264</v>
      </c>
      <c r="B518" t="s">
        <v>22</v>
      </c>
      <c r="C518" s="6">
        <v>43914</v>
      </c>
      <c r="D518" s="7">
        <v>11.766999999999999</v>
      </c>
      <c r="E518" s="6">
        <v>43920</v>
      </c>
      <c r="F518" s="7">
        <v>11.1845</v>
      </c>
      <c r="G518">
        <v>1</v>
      </c>
      <c r="H518">
        <v>0</v>
      </c>
      <c r="J518" s="7"/>
      <c r="K518" s="8"/>
      <c r="M518" s="7"/>
      <c r="N518" s="8"/>
      <c r="O518" s="9" cm="1">
        <f t="array" ref="O518">_xlfn.IFS(AND(B518="Short",F518=Q518),(D518-F518)/D518,AND(B518="Long",F518=Q518),(F518/D518)-1,AND(B518="Long",F518&lt;&gt;Q518),(F518/D518)-1,AND(B518="Short",F518&lt;&gt;Q518),(D518-F518)/D518)</f>
        <v>4.9502846944845719E-2</v>
      </c>
      <c r="P518" t="s">
        <v>23</v>
      </c>
      <c r="Q518" s="7">
        <v>11.1845</v>
      </c>
      <c r="R518" s="8">
        <v>43914</v>
      </c>
      <c r="S518" s="10">
        <f t="shared" si="25"/>
        <v>6</v>
      </c>
      <c r="T518" s="10">
        <v>1</v>
      </c>
      <c r="V518" s="11" t="str">
        <f t="shared" si="24"/>
        <v>1</v>
      </c>
      <c r="Y518" s="10">
        <v>0</v>
      </c>
      <c r="AC518">
        <f t="shared" si="26"/>
        <v>6</v>
      </c>
    </row>
    <row r="519" spans="1:29" x14ac:dyDescent="0.2">
      <c r="A519" t="s">
        <v>263</v>
      </c>
      <c r="B519" t="s">
        <v>25</v>
      </c>
      <c r="C519" s="6">
        <v>43941</v>
      </c>
      <c r="D519" s="7">
        <v>12.199</v>
      </c>
      <c r="E519" s="6">
        <v>43943</v>
      </c>
      <c r="F519" s="7">
        <v>12.596500000000001</v>
      </c>
      <c r="G519">
        <v>1</v>
      </c>
      <c r="H519">
        <v>0</v>
      </c>
      <c r="J519" s="7"/>
      <c r="K519" s="8"/>
      <c r="M519" s="7"/>
      <c r="N519" s="8"/>
      <c r="O519" s="9" cm="1">
        <f t="array" ref="O519">_xlfn.IFS(AND(B519="Short",F519=Q519),(D519-F519)/D519,AND(B519="Long",F519=Q519),(F519/D519)-1,AND(B519="Long",F519&lt;&gt;Q519),(F519/D519)-1,AND(B519="Short",F519&lt;&gt;Q519),(D519-F519)/D519)</f>
        <v>3.2584638085088935E-2</v>
      </c>
      <c r="P519" t="s">
        <v>23</v>
      </c>
      <c r="Q519" s="7">
        <v>12.596500000000001</v>
      </c>
      <c r="R519" s="8">
        <v>43941</v>
      </c>
      <c r="S519" s="10">
        <f t="shared" si="25"/>
        <v>2</v>
      </c>
      <c r="T519" s="10">
        <v>1</v>
      </c>
      <c r="V519" s="11" t="str">
        <f t="shared" si="24"/>
        <v>1</v>
      </c>
      <c r="Y519" s="10">
        <v>0</v>
      </c>
      <c r="AC519">
        <f t="shared" si="26"/>
        <v>2</v>
      </c>
    </row>
    <row r="520" spans="1:29" x14ac:dyDescent="0.2">
      <c r="A520" t="s">
        <v>264</v>
      </c>
      <c r="B520" t="s">
        <v>22</v>
      </c>
      <c r="C520" s="6">
        <v>43928</v>
      </c>
      <c r="D520" s="7">
        <v>12.044</v>
      </c>
      <c r="E520" s="6">
        <v>43929</v>
      </c>
      <c r="F520" s="7">
        <v>11.478999999999999</v>
      </c>
      <c r="G520">
        <v>1</v>
      </c>
      <c r="H520">
        <v>0</v>
      </c>
      <c r="J520" s="7"/>
      <c r="K520" s="8"/>
      <c r="M520" s="7"/>
      <c r="N520" s="8"/>
      <c r="O520" s="9" cm="1">
        <f t="array" ref="O520">_xlfn.IFS(AND(B520="Short",F520=Q520),(D520-F520)/D520,AND(B520="Long",F520=Q520),(F520/D520)-1,AND(B520="Long",F520&lt;&gt;Q520),(F520/D520)-1,AND(B520="Short",F520&lt;&gt;Q520),(D520-F520)/D520)</f>
        <v>4.6911325141149221E-2</v>
      </c>
      <c r="P520" t="s">
        <v>23</v>
      </c>
      <c r="Q520" s="7">
        <v>11.478999999999999</v>
      </c>
      <c r="R520" s="8">
        <v>43928</v>
      </c>
      <c r="S520" s="10">
        <f t="shared" si="25"/>
        <v>1</v>
      </c>
      <c r="T520" s="10">
        <v>1</v>
      </c>
      <c r="V520" s="11" t="str">
        <f t="shared" si="24"/>
        <v>1</v>
      </c>
      <c r="Y520" s="10">
        <v>0</v>
      </c>
      <c r="AC520">
        <f t="shared" si="26"/>
        <v>1</v>
      </c>
    </row>
    <row r="521" spans="1:29" x14ac:dyDescent="0.2">
      <c r="A521" t="s">
        <v>264</v>
      </c>
      <c r="B521" t="s">
        <v>22</v>
      </c>
      <c r="C521" s="6">
        <v>43950</v>
      </c>
      <c r="D521" s="7">
        <v>14.305</v>
      </c>
      <c r="E521" s="6">
        <v>43952</v>
      </c>
      <c r="F521" s="7">
        <v>13.967499999999999</v>
      </c>
      <c r="G521">
        <v>1</v>
      </c>
      <c r="H521">
        <v>0</v>
      </c>
      <c r="J521" s="7"/>
      <c r="K521" s="8"/>
      <c r="M521" s="7"/>
      <c r="N521" s="8"/>
      <c r="O521" s="9" cm="1">
        <f t="array" ref="O521">_xlfn.IFS(AND(B521="Short",F521=Q521),(D521-F521)/D521,AND(B521="Long",F521=Q521),(F521/D521)-1,AND(B521="Long",F521&lt;&gt;Q521),(F521/D521)-1,AND(B521="Short",F521&lt;&gt;Q521),(D521-F521)/D521)</f>
        <v>2.3593149248514529E-2</v>
      </c>
      <c r="P521" t="s">
        <v>23</v>
      </c>
      <c r="Q521" s="7">
        <v>13.967499999999999</v>
      </c>
      <c r="R521" s="8">
        <v>43950</v>
      </c>
      <c r="S521" s="10">
        <f t="shared" si="25"/>
        <v>2</v>
      </c>
      <c r="T521" s="10">
        <v>1</v>
      </c>
      <c r="V521" s="11" t="str">
        <f t="shared" si="24"/>
        <v>1</v>
      </c>
      <c r="Y521" s="10">
        <v>0</v>
      </c>
      <c r="AC521">
        <f t="shared" si="26"/>
        <v>2</v>
      </c>
    </row>
    <row r="522" spans="1:29" x14ac:dyDescent="0.2">
      <c r="A522" t="s">
        <v>264</v>
      </c>
      <c r="B522" t="s">
        <v>25</v>
      </c>
      <c r="C522" s="6">
        <v>43956</v>
      </c>
      <c r="D522" s="7">
        <v>12.919</v>
      </c>
      <c r="E522" s="6">
        <v>43969</v>
      </c>
      <c r="F522" s="7">
        <v>13.3415</v>
      </c>
      <c r="G522">
        <v>1</v>
      </c>
      <c r="H522">
        <v>0</v>
      </c>
      <c r="J522" s="7"/>
      <c r="K522" s="8"/>
      <c r="M522" s="7"/>
      <c r="N522" s="8"/>
      <c r="O522" s="9" cm="1">
        <f t="array" ref="O522">_xlfn.IFS(AND(B522="Short",F522=Q522),(D522-F522)/D522,AND(B522="Long",F522=Q522),(F522/D522)-1,AND(B522="Long",F522&lt;&gt;Q522),(F522/D522)-1,AND(B522="Short",F522&lt;&gt;Q522),(D522-F522)/D522)</f>
        <v>3.2703769641613034E-2</v>
      </c>
      <c r="P522" t="s">
        <v>23</v>
      </c>
      <c r="Q522" s="7">
        <v>13.3415</v>
      </c>
      <c r="R522" s="8">
        <v>43956</v>
      </c>
      <c r="S522" s="10">
        <f t="shared" si="25"/>
        <v>13</v>
      </c>
      <c r="T522" s="10">
        <v>1</v>
      </c>
      <c r="V522" s="11" t="str">
        <f t="shared" si="24"/>
        <v>1</v>
      </c>
      <c r="Y522" s="10">
        <v>0</v>
      </c>
      <c r="AC522">
        <f t="shared" si="26"/>
        <v>13</v>
      </c>
    </row>
    <row r="523" spans="1:29" x14ac:dyDescent="0.2">
      <c r="A523" t="s">
        <v>264</v>
      </c>
      <c r="B523" t="s">
        <v>22</v>
      </c>
      <c r="C523" s="6">
        <v>43978</v>
      </c>
      <c r="D523" s="7">
        <v>17.587</v>
      </c>
      <c r="E523" s="6">
        <v>43979</v>
      </c>
      <c r="F523" s="7">
        <v>17.154499999999999</v>
      </c>
      <c r="G523">
        <v>1</v>
      </c>
      <c r="H523">
        <v>0</v>
      </c>
      <c r="J523" s="7"/>
      <c r="K523" s="8"/>
      <c r="M523" s="7"/>
      <c r="N523" s="8"/>
      <c r="O523" s="9" cm="1">
        <f t="array" ref="O523">_xlfn.IFS(AND(B523="Short",F523=Q523),(D523-F523)/D523,AND(B523="Long",F523=Q523),(F523/D523)-1,AND(B523="Long",F523&lt;&gt;Q523),(F523/D523)-1,AND(B523="Short",F523&lt;&gt;Q523),(D523-F523)/D523)</f>
        <v>2.4592028202649743E-2</v>
      </c>
      <c r="P523" t="s">
        <v>23</v>
      </c>
      <c r="Q523" s="7">
        <v>17.154499999999999</v>
      </c>
      <c r="R523" s="8">
        <v>43978</v>
      </c>
      <c r="S523" s="10">
        <f t="shared" si="25"/>
        <v>1</v>
      </c>
      <c r="T523" s="10">
        <v>1</v>
      </c>
      <c r="V523" s="11" t="str">
        <f t="shared" si="24"/>
        <v>1</v>
      </c>
      <c r="Y523" s="10">
        <v>0</v>
      </c>
      <c r="AC523">
        <f t="shared" si="26"/>
        <v>1</v>
      </c>
    </row>
    <row r="524" spans="1:29" x14ac:dyDescent="0.2">
      <c r="A524" t="s">
        <v>264</v>
      </c>
      <c r="B524" t="s">
        <v>22</v>
      </c>
      <c r="C524" s="6">
        <v>43987</v>
      </c>
      <c r="D524" s="7">
        <v>23.748000000000001</v>
      </c>
      <c r="E524" s="6">
        <v>43992</v>
      </c>
      <c r="F524" s="7">
        <v>22.593</v>
      </c>
      <c r="G524">
        <v>1</v>
      </c>
      <c r="H524">
        <v>0</v>
      </c>
      <c r="J524" s="7"/>
      <c r="K524" s="8"/>
      <c r="M524" s="7"/>
      <c r="N524" s="8"/>
      <c r="O524" s="9" cm="1">
        <f t="array" ref="O524">_xlfn.IFS(AND(B524="Short",F524=Q524),(D524-F524)/D524,AND(B524="Long",F524=Q524),(F524/D524)-1,AND(B524="Long",F524&lt;&gt;Q524),(F524/D524)-1,AND(B524="Short",F524&lt;&gt;Q524),(D524-F524)/D524)</f>
        <v>4.8635674583122832E-2</v>
      </c>
      <c r="P524" t="s">
        <v>23</v>
      </c>
      <c r="Q524" s="7">
        <v>22.593</v>
      </c>
      <c r="R524" s="8">
        <v>43987</v>
      </c>
      <c r="S524" s="10">
        <f t="shared" si="25"/>
        <v>5</v>
      </c>
      <c r="T524" s="10">
        <v>1</v>
      </c>
      <c r="V524" s="11" t="str">
        <f t="shared" si="24"/>
        <v>1</v>
      </c>
      <c r="Y524" s="10">
        <v>0</v>
      </c>
      <c r="AC524">
        <f t="shared" si="26"/>
        <v>5</v>
      </c>
    </row>
    <row r="525" spans="1:29" x14ac:dyDescent="0.2">
      <c r="A525" t="s">
        <v>264</v>
      </c>
      <c r="B525" t="s">
        <v>25</v>
      </c>
      <c r="C525" s="6">
        <v>43993</v>
      </c>
      <c r="D525" s="7">
        <v>17.149000000000001</v>
      </c>
      <c r="E525" s="6">
        <v>43993</v>
      </c>
      <c r="F525" s="7">
        <v>18.121500000000001</v>
      </c>
      <c r="G525">
        <v>1</v>
      </c>
      <c r="H525">
        <v>0</v>
      </c>
      <c r="J525" s="7"/>
      <c r="K525" s="8"/>
      <c r="M525" s="7"/>
      <c r="N525" s="8"/>
      <c r="O525" s="9" cm="1">
        <f t="array" ref="O525">_xlfn.IFS(AND(B525="Short",F525=Q525),(D525-F525)/D525,AND(B525="Long",F525=Q525),(F525/D525)-1,AND(B525="Long",F525&lt;&gt;Q525),(F525/D525)-1,AND(B525="Short",F525&lt;&gt;Q525),(D525-F525)/D525)</f>
        <v>5.670884599685122E-2</v>
      </c>
      <c r="P525" t="s">
        <v>23</v>
      </c>
      <c r="Q525" s="7">
        <v>18.121500000000001</v>
      </c>
      <c r="R525" s="8">
        <v>43993</v>
      </c>
      <c r="S525" s="10">
        <f t="shared" si="25"/>
        <v>0</v>
      </c>
      <c r="T525" s="10">
        <v>1</v>
      </c>
      <c r="V525" s="11" t="str">
        <f t="shared" si="24"/>
        <v>1</v>
      </c>
      <c r="Y525" s="10">
        <v>0</v>
      </c>
      <c r="AC525">
        <f t="shared" si="26"/>
        <v>0</v>
      </c>
    </row>
    <row r="526" spans="1:29" x14ac:dyDescent="0.2">
      <c r="A526" t="s">
        <v>264</v>
      </c>
      <c r="B526" t="s">
        <v>22</v>
      </c>
      <c r="C526" s="6">
        <v>43994</v>
      </c>
      <c r="D526" s="7">
        <v>19.347000000000001</v>
      </c>
      <c r="E526" s="6">
        <v>43994</v>
      </c>
      <c r="F526" s="7">
        <v>18.764500000000002</v>
      </c>
      <c r="G526">
        <v>1</v>
      </c>
      <c r="H526">
        <v>0</v>
      </c>
      <c r="J526" s="7"/>
      <c r="K526" s="8"/>
      <c r="M526" s="7"/>
      <c r="N526" s="8"/>
      <c r="O526" s="9" cm="1">
        <f t="array" ref="O526">_xlfn.IFS(AND(B526="Short",F526=Q526),(D526-F526)/D526,AND(B526="Long",F526=Q526),(F526/D526)-1,AND(B526="Long",F526&lt;&gt;Q526),(F526/D526)-1,AND(B526="Short",F526&lt;&gt;Q526),(D526-F526)/D526)</f>
        <v>3.0108027084302453E-2</v>
      </c>
      <c r="P526" t="s">
        <v>23</v>
      </c>
      <c r="Q526" s="7">
        <v>18.764500000000002</v>
      </c>
      <c r="R526" s="8">
        <v>43994</v>
      </c>
      <c r="S526" s="10">
        <f t="shared" si="25"/>
        <v>0</v>
      </c>
      <c r="T526" s="10">
        <v>1</v>
      </c>
      <c r="V526" s="11" t="str">
        <f t="shared" si="24"/>
        <v>1</v>
      </c>
      <c r="Y526" s="10">
        <v>0</v>
      </c>
      <c r="AC526">
        <f t="shared" si="26"/>
        <v>0</v>
      </c>
    </row>
    <row r="527" spans="1:29" x14ac:dyDescent="0.2">
      <c r="A527" t="s">
        <v>264</v>
      </c>
      <c r="B527" t="s">
        <v>25</v>
      </c>
      <c r="C527" s="6">
        <v>43997</v>
      </c>
      <c r="D527" s="7">
        <v>18.574000000000002</v>
      </c>
      <c r="E527" s="6">
        <v>43997</v>
      </c>
      <c r="F527" s="7">
        <v>19.109000000000002</v>
      </c>
      <c r="G527">
        <v>1</v>
      </c>
      <c r="H527">
        <v>0</v>
      </c>
      <c r="J527" s="7"/>
      <c r="K527" s="8"/>
      <c r="M527" s="7"/>
      <c r="N527" s="8"/>
      <c r="O527" s="9" cm="1">
        <f t="array" ref="O527">_xlfn.IFS(AND(B527="Short",F527=Q527),(D527-F527)/D527,AND(B527="Long",F527=Q527),(F527/D527)-1,AND(B527="Long",F527&lt;&gt;Q527),(F527/D527)-1,AND(B527="Short",F527&lt;&gt;Q527),(D527-F527)/D527)</f>
        <v>2.8803704102508876E-2</v>
      </c>
      <c r="P527" t="s">
        <v>23</v>
      </c>
      <c r="Q527" s="7">
        <v>19.109000000000002</v>
      </c>
      <c r="R527" s="8">
        <v>43997</v>
      </c>
      <c r="S527" s="10">
        <f t="shared" si="25"/>
        <v>0</v>
      </c>
      <c r="T527" s="10">
        <v>1</v>
      </c>
      <c r="V527" s="11" t="str">
        <f t="shared" si="24"/>
        <v>1</v>
      </c>
      <c r="Y527" s="10">
        <v>0</v>
      </c>
      <c r="AC527">
        <f t="shared" si="26"/>
        <v>0</v>
      </c>
    </row>
    <row r="528" spans="1:29" x14ac:dyDescent="0.2">
      <c r="A528" t="s">
        <v>264</v>
      </c>
      <c r="B528" t="s">
        <v>22</v>
      </c>
      <c r="C528" s="6">
        <v>43998</v>
      </c>
      <c r="D528" s="7">
        <v>22.213000000000001</v>
      </c>
      <c r="E528" s="6">
        <v>43998</v>
      </c>
      <c r="F528" s="7">
        <v>21.595500000000001</v>
      </c>
      <c r="G528">
        <v>1</v>
      </c>
      <c r="H528">
        <v>0</v>
      </c>
      <c r="J528" s="7"/>
      <c r="K528" s="8"/>
      <c r="M528" s="7"/>
      <c r="N528" s="8"/>
      <c r="O528" s="9" cm="1">
        <f t="array" ref="O528">_xlfn.IFS(AND(B528="Short",F528=Q528),(D528-F528)/D528,AND(B528="Long",F528=Q528),(F528/D528)-1,AND(B528="Long",F528&lt;&gt;Q528),(F528/D528)-1,AND(B528="Short",F528&lt;&gt;Q528),(D528-F528)/D528)</f>
        <v>2.7799036600189064E-2</v>
      </c>
      <c r="P528" t="s">
        <v>23</v>
      </c>
      <c r="Q528" s="7">
        <v>21.595500000000001</v>
      </c>
      <c r="R528" s="8">
        <v>43998</v>
      </c>
      <c r="S528" s="10">
        <f t="shared" si="25"/>
        <v>0</v>
      </c>
      <c r="T528" s="10">
        <v>1</v>
      </c>
      <c r="V528" s="11" t="str">
        <f t="shared" si="24"/>
        <v>1</v>
      </c>
      <c r="Y528" s="10">
        <v>0</v>
      </c>
      <c r="AC528">
        <f t="shared" si="26"/>
        <v>0</v>
      </c>
    </row>
    <row r="529" spans="1:29" x14ac:dyDescent="0.2">
      <c r="A529" t="s">
        <v>264</v>
      </c>
      <c r="B529" t="s">
        <v>25</v>
      </c>
      <c r="C529" s="6">
        <v>44028</v>
      </c>
      <c r="D529" s="7">
        <v>16.771999999999998</v>
      </c>
      <c r="E529" s="6">
        <v>44070</v>
      </c>
      <c r="F529" s="7">
        <v>17.251999999999999</v>
      </c>
      <c r="G529">
        <v>1</v>
      </c>
      <c r="H529">
        <v>0</v>
      </c>
      <c r="J529" s="7"/>
      <c r="K529" s="8"/>
      <c r="M529" s="7"/>
      <c r="N529" s="8"/>
      <c r="O529" s="9" cm="1">
        <f t="array" ref="O529">_xlfn.IFS(AND(B529="Short",F529=Q529),(D529-F529)/D529,AND(B529="Long",F529=Q529),(F529/D529)-1,AND(B529="Long",F529&lt;&gt;Q529),(F529/D529)-1,AND(B529="Short",F529&lt;&gt;Q529),(D529-F529)/D529)</f>
        <v>2.8619127116622955E-2</v>
      </c>
      <c r="P529" t="s">
        <v>23</v>
      </c>
      <c r="Q529" s="7">
        <v>17.251999999999999</v>
      </c>
      <c r="R529" s="8">
        <v>44028</v>
      </c>
      <c r="S529" s="10">
        <f t="shared" si="25"/>
        <v>42</v>
      </c>
      <c r="T529" s="10">
        <v>1</v>
      </c>
      <c r="V529" s="11" t="str">
        <f t="shared" si="24"/>
        <v>1</v>
      </c>
      <c r="Y529" s="10">
        <v>0</v>
      </c>
      <c r="AC529">
        <f t="shared" si="26"/>
        <v>42</v>
      </c>
    </row>
    <row r="530" spans="1:29" x14ac:dyDescent="0.2">
      <c r="A530" t="s">
        <v>264</v>
      </c>
      <c r="B530" t="s">
        <v>22</v>
      </c>
      <c r="C530" s="6">
        <v>44144</v>
      </c>
      <c r="D530" s="7">
        <v>20.614999999999998</v>
      </c>
      <c r="E530" s="6">
        <v>44145</v>
      </c>
      <c r="F530" s="7">
        <v>19.602499999999999</v>
      </c>
      <c r="G530">
        <v>1</v>
      </c>
      <c r="H530">
        <v>0</v>
      </c>
      <c r="J530" s="7"/>
      <c r="K530" s="8"/>
      <c r="M530" s="7"/>
      <c r="N530" s="8"/>
      <c r="O530" s="9" cm="1">
        <f t="array" ref="O530">_xlfn.IFS(AND(B530="Short",F530=Q530),(D530-F530)/D530,AND(B530="Long",F530=Q530),(F530/D530)-1,AND(B530="Long",F530&lt;&gt;Q530),(F530/D530)-1,AND(B530="Short",F530&lt;&gt;Q530),(D530-F530)/D530)</f>
        <v>4.9114722289594924E-2</v>
      </c>
      <c r="P530" t="s">
        <v>23</v>
      </c>
      <c r="Q530" s="7">
        <v>19.602499999999999</v>
      </c>
      <c r="R530" s="8">
        <v>44144</v>
      </c>
      <c r="S530" s="10">
        <f t="shared" si="25"/>
        <v>1</v>
      </c>
      <c r="T530" s="10">
        <v>1</v>
      </c>
      <c r="V530" s="11" t="str">
        <f t="shared" si="24"/>
        <v>1</v>
      </c>
      <c r="Y530" s="10">
        <v>0</v>
      </c>
      <c r="AC530">
        <f t="shared" si="26"/>
        <v>1</v>
      </c>
    </row>
    <row r="531" spans="1:29" x14ac:dyDescent="0.2">
      <c r="A531" t="s">
        <v>264</v>
      </c>
      <c r="B531" t="s">
        <v>25</v>
      </c>
      <c r="C531" s="6">
        <v>45139</v>
      </c>
      <c r="D531" s="7">
        <v>19.901</v>
      </c>
      <c r="E531" s="6">
        <v>45274</v>
      </c>
      <c r="F531" s="7">
        <v>20.503499999999999</v>
      </c>
      <c r="G531">
        <v>1</v>
      </c>
      <c r="H531">
        <v>0</v>
      </c>
      <c r="J531" s="7"/>
      <c r="K531" s="8"/>
      <c r="M531" s="7"/>
      <c r="N531" s="8"/>
      <c r="O531" s="9" cm="1">
        <f t="array" ref="O531">_xlfn.IFS(AND(B531="Short",F531=Q531),(D531-F531)/D531,AND(B531="Long",F531=Q531),(F531/D531)-1,AND(B531="Long",F531&lt;&gt;Q531),(F531/D531)-1,AND(B531="Short",F531&lt;&gt;Q531),(D531-F531)/D531)</f>
        <v>3.0274860559770911E-2</v>
      </c>
      <c r="P531" t="s">
        <v>23</v>
      </c>
      <c r="Q531" s="7">
        <v>20.503499999999999</v>
      </c>
      <c r="R531" s="8">
        <v>45139</v>
      </c>
      <c r="S531" s="10">
        <f t="shared" si="25"/>
        <v>135</v>
      </c>
      <c r="T531" s="10">
        <v>1</v>
      </c>
      <c r="V531" s="11" t="str">
        <f t="shared" si="24"/>
        <v>1</v>
      </c>
      <c r="Y531" s="10">
        <v>0</v>
      </c>
      <c r="AC531">
        <f t="shared" si="26"/>
        <v>135</v>
      </c>
    </row>
    <row r="532" spans="1:29" x14ac:dyDescent="0.2">
      <c r="A532" t="s">
        <v>265</v>
      </c>
      <c r="B532" t="s">
        <v>25</v>
      </c>
      <c r="C532" s="6">
        <v>43906</v>
      </c>
      <c r="D532" s="7">
        <v>13.286</v>
      </c>
      <c r="E532" s="6">
        <v>43915</v>
      </c>
      <c r="F532" s="7">
        <v>13.701000000000001</v>
      </c>
      <c r="G532">
        <v>1</v>
      </c>
      <c r="H532">
        <v>0</v>
      </c>
      <c r="J532" s="7"/>
      <c r="K532" s="8"/>
      <c r="M532" s="7"/>
      <c r="N532" s="8"/>
      <c r="O532" s="9" cm="1">
        <f t="array" ref="O532">_xlfn.IFS(AND(B532="Short",F532=Q532),(D532-F532)/D532,AND(B532="Long",F532=Q532),(F532/D532)-1,AND(B532="Long",F532&lt;&gt;Q532),(F532/D532)-1,AND(B532="Short",F532&lt;&gt;Q532),(D532-F532)/D532)</f>
        <v>3.1235887400270945E-2</v>
      </c>
      <c r="P532" t="s">
        <v>23</v>
      </c>
      <c r="Q532" s="7">
        <v>13.701000000000001</v>
      </c>
      <c r="R532" s="8">
        <v>43906</v>
      </c>
      <c r="S532" s="10">
        <f t="shared" si="25"/>
        <v>9</v>
      </c>
      <c r="T532" s="10">
        <v>1</v>
      </c>
      <c r="V532" s="11" t="str">
        <f t="shared" si="24"/>
        <v>1</v>
      </c>
      <c r="Y532" s="10">
        <v>0</v>
      </c>
      <c r="AC532">
        <f t="shared" si="26"/>
        <v>9</v>
      </c>
    </row>
    <row r="533" spans="1:29" x14ac:dyDescent="0.2">
      <c r="A533" t="s">
        <v>263</v>
      </c>
      <c r="B533" t="s">
        <v>22</v>
      </c>
      <c r="C533" s="6">
        <v>43990</v>
      </c>
      <c r="D533" s="7">
        <v>23.256</v>
      </c>
      <c r="E533" s="6">
        <v>43991</v>
      </c>
      <c r="F533" s="7">
        <v>22.571000000000002</v>
      </c>
      <c r="G533">
        <v>1</v>
      </c>
      <c r="H533">
        <v>0</v>
      </c>
      <c r="J533" s="7"/>
      <c r="K533" s="8"/>
      <c r="M533" s="7"/>
      <c r="N533" s="8"/>
      <c r="O533" s="9" cm="1">
        <f t="array" ref="O533">_xlfn.IFS(AND(B533="Short",F533=Q533),(D533-F533)/D533,AND(B533="Long",F533=Q533),(F533/D533)-1,AND(B533="Long",F533&lt;&gt;Q533),(F533/D533)-1,AND(B533="Short",F533&lt;&gt;Q533),(D533-F533)/D533)</f>
        <v>2.9454764361885051E-2</v>
      </c>
      <c r="P533" t="s">
        <v>23</v>
      </c>
      <c r="Q533" s="7">
        <v>22.571000000000002</v>
      </c>
      <c r="R533" s="8">
        <v>43990</v>
      </c>
      <c r="S533" s="10">
        <f t="shared" si="25"/>
        <v>1</v>
      </c>
      <c r="T533" s="10">
        <v>1</v>
      </c>
      <c r="V533" s="11" t="str">
        <f t="shared" si="24"/>
        <v>1</v>
      </c>
      <c r="Y533" s="10">
        <v>0</v>
      </c>
      <c r="AC533">
        <f t="shared" si="26"/>
        <v>1</v>
      </c>
    </row>
    <row r="534" spans="1:29" x14ac:dyDescent="0.2">
      <c r="A534" t="s">
        <v>266</v>
      </c>
      <c r="B534" t="s">
        <v>25</v>
      </c>
      <c r="C534" s="6">
        <v>44833</v>
      </c>
      <c r="D534" s="7">
        <v>75.016999999999996</v>
      </c>
      <c r="E534" s="6">
        <v>44959</v>
      </c>
      <c r="F534" s="7">
        <v>78.1845</v>
      </c>
      <c r="G534">
        <v>1</v>
      </c>
      <c r="H534">
        <v>0</v>
      </c>
      <c r="J534" s="7"/>
      <c r="K534" s="8"/>
      <c r="M534" s="7"/>
      <c r="N534" s="8"/>
      <c r="O534" s="9" cm="1">
        <f t="array" ref="O534">_xlfn.IFS(AND(B534="Short",F534=Q534),(D534-F534)/D534,AND(B534="Long",F534=Q534),(F534/D534)-1,AND(B534="Long",F534&lt;&gt;Q534),(F534/D534)-1,AND(B534="Short",F534&lt;&gt;Q534),(D534-F534)/D534)</f>
        <v>4.2223762613807558E-2</v>
      </c>
      <c r="P534" t="s">
        <v>23</v>
      </c>
      <c r="Q534" s="7">
        <v>78.1845</v>
      </c>
      <c r="R534" s="8">
        <v>44833</v>
      </c>
      <c r="S534" s="10">
        <f t="shared" si="25"/>
        <v>126</v>
      </c>
      <c r="T534" s="10">
        <v>1</v>
      </c>
      <c r="V534" s="11" t="str">
        <f t="shared" si="24"/>
        <v>1</v>
      </c>
      <c r="Y534" s="10">
        <v>0</v>
      </c>
      <c r="AC534">
        <f t="shared" si="26"/>
        <v>126</v>
      </c>
    </row>
    <row r="535" spans="1:29" x14ac:dyDescent="0.2">
      <c r="A535" t="s">
        <v>267</v>
      </c>
      <c r="B535" t="s">
        <v>25</v>
      </c>
      <c r="C535" s="6">
        <v>44860</v>
      </c>
      <c r="D535" s="7">
        <v>42.930999999999997</v>
      </c>
      <c r="E535" s="6">
        <v>44861</v>
      </c>
      <c r="F535" s="7">
        <v>44.433500000000002</v>
      </c>
      <c r="G535">
        <v>1</v>
      </c>
      <c r="H535">
        <v>0</v>
      </c>
      <c r="J535" s="7"/>
      <c r="K535" s="8"/>
      <c r="M535" s="7"/>
      <c r="N535" s="8"/>
      <c r="O535" s="9" cm="1">
        <f t="array" ref="O535">_xlfn.IFS(AND(B535="Short",F535=Q535),(D535-F535)/D535,AND(B535="Long",F535=Q535),(F535/D535)-1,AND(B535="Long",F535&lt;&gt;Q535),(F535/D535)-1,AND(B535="Short",F535&lt;&gt;Q535),(D535-F535)/D535)</f>
        <v>3.4998020078731207E-2</v>
      </c>
      <c r="P535" t="s">
        <v>23</v>
      </c>
      <c r="Q535" s="7">
        <v>44.433500000000002</v>
      </c>
      <c r="R535" s="8">
        <v>44860</v>
      </c>
      <c r="S535" s="10">
        <f t="shared" si="25"/>
        <v>1</v>
      </c>
      <c r="T535" s="10">
        <v>1</v>
      </c>
      <c r="V535" s="11" t="str">
        <f t="shared" si="24"/>
        <v>1</v>
      </c>
      <c r="Y535" s="10">
        <v>0</v>
      </c>
      <c r="AC535">
        <f t="shared" si="26"/>
        <v>1</v>
      </c>
    </row>
    <row r="536" spans="1:29" x14ac:dyDescent="0.2">
      <c r="A536" t="s">
        <v>263</v>
      </c>
      <c r="B536" t="s">
        <v>25</v>
      </c>
      <c r="C536" s="6">
        <v>43993</v>
      </c>
      <c r="D536" s="7">
        <v>18.132000000000001</v>
      </c>
      <c r="E536" s="6">
        <v>43994</v>
      </c>
      <c r="F536" s="7">
        <v>18.861999999999998</v>
      </c>
      <c r="G536">
        <v>1</v>
      </c>
      <c r="H536">
        <v>0</v>
      </c>
      <c r="J536" s="7"/>
      <c r="K536" s="8"/>
      <c r="M536" s="7"/>
      <c r="N536" s="8"/>
      <c r="O536" s="9" cm="1">
        <f t="array" ref="O536">_xlfn.IFS(AND(B536="Short",F536=Q536),(D536-F536)/D536,AND(B536="Long",F536=Q536),(F536/D536)-1,AND(B536="Long",F536&lt;&gt;Q536),(F536/D536)-1,AND(B536="Short",F536&lt;&gt;Q536),(D536-F536)/D536)</f>
        <v>4.0260313258327685E-2</v>
      </c>
      <c r="P536" t="s">
        <v>23</v>
      </c>
      <c r="Q536" s="7">
        <v>18.861999999999998</v>
      </c>
      <c r="R536" s="8">
        <v>43993</v>
      </c>
      <c r="S536" s="10">
        <f t="shared" si="25"/>
        <v>1</v>
      </c>
      <c r="T536" s="10">
        <v>1</v>
      </c>
      <c r="V536" s="11" t="str">
        <f t="shared" si="24"/>
        <v>1</v>
      </c>
      <c r="Y536" s="10">
        <v>0</v>
      </c>
      <c r="AC536">
        <f t="shared" si="26"/>
        <v>1</v>
      </c>
    </row>
    <row r="537" spans="1:29" x14ac:dyDescent="0.2">
      <c r="A537" t="s">
        <v>268</v>
      </c>
      <c r="B537" t="s">
        <v>25</v>
      </c>
      <c r="C537" s="6">
        <v>43906</v>
      </c>
      <c r="D537" s="7">
        <v>109.32299999999999</v>
      </c>
      <c r="E537" s="6">
        <v>43909</v>
      </c>
      <c r="F537" s="7">
        <v>113.8805</v>
      </c>
      <c r="G537">
        <v>1</v>
      </c>
      <c r="H537">
        <v>0</v>
      </c>
      <c r="J537" s="7"/>
      <c r="K537" s="8"/>
      <c r="M537" s="7"/>
      <c r="N537" s="8"/>
      <c r="O537" s="9" cm="1">
        <f t="array" ref="O537">_xlfn.IFS(AND(B537="Short",F537=Q537),(D537-F537)/D537,AND(B537="Long",F537=Q537),(F537/D537)-1,AND(B537="Long",F537&lt;&gt;Q537),(F537/D537)-1,AND(B537="Short",F537&lt;&gt;Q537),(D537-F537)/D537)</f>
        <v>4.1688391280883197E-2</v>
      </c>
      <c r="P537" t="s">
        <v>23</v>
      </c>
      <c r="Q537" s="7">
        <v>113.8805</v>
      </c>
      <c r="R537" s="8">
        <v>43906</v>
      </c>
      <c r="S537" s="10">
        <f t="shared" si="25"/>
        <v>3</v>
      </c>
      <c r="T537" s="10">
        <v>1</v>
      </c>
      <c r="V537" s="11" t="str">
        <f t="shared" si="24"/>
        <v>1</v>
      </c>
      <c r="Y537" s="10">
        <v>0</v>
      </c>
      <c r="AC537">
        <f t="shared" si="26"/>
        <v>3</v>
      </c>
    </row>
    <row r="538" spans="1:29" x14ac:dyDescent="0.2">
      <c r="A538" t="s">
        <v>266</v>
      </c>
      <c r="B538" t="s">
        <v>25</v>
      </c>
      <c r="C538" s="6">
        <v>45197</v>
      </c>
      <c r="D538" s="7">
        <v>71.319999999999993</v>
      </c>
      <c r="E538" s="6">
        <v>45274</v>
      </c>
      <c r="F538" s="7">
        <v>73.644999999999996</v>
      </c>
      <c r="G538">
        <v>1</v>
      </c>
      <c r="H538">
        <v>0</v>
      </c>
      <c r="J538" s="7"/>
      <c r="K538" s="8"/>
      <c r="M538" s="7"/>
      <c r="N538" s="8"/>
      <c r="O538" s="9" cm="1">
        <f t="array" ref="O538">_xlfn.IFS(AND(B538="Short",F538=Q538),(D538-F538)/D538,AND(B538="Long",F538=Q538),(F538/D538)-1,AND(B538="Long",F538&lt;&gt;Q538),(F538/D538)-1,AND(B538="Short",F538&lt;&gt;Q538),(D538-F538)/D538)</f>
        <v>3.2599551318003517E-2</v>
      </c>
      <c r="P538" t="s">
        <v>23</v>
      </c>
      <c r="Q538" s="7">
        <v>73.644999999999996</v>
      </c>
      <c r="R538" s="8">
        <v>45197</v>
      </c>
      <c r="S538" s="10">
        <f t="shared" si="25"/>
        <v>77</v>
      </c>
      <c r="T538" s="10">
        <v>1</v>
      </c>
      <c r="V538" s="11" t="str">
        <f t="shared" si="24"/>
        <v>1</v>
      </c>
      <c r="Y538" s="10">
        <v>0</v>
      </c>
      <c r="AC538">
        <f t="shared" si="26"/>
        <v>77</v>
      </c>
    </row>
    <row r="539" spans="1:29" x14ac:dyDescent="0.2">
      <c r="A539" t="s">
        <v>269</v>
      </c>
      <c r="B539" t="s">
        <v>25</v>
      </c>
      <c r="C539" s="6">
        <v>43906</v>
      </c>
      <c r="D539" s="7">
        <v>159.10300000000001</v>
      </c>
      <c r="E539" s="6">
        <v>43915</v>
      </c>
      <c r="F539" s="7">
        <v>164.1105</v>
      </c>
      <c r="G539">
        <v>1</v>
      </c>
      <c r="H539">
        <v>0</v>
      </c>
      <c r="J539" s="7"/>
      <c r="K539" s="8"/>
      <c r="M539" s="7"/>
      <c r="N539" s="8"/>
      <c r="O539" s="9" cm="1">
        <f t="array" ref="O539">_xlfn.IFS(AND(B539="Short",F539=Q539),(D539-F539)/D539,AND(B539="Long",F539=Q539),(F539/D539)-1,AND(B539="Long",F539&lt;&gt;Q539),(F539/D539)-1,AND(B539="Short",F539&lt;&gt;Q539),(D539-F539)/D539)</f>
        <v>3.1473322313218421E-2</v>
      </c>
      <c r="P539" t="s">
        <v>23</v>
      </c>
      <c r="Q539" s="7">
        <v>164.1105</v>
      </c>
      <c r="R539" s="8">
        <v>43906</v>
      </c>
      <c r="S539" s="10">
        <f t="shared" si="25"/>
        <v>9</v>
      </c>
      <c r="T539" s="10">
        <v>1</v>
      </c>
      <c r="V539" s="11" t="str">
        <f t="shared" si="24"/>
        <v>1</v>
      </c>
      <c r="Y539" s="10">
        <v>0</v>
      </c>
      <c r="AC539">
        <f t="shared" si="26"/>
        <v>9</v>
      </c>
    </row>
    <row r="540" spans="1:29" x14ac:dyDescent="0.2">
      <c r="A540" t="s">
        <v>270</v>
      </c>
      <c r="B540" t="s">
        <v>25</v>
      </c>
      <c r="C540" s="6">
        <v>43906</v>
      </c>
      <c r="D540" s="7">
        <v>45.582299999999996</v>
      </c>
      <c r="E540" s="6">
        <v>43907</v>
      </c>
      <c r="F540" s="7">
        <v>46.954799999999999</v>
      </c>
      <c r="G540">
        <v>1</v>
      </c>
      <c r="H540">
        <v>0</v>
      </c>
      <c r="J540" s="7"/>
      <c r="K540" s="8"/>
      <c r="M540" s="7"/>
      <c r="N540" s="8"/>
      <c r="O540" s="9" cm="1">
        <f t="array" ref="O540">_xlfn.IFS(AND(B540="Short",F540=Q540),(D540-F540)/D540,AND(B540="Long",F540=Q540),(F540/D540)-1,AND(B540="Long",F540&lt;&gt;Q540),(F540/D540)-1,AND(B540="Short",F540&lt;&gt;Q540),(D540-F540)/D540)</f>
        <v>3.011037178904985E-2</v>
      </c>
      <c r="P540" t="s">
        <v>23</v>
      </c>
      <c r="Q540" s="7">
        <v>46.954799999999999</v>
      </c>
      <c r="R540" s="8">
        <v>43906</v>
      </c>
      <c r="S540" s="10">
        <f t="shared" si="25"/>
        <v>1</v>
      </c>
      <c r="T540" s="10">
        <v>1</v>
      </c>
      <c r="V540" s="11" t="str">
        <f t="shared" si="24"/>
        <v>1</v>
      </c>
      <c r="Y540" s="10">
        <v>0</v>
      </c>
      <c r="AC540">
        <f t="shared" si="26"/>
        <v>1</v>
      </c>
    </row>
    <row r="541" spans="1:29" x14ac:dyDescent="0.2">
      <c r="A541" t="s">
        <v>266</v>
      </c>
      <c r="B541" t="s">
        <v>22</v>
      </c>
      <c r="C541" s="6">
        <v>45281</v>
      </c>
      <c r="D541" s="7">
        <v>83.248000000000005</v>
      </c>
      <c r="E541" s="6">
        <v>45282</v>
      </c>
      <c r="F541" s="7">
        <v>80.867999999999995</v>
      </c>
      <c r="G541">
        <v>1</v>
      </c>
      <c r="H541">
        <v>0</v>
      </c>
      <c r="J541" s="7"/>
      <c r="K541" s="8"/>
      <c r="M541" s="7"/>
      <c r="N541" s="8"/>
      <c r="O541" s="9" cm="1">
        <f t="array" ref="O541">_xlfn.IFS(AND(B541="Short",F541=Q541),(D541-F541)/D541,AND(B541="Long",F541=Q541),(F541/D541)-1,AND(B541="Long",F541&lt;&gt;Q541),(F541/D541)-1,AND(B541="Short",F541&lt;&gt;Q541),(D541-F541)/D541)</f>
        <v>2.8589275418028175E-2</v>
      </c>
      <c r="P541" t="s">
        <v>23</v>
      </c>
      <c r="Q541" s="7">
        <v>80.867999999999995</v>
      </c>
      <c r="R541" s="8">
        <v>45281</v>
      </c>
      <c r="S541" s="10">
        <f t="shared" si="25"/>
        <v>1</v>
      </c>
      <c r="T541" s="10">
        <v>1</v>
      </c>
      <c r="V541" s="11" t="str">
        <f t="shared" si="24"/>
        <v>1</v>
      </c>
      <c r="Y541" s="10">
        <v>0</v>
      </c>
      <c r="AC541">
        <f t="shared" si="26"/>
        <v>1</v>
      </c>
    </row>
    <row r="542" spans="1:29" x14ac:dyDescent="0.2">
      <c r="A542" t="s">
        <v>271</v>
      </c>
      <c r="B542" t="s">
        <v>25</v>
      </c>
      <c r="C542" s="6">
        <v>43902</v>
      </c>
      <c r="D542" s="7">
        <v>54.66075</v>
      </c>
      <c r="E542" s="6">
        <v>43907</v>
      </c>
      <c r="F542" s="7">
        <v>56.231375</v>
      </c>
      <c r="G542">
        <v>1</v>
      </c>
      <c r="H542">
        <v>0</v>
      </c>
      <c r="J542" s="7"/>
      <c r="K542" s="8"/>
      <c r="M542" s="7"/>
      <c r="N542" s="8"/>
      <c r="O542" s="9" cm="1">
        <f t="array" ref="O542">_xlfn.IFS(AND(B542="Short",F542=Q542),(D542-F542)/D542,AND(B542="Long",F542=Q542),(F542/D542)-1,AND(B542="Long",F542&lt;&gt;Q542),(F542/D542)-1,AND(B542="Short",F542&lt;&gt;Q542),(D542-F542)/D542)</f>
        <v>2.8734055057788366E-2</v>
      </c>
      <c r="P542" t="s">
        <v>23</v>
      </c>
      <c r="Q542" s="7">
        <v>56.231375</v>
      </c>
      <c r="R542" s="8">
        <v>43902</v>
      </c>
      <c r="S542" s="10">
        <f t="shared" si="25"/>
        <v>5</v>
      </c>
      <c r="T542" s="10">
        <v>1</v>
      </c>
      <c r="V542" s="11" t="str">
        <f t="shared" si="24"/>
        <v>1</v>
      </c>
      <c r="Y542" s="10">
        <v>0</v>
      </c>
      <c r="AC542">
        <f t="shared" si="26"/>
        <v>5</v>
      </c>
    </row>
    <row r="543" spans="1:29" x14ac:dyDescent="0.2">
      <c r="A543" t="s">
        <v>272</v>
      </c>
      <c r="B543" t="s">
        <v>25</v>
      </c>
      <c r="C543" s="6">
        <v>43906</v>
      </c>
      <c r="D543" s="7">
        <v>42.863</v>
      </c>
      <c r="E543" s="6">
        <v>43907</v>
      </c>
      <c r="F543" s="7">
        <v>44.420499999999997</v>
      </c>
      <c r="G543">
        <v>1</v>
      </c>
      <c r="H543">
        <v>0</v>
      </c>
      <c r="J543" s="7"/>
      <c r="K543" s="8"/>
      <c r="M543" s="7"/>
      <c r="N543" s="8"/>
      <c r="O543" s="9" cm="1">
        <f t="array" ref="O543">_xlfn.IFS(AND(B543="Short",F543=Q543),(D543-F543)/D543,AND(B543="Long",F543=Q543),(F543/D543)-1,AND(B543="Long",F543&lt;&gt;Q543),(F543/D543)-1,AND(B543="Short",F543&lt;&gt;Q543),(D543-F543)/D543)</f>
        <v>3.6336700650910991E-2</v>
      </c>
      <c r="P543" t="s">
        <v>23</v>
      </c>
      <c r="Q543" s="7">
        <v>44.420499999999997</v>
      </c>
      <c r="R543" s="8">
        <v>43906</v>
      </c>
      <c r="S543" s="10">
        <f t="shared" si="25"/>
        <v>1</v>
      </c>
      <c r="T543" s="10">
        <v>1</v>
      </c>
      <c r="V543" s="11" t="str">
        <f t="shared" si="24"/>
        <v>1</v>
      </c>
      <c r="Y543" s="10">
        <v>0</v>
      </c>
      <c r="AC543">
        <f t="shared" si="26"/>
        <v>1</v>
      </c>
    </row>
    <row r="544" spans="1:29" x14ac:dyDescent="0.2">
      <c r="A544" t="s">
        <v>273</v>
      </c>
      <c r="B544" t="s">
        <v>25</v>
      </c>
      <c r="C544" s="6">
        <v>43906</v>
      </c>
      <c r="D544" s="7">
        <v>31.151</v>
      </c>
      <c r="E544" s="6">
        <v>43913</v>
      </c>
      <c r="F544" s="7">
        <v>32.216000000000001</v>
      </c>
      <c r="G544">
        <v>1</v>
      </c>
      <c r="H544">
        <v>0</v>
      </c>
      <c r="J544" s="7"/>
      <c r="K544" s="8"/>
      <c r="M544" s="7"/>
      <c r="N544" s="8"/>
      <c r="O544" s="9" cm="1">
        <f t="array" ref="O544">_xlfn.IFS(AND(B544="Short",F544=Q544),(D544-F544)/D544,AND(B544="Long",F544=Q544),(F544/D544)-1,AND(B544="Long",F544&lt;&gt;Q544),(F544/D544)-1,AND(B544="Short",F544&lt;&gt;Q544),(D544-F544)/D544)</f>
        <v>3.4188308561522884E-2</v>
      </c>
      <c r="P544" t="s">
        <v>23</v>
      </c>
      <c r="Q544" s="7">
        <v>32.216000000000001</v>
      </c>
      <c r="R544" s="8">
        <v>43906</v>
      </c>
      <c r="S544" s="10">
        <f t="shared" si="25"/>
        <v>7</v>
      </c>
      <c r="T544" s="10">
        <v>1</v>
      </c>
      <c r="V544" s="11" t="str">
        <f t="shared" si="24"/>
        <v>1</v>
      </c>
      <c r="Y544" s="10">
        <v>0</v>
      </c>
      <c r="AC544">
        <f t="shared" si="26"/>
        <v>7</v>
      </c>
    </row>
    <row r="545" spans="1:29" x14ac:dyDescent="0.2">
      <c r="A545" t="s">
        <v>274</v>
      </c>
      <c r="B545" t="s">
        <v>25</v>
      </c>
      <c r="C545" s="6">
        <v>43902</v>
      </c>
      <c r="D545" s="7">
        <v>41.808</v>
      </c>
      <c r="E545" s="6">
        <v>43903</v>
      </c>
      <c r="F545" s="7">
        <v>42.978000000000002</v>
      </c>
      <c r="G545">
        <v>1</v>
      </c>
      <c r="H545">
        <v>0</v>
      </c>
      <c r="J545" s="7"/>
      <c r="K545" s="8"/>
      <c r="M545" s="7"/>
      <c r="N545" s="8"/>
      <c r="O545" s="9" cm="1">
        <f t="array" ref="O545">_xlfn.IFS(AND(B545="Short",F545=Q545),(D545-F545)/D545,AND(B545="Long",F545=Q545),(F545/D545)-1,AND(B545="Long",F545&lt;&gt;Q545),(F545/D545)-1,AND(B545="Short",F545&lt;&gt;Q545),(D545-F545)/D545)</f>
        <v>2.7985074626865725E-2</v>
      </c>
      <c r="P545" t="s">
        <v>23</v>
      </c>
      <c r="Q545" s="7">
        <v>42.978000000000002</v>
      </c>
      <c r="R545" s="8">
        <v>43902</v>
      </c>
      <c r="S545" s="10">
        <f t="shared" si="25"/>
        <v>1</v>
      </c>
      <c r="T545" s="10">
        <v>1</v>
      </c>
      <c r="V545" s="11" t="str">
        <f t="shared" si="24"/>
        <v>1</v>
      </c>
      <c r="Y545" s="10">
        <v>0</v>
      </c>
      <c r="AC545">
        <f t="shared" si="26"/>
        <v>1</v>
      </c>
    </row>
    <row r="546" spans="1:29" x14ac:dyDescent="0.2">
      <c r="A546" t="s">
        <v>274</v>
      </c>
      <c r="B546" t="s">
        <v>25</v>
      </c>
      <c r="C546" s="6">
        <v>43906</v>
      </c>
      <c r="D546" s="7">
        <v>34.892000000000003</v>
      </c>
      <c r="E546" s="6">
        <v>43906</v>
      </c>
      <c r="F546" s="7">
        <v>36.171999999999997</v>
      </c>
      <c r="G546">
        <v>1</v>
      </c>
      <c r="H546">
        <v>0</v>
      </c>
      <c r="J546" s="7"/>
      <c r="K546" s="8"/>
      <c r="M546" s="7"/>
      <c r="N546" s="8"/>
      <c r="O546" s="9" cm="1">
        <f t="array" ref="O546">_xlfn.IFS(AND(B546="Short",F546=Q546),(D546-F546)/D546,AND(B546="Long",F546=Q546),(F546/D546)-1,AND(B546="Long",F546&lt;&gt;Q546),(F546/D546)-1,AND(B546="Short",F546&lt;&gt;Q546),(D546-F546)/D546)</f>
        <v>3.6684626848560997E-2</v>
      </c>
      <c r="P546" t="s">
        <v>23</v>
      </c>
      <c r="Q546" s="7">
        <v>36.171999999999997</v>
      </c>
      <c r="R546" s="8">
        <v>43906</v>
      </c>
      <c r="S546" s="10">
        <f t="shared" si="25"/>
        <v>0</v>
      </c>
      <c r="T546" s="10">
        <v>1</v>
      </c>
      <c r="V546" s="11" t="str">
        <f t="shared" si="24"/>
        <v>1</v>
      </c>
      <c r="Y546" s="10">
        <v>0</v>
      </c>
      <c r="AC546">
        <f t="shared" si="26"/>
        <v>0</v>
      </c>
    </row>
    <row r="547" spans="1:29" x14ac:dyDescent="0.2">
      <c r="A547" t="s">
        <v>270</v>
      </c>
      <c r="B547" t="s">
        <v>22</v>
      </c>
      <c r="C547" s="6">
        <v>44701</v>
      </c>
      <c r="D547" s="7">
        <v>160.95767000000001</v>
      </c>
      <c r="E547" s="6">
        <v>44725</v>
      </c>
      <c r="F547" s="7">
        <v>156.65184500000001</v>
      </c>
      <c r="G547">
        <v>1</v>
      </c>
      <c r="H547">
        <v>0</v>
      </c>
      <c r="J547" s="7"/>
      <c r="K547" s="8"/>
      <c r="M547" s="7"/>
      <c r="N547" s="8"/>
      <c r="O547" s="9" cm="1">
        <f t="array" ref="O547">_xlfn.IFS(AND(B547="Short",F547=Q547),(D547-F547)/D547,AND(B547="Long",F547=Q547),(F547/D547)-1,AND(B547="Long",F547&lt;&gt;Q547),(F547/D547)-1,AND(B547="Short",F547&lt;&gt;Q547),(D547-F547)/D547)</f>
        <v>2.6751288087110098E-2</v>
      </c>
      <c r="P547" t="s">
        <v>23</v>
      </c>
      <c r="Q547" s="7">
        <v>156.65184500000001</v>
      </c>
      <c r="R547" s="8">
        <v>44701</v>
      </c>
      <c r="S547" s="10">
        <f t="shared" si="25"/>
        <v>24</v>
      </c>
      <c r="T547" s="10">
        <v>1</v>
      </c>
      <c r="V547" s="11" t="str">
        <f t="shared" si="24"/>
        <v>1</v>
      </c>
      <c r="Y547" s="10">
        <v>0</v>
      </c>
      <c r="AC547">
        <f t="shared" si="26"/>
        <v>24</v>
      </c>
    </row>
    <row r="548" spans="1:29" x14ac:dyDescent="0.2">
      <c r="A548" t="s">
        <v>270</v>
      </c>
      <c r="B548" t="s">
        <v>22</v>
      </c>
      <c r="C548" s="6">
        <v>44796</v>
      </c>
      <c r="D548" s="7">
        <v>184.79103000000001</v>
      </c>
      <c r="E548" s="6">
        <v>44805</v>
      </c>
      <c r="F548" s="7">
        <v>180.50185500000001</v>
      </c>
      <c r="G548">
        <v>1</v>
      </c>
      <c r="H548">
        <v>0</v>
      </c>
      <c r="J548" s="7"/>
      <c r="K548" s="8"/>
      <c r="M548" s="7"/>
      <c r="N548" s="8"/>
      <c r="O548" s="9" cm="1">
        <f t="array" ref="O548">_xlfn.IFS(AND(B548="Short",F548=Q548),(D548-F548)/D548,AND(B548="Long",F548=Q548),(F548/D548)-1,AND(B548="Long",F548&lt;&gt;Q548),(F548/D548)-1,AND(B548="Short",F548&lt;&gt;Q548),(D548-F548)/D548)</f>
        <v>2.3210948063875178E-2</v>
      </c>
      <c r="P548" t="s">
        <v>23</v>
      </c>
      <c r="Q548" s="7">
        <v>180.50185500000001</v>
      </c>
      <c r="R548" s="8">
        <v>44796</v>
      </c>
      <c r="S548" s="10">
        <f t="shared" si="25"/>
        <v>9</v>
      </c>
      <c r="T548" s="10">
        <v>1</v>
      </c>
      <c r="V548" s="11" t="str">
        <f t="shared" si="24"/>
        <v>1</v>
      </c>
      <c r="Y548" s="10">
        <v>0</v>
      </c>
      <c r="AC548">
        <f t="shared" si="26"/>
        <v>9</v>
      </c>
    </row>
    <row r="549" spans="1:29" x14ac:dyDescent="0.2">
      <c r="A549" t="s">
        <v>273</v>
      </c>
      <c r="B549" t="s">
        <v>22</v>
      </c>
      <c r="C549" s="6">
        <v>44869</v>
      </c>
      <c r="D549" s="7">
        <v>65.742000000000004</v>
      </c>
      <c r="E549" s="6">
        <v>44872</v>
      </c>
      <c r="F549" s="7">
        <v>63.997</v>
      </c>
      <c r="G549">
        <v>1</v>
      </c>
      <c r="H549">
        <v>0</v>
      </c>
      <c r="J549" s="7"/>
      <c r="K549" s="8"/>
      <c r="M549" s="7"/>
      <c r="N549" s="8"/>
      <c r="O549" s="9" cm="1">
        <f t="array" ref="O549">_xlfn.IFS(AND(B549="Short",F549=Q549),(D549-F549)/D549,AND(B549="Long",F549=Q549),(F549/D549)-1,AND(B549="Long",F549&lt;&gt;Q549),(F549/D549)-1,AND(B549="Short",F549&lt;&gt;Q549),(D549-F549)/D549)</f>
        <v>2.6543153539594237E-2</v>
      </c>
      <c r="P549" t="s">
        <v>23</v>
      </c>
      <c r="Q549" s="7">
        <v>63.997</v>
      </c>
      <c r="R549" s="8">
        <v>44869</v>
      </c>
      <c r="S549" s="10">
        <f t="shared" si="25"/>
        <v>3</v>
      </c>
      <c r="T549" s="10">
        <v>1</v>
      </c>
      <c r="V549" s="11" t="str">
        <f t="shared" si="24"/>
        <v>1</v>
      </c>
      <c r="Y549" s="10">
        <v>0</v>
      </c>
      <c r="AC549">
        <f t="shared" si="26"/>
        <v>3</v>
      </c>
    </row>
    <row r="550" spans="1:29" x14ac:dyDescent="0.2">
      <c r="A550" t="s">
        <v>275</v>
      </c>
      <c r="B550" t="s">
        <v>22</v>
      </c>
      <c r="C550" s="6">
        <v>44698</v>
      </c>
      <c r="D550" s="7">
        <v>30.558</v>
      </c>
      <c r="E550" s="6">
        <v>44721</v>
      </c>
      <c r="F550" s="7">
        <v>29.853000000000002</v>
      </c>
      <c r="G550">
        <v>1</v>
      </c>
      <c r="H550">
        <v>0</v>
      </c>
      <c r="J550" s="7"/>
      <c r="K550" s="8"/>
      <c r="M550" s="7"/>
      <c r="N550" s="8"/>
      <c r="O550" s="9" cm="1">
        <f t="array" ref="O550">_xlfn.IFS(AND(B550="Short",F550=Q550),(D550-F550)/D550,AND(B550="Long",F550=Q550),(F550/D550)-1,AND(B550="Long",F550&lt;&gt;Q550),(F550/D550)-1,AND(B550="Short",F550&lt;&gt;Q550),(D550-F550)/D550)</f>
        <v>2.3070881602199042E-2</v>
      </c>
      <c r="P550" t="s">
        <v>23</v>
      </c>
      <c r="Q550" s="7">
        <v>29.853000000000002</v>
      </c>
      <c r="R550" s="8">
        <v>44698</v>
      </c>
      <c r="S550" s="10">
        <f t="shared" si="25"/>
        <v>23</v>
      </c>
      <c r="T550" s="10">
        <v>1</v>
      </c>
      <c r="V550" s="11" t="str">
        <f t="shared" si="24"/>
        <v>1</v>
      </c>
      <c r="Y550" s="10">
        <v>0</v>
      </c>
      <c r="AC550">
        <f t="shared" si="26"/>
        <v>23</v>
      </c>
    </row>
    <row r="551" spans="1:29" x14ac:dyDescent="0.2">
      <c r="A551" t="s">
        <v>276</v>
      </c>
      <c r="B551" t="s">
        <v>22</v>
      </c>
      <c r="C551" s="6">
        <v>44216</v>
      </c>
      <c r="D551" s="7">
        <v>559.05499999999995</v>
      </c>
      <c r="E551" s="6">
        <v>44223</v>
      </c>
      <c r="F551" s="7">
        <v>543.14250000000004</v>
      </c>
      <c r="G551">
        <v>1</v>
      </c>
      <c r="H551">
        <v>0</v>
      </c>
      <c r="J551" s="7"/>
      <c r="K551" s="8"/>
      <c r="M551" s="7"/>
      <c r="N551" s="8"/>
      <c r="O551" s="9" cm="1">
        <f t="array" ref="O551">_xlfn.IFS(AND(B551="Short",F551=Q551),(D551-F551)/D551,AND(B551="Long",F551=Q551),(F551/D551)-1,AND(B551="Long",F551&lt;&gt;Q551),(F551/D551)-1,AND(B551="Short",F551&lt;&gt;Q551),(D551-F551)/D551)</f>
        <v>2.8463210238706228E-2</v>
      </c>
      <c r="P551" t="s">
        <v>23</v>
      </c>
      <c r="Q551" s="7">
        <v>543.14250000000004</v>
      </c>
      <c r="R551" s="8">
        <v>44216</v>
      </c>
      <c r="S551" s="10">
        <f t="shared" si="25"/>
        <v>7</v>
      </c>
      <c r="T551" s="10">
        <v>1</v>
      </c>
      <c r="V551" s="11" t="str">
        <f t="shared" si="24"/>
        <v>1</v>
      </c>
      <c r="Y551" s="10">
        <v>0</v>
      </c>
      <c r="AC551">
        <f t="shared" si="26"/>
        <v>7</v>
      </c>
    </row>
    <row r="552" spans="1:29" x14ac:dyDescent="0.2">
      <c r="A552" t="s">
        <v>275</v>
      </c>
      <c r="B552" t="s">
        <v>25</v>
      </c>
      <c r="C552" s="6">
        <v>44867</v>
      </c>
      <c r="D552" s="7">
        <v>17.199000000000002</v>
      </c>
      <c r="E552" s="6">
        <v>44876</v>
      </c>
      <c r="F552" s="7">
        <v>17.746500000000001</v>
      </c>
      <c r="G552">
        <v>1</v>
      </c>
      <c r="H552">
        <v>0</v>
      </c>
      <c r="J552" s="7"/>
      <c r="K552" s="8"/>
      <c r="M552" s="7"/>
      <c r="N552" s="8"/>
      <c r="O552" s="9" cm="1">
        <f t="array" ref="O552">_xlfn.IFS(AND(B552="Short",F552=Q552),(D552-F552)/D552,AND(B552="Long",F552=Q552),(F552/D552)-1,AND(B552="Long",F552&lt;&gt;Q552),(F552/D552)-1,AND(B552="Short",F552&lt;&gt;Q552),(D552-F552)/D552)</f>
        <v>3.1833246118960323E-2</v>
      </c>
      <c r="P552" t="s">
        <v>23</v>
      </c>
      <c r="Q552" s="7">
        <v>17.746500000000001</v>
      </c>
      <c r="R552" s="8">
        <v>44867</v>
      </c>
      <c r="S552" s="10">
        <f t="shared" si="25"/>
        <v>9</v>
      </c>
      <c r="T552" s="10">
        <v>1</v>
      </c>
      <c r="V552" s="11" t="str">
        <f t="shared" si="24"/>
        <v>1</v>
      </c>
      <c r="Y552" s="10">
        <v>0</v>
      </c>
      <c r="AC552">
        <f t="shared" si="26"/>
        <v>9</v>
      </c>
    </row>
    <row r="553" spans="1:29" x14ac:dyDescent="0.2">
      <c r="A553" t="s">
        <v>275</v>
      </c>
      <c r="B553" t="s">
        <v>22</v>
      </c>
      <c r="C553" s="6">
        <v>45322</v>
      </c>
      <c r="D553" s="7">
        <v>15.462</v>
      </c>
      <c r="E553" s="6">
        <v>45323</v>
      </c>
      <c r="F553" s="7">
        <v>14.967000000000001</v>
      </c>
      <c r="G553">
        <v>1</v>
      </c>
      <c r="H553">
        <v>0</v>
      </c>
      <c r="J553" s="7"/>
      <c r="K553" s="8"/>
      <c r="M553" s="7"/>
      <c r="N553" s="8"/>
      <c r="O553" s="9" cm="1">
        <f t="array" ref="O553">_xlfn.IFS(AND(B553="Short",F553=Q553),(D553-F553)/D553,AND(B553="Long",F553=Q553),(F553/D553)-1,AND(B553="Long",F553&lt;&gt;Q553),(F553/D553)-1,AND(B553="Short",F553&lt;&gt;Q553),(D553-F553)/D553)</f>
        <v>3.2013969732246746E-2</v>
      </c>
      <c r="P553" t="s">
        <v>23</v>
      </c>
      <c r="Q553" s="7">
        <v>14.967000000000001</v>
      </c>
      <c r="R553" s="8">
        <v>45322</v>
      </c>
      <c r="S553" s="10">
        <f t="shared" si="25"/>
        <v>1</v>
      </c>
      <c r="T553" s="10">
        <v>1</v>
      </c>
      <c r="V553" s="11" t="str">
        <f t="shared" si="24"/>
        <v>1</v>
      </c>
      <c r="Y553" s="10">
        <v>0</v>
      </c>
      <c r="AC553">
        <f t="shared" si="26"/>
        <v>1</v>
      </c>
    </row>
    <row r="554" spans="1:29" x14ac:dyDescent="0.2">
      <c r="A554" t="s">
        <v>275</v>
      </c>
      <c r="B554" t="s">
        <v>22</v>
      </c>
      <c r="C554" s="6">
        <v>45476</v>
      </c>
      <c r="D554" s="7">
        <v>11.98</v>
      </c>
      <c r="E554" s="6">
        <v>45478</v>
      </c>
      <c r="F554" s="7">
        <v>11.63</v>
      </c>
      <c r="G554">
        <v>1</v>
      </c>
      <c r="H554">
        <v>0</v>
      </c>
      <c r="J554" s="7"/>
      <c r="K554" s="8"/>
      <c r="M554" s="7"/>
      <c r="N554" s="8"/>
      <c r="O554" s="9" cm="1">
        <f t="array" ref="O554">_xlfn.IFS(AND(B554="Short",F554=Q554),(D554-F554)/D554,AND(B554="Long",F554=Q554),(F554/D554)-1,AND(B554="Long",F554&lt;&gt;Q554),(F554/D554)-1,AND(B554="Short",F554&lt;&gt;Q554),(D554-F554)/D554)</f>
        <v>2.9215358931552558E-2</v>
      </c>
      <c r="P554" t="s">
        <v>23</v>
      </c>
      <c r="Q554" s="7">
        <v>11.63</v>
      </c>
      <c r="R554" s="8">
        <v>45476</v>
      </c>
      <c r="S554" s="10">
        <f t="shared" si="25"/>
        <v>2</v>
      </c>
      <c r="T554" s="10">
        <v>1</v>
      </c>
      <c r="V554" s="11" t="str">
        <f t="shared" si="24"/>
        <v>1</v>
      </c>
      <c r="Y554" s="10">
        <v>0</v>
      </c>
      <c r="AC554">
        <f t="shared" si="26"/>
        <v>2</v>
      </c>
    </row>
    <row r="555" spans="1:29" x14ac:dyDescent="0.2">
      <c r="A555" t="s">
        <v>277</v>
      </c>
      <c r="B555" t="s">
        <v>25</v>
      </c>
      <c r="C555" s="6">
        <v>43899</v>
      </c>
      <c r="D555" s="7">
        <v>242.798</v>
      </c>
      <c r="E555" s="6">
        <v>43950</v>
      </c>
      <c r="F555" s="7">
        <v>249.71799999999999</v>
      </c>
      <c r="G555">
        <v>1</v>
      </c>
      <c r="H555">
        <v>0</v>
      </c>
      <c r="J555" s="7"/>
      <c r="K555" s="8"/>
      <c r="M555" s="7"/>
      <c r="N555" s="8"/>
      <c r="O555" s="9" cm="1">
        <f t="array" ref="O555">_xlfn.IFS(AND(B555="Short",F555=Q555),(D555-F555)/D555,AND(B555="Long",F555=Q555),(F555/D555)-1,AND(B555="Long",F555&lt;&gt;Q555),(F555/D555)-1,AND(B555="Short",F555&lt;&gt;Q555),(D555-F555)/D555)</f>
        <v>2.8501058493068276E-2</v>
      </c>
      <c r="P555" t="s">
        <v>23</v>
      </c>
      <c r="Q555" s="7">
        <v>249.71799999999999</v>
      </c>
      <c r="R555" s="8">
        <v>43899</v>
      </c>
      <c r="S555" s="10">
        <f t="shared" si="25"/>
        <v>51</v>
      </c>
      <c r="T555" s="10">
        <v>1</v>
      </c>
      <c r="V555" s="11" t="str">
        <f t="shared" si="24"/>
        <v>1</v>
      </c>
      <c r="Y555" s="10">
        <v>0</v>
      </c>
      <c r="AC555">
        <f t="shared" si="26"/>
        <v>51</v>
      </c>
    </row>
    <row r="556" spans="1:29" x14ac:dyDescent="0.2">
      <c r="A556" t="s">
        <v>278</v>
      </c>
      <c r="B556" t="s">
        <v>25</v>
      </c>
      <c r="C556" s="6">
        <v>43906</v>
      </c>
      <c r="D556" s="7">
        <v>185.107</v>
      </c>
      <c r="E556" s="6">
        <v>43907</v>
      </c>
      <c r="F556" s="7">
        <v>192.87450000000001</v>
      </c>
      <c r="G556">
        <v>1</v>
      </c>
      <c r="H556">
        <v>0</v>
      </c>
      <c r="J556" s="7"/>
      <c r="K556" s="8"/>
      <c r="M556" s="7"/>
      <c r="N556" s="8"/>
      <c r="O556" s="9" cm="1">
        <f t="array" ref="O556">_xlfn.IFS(AND(B556="Short",F556=Q556),(D556-F556)/D556,AND(B556="Long",F556=Q556),(F556/D556)-1,AND(B556="Long",F556&lt;&gt;Q556),(F556/D556)-1,AND(B556="Short",F556&lt;&gt;Q556),(D556-F556)/D556)</f>
        <v>4.1962216447784417E-2</v>
      </c>
      <c r="P556" t="s">
        <v>23</v>
      </c>
      <c r="Q556" s="7">
        <v>192.87450000000001</v>
      </c>
      <c r="R556" s="8">
        <v>43906</v>
      </c>
      <c r="S556" s="10">
        <f t="shared" si="25"/>
        <v>1</v>
      </c>
      <c r="T556" s="10">
        <v>1</v>
      </c>
      <c r="V556" s="11" t="str">
        <f t="shared" si="24"/>
        <v>1</v>
      </c>
      <c r="Y556" s="10">
        <v>0</v>
      </c>
      <c r="AC556">
        <f t="shared" si="26"/>
        <v>1</v>
      </c>
    </row>
    <row r="557" spans="1:29" x14ac:dyDescent="0.2">
      <c r="A557" t="s">
        <v>279</v>
      </c>
      <c r="B557" t="s">
        <v>25</v>
      </c>
      <c r="C557" s="6">
        <v>43906</v>
      </c>
      <c r="D557" s="7">
        <v>21.202000000000002</v>
      </c>
      <c r="E557" s="6">
        <v>43907</v>
      </c>
      <c r="F557" s="7">
        <v>22.306999999999999</v>
      </c>
      <c r="G557">
        <v>1</v>
      </c>
      <c r="H557">
        <v>0</v>
      </c>
      <c r="J557" s="7"/>
      <c r="K557" s="8"/>
      <c r="M557" s="7"/>
      <c r="N557" s="8"/>
      <c r="O557" s="9" cm="1">
        <f t="array" ref="O557">_xlfn.IFS(AND(B557="Short",F557=Q557),(D557-F557)/D557,AND(B557="Long",F557=Q557),(F557/D557)-1,AND(B557="Long",F557&lt;&gt;Q557),(F557/D557)-1,AND(B557="Short",F557&lt;&gt;Q557),(D557-F557)/D557)</f>
        <v>5.2117724742948734E-2</v>
      </c>
      <c r="P557" t="s">
        <v>23</v>
      </c>
      <c r="Q557" s="7">
        <v>22.306999999999999</v>
      </c>
      <c r="R557" s="8">
        <v>43906</v>
      </c>
      <c r="S557" s="10">
        <f t="shared" si="25"/>
        <v>1</v>
      </c>
      <c r="T557" s="10">
        <v>1</v>
      </c>
      <c r="V557" s="11" t="str">
        <f t="shared" si="24"/>
        <v>1</v>
      </c>
      <c r="Y557" s="10">
        <v>0</v>
      </c>
      <c r="AC557">
        <f t="shared" si="26"/>
        <v>1</v>
      </c>
    </row>
    <row r="558" spans="1:29" x14ac:dyDescent="0.2">
      <c r="A558" t="s">
        <v>280</v>
      </c>
      <c r="B558" t="s">
        <v>25</v>
      </c>
      <c r="C558" s="6">
        <v>43906</v>
      </c>
      <c r="D558" s="7">
        <v>33.031999999999996</v>
      </c>
      <c r="E558" s="6">
        <v>43907</v>
      </c>
      <c r="F558" s="7">
        <v>34.137</v>
      </c>
      <c r="G558">
        <v>1</v>
      </c>
      <c r="H558">
        <v>0</v>
      </c>
      <c r="J558" s="7"/>
      <c r="K558" s="8"/>
      <c r="M558" s="7"/>
      <c r="N558" s="8"/>
      <c r="O558" s="9" cm="1">
        <f t="array" ref="O558">_xlfn.IFS(AND(B558="Short",F558=Q558),(D558-F558)/D558,AND(B558="Long",F558=Q558),(F558/D558)-1,AND(B558="Long",F558&lt;&gt;Q558),(F558/D558)-1,AND(B558="Short",F558&lt;&gt;Q558),(D558-F558)/D558)</f>
        <v>3.345240978445152E-2</v>
      </c>
      <c r="P558" t="s">
        <v>23</v>
      </c>
      <c r="Q558" s="7">
        <v>34.137</v>
      </c>
      <c r="R558" s="8">
        <v>43906</v>
      </c>
      <c r="S558" s="10">
        <f t="shared" si="25"/>
        <v>1</v>
      </c>
      <c r="T558" s="10">
        <v>1</v>
      </c>
      <c r="V558" s="11" t="str">
        <f t="shared" si="24"/>
        <v>1</v>
      </c>
      <c r="Y558" s="10">
        <v>0</v>
      </c>
      <c r="AC558">
        <f t="shared" si="26"/>
        <v>1</v>
      </c>
    </row>
    <row r="559" spans="1:29" x14ac:dyDescent="0.2">
      <c r="A559" t="s">
        <v>281</v>
      </c>
      <c r="B559" t="s">
        <v>25</v>
      </c>
      <c r="C559" s="6">
        <v>43906</v>
      </c>
      <c r="D559" s="7">
        <v>64.405000000000001</v>
      </c>
      <c r="E559" s="6">
        <v>43928</v>
      </c>
      <c r="F559" s="7">
        <v>66.392499999999998</v>
      </c>
      <c r="G559">
        <v>1</v>
      </c>
      <c r="H559">
        <v>0</v>
      </c>
      <c r="J559" s="7"/>
      <c r="K559" s="8"/>
      <c r="M559" s="7"/>
      <c r="N559" s="8"/>
      <c r="O559" s="9" cm="1">
        <f t="array" ref="O559">_xlfn.IFS(AND(B559="Short",F559=Q559),(D559-F559)/D559,AND(B559="Long",F559=Q559),(F559/D559)-1,AND(B559="Long",F559&lt;&gt;Q559),(F559/D559)-1,AND(B559="Short",F559&lt;&gt;Q559),(D559-F559)/D559)</f>
        <v>3.0859405325673439E-2</v>
      </c>
      <c r="P559" t="s">
        <v>23</v>
      </c>
      <c r="Q559" s="7">
        <v>66.392499999999998</v>
      </c>
      <c r="R559" s="8">
        <v>43906</v>
      </c>
      <c r="S559" s="10">
        <f t="shared" si="25"/>
        <v>22</v>
      </c>
      <c r="T559" s="10">
        <v>1</v>
      </c>
      <c r="V559" s="11" t="str">
        <f t="shared" si="24"/>
        <v>1</v>
      </c>
      <c r="Y559" s="10">
        <v>0</v>
      </c>
      <c r="AC559">
        <f t="shared" si="26"/>
        <v>22</v>
      </c>
    </row>
    <row r="560" spans="1:29" x14ac:dyDescent="0.2">
      <c r="A560" t="s">
        <v>282</v>
      </c>
      <c r="B560" t="s">
        <v>25</v>
      </c>
      <c r="C560" s="6">
        <v>43906</v>
      </c>
      <c r="D560" s="7">
        <v>66.31</v>
      </c>
      <c r="E560" s="6">
        <v>43907</v>
      </c>
      <c r="F560" s="7">
        <v>68.885000000000005</v>
      </c>
      <c r="G560">
        <v>1</v>
      </c>
      <c r="H560">
        <v>0</v>
      </c>
      <c r="J560" s="7"/>
      <c r="K560" s="8"/>
      <c r="M560" s="7"/>
      <c r="N560" s="8"/>
      <c r="O560" s="9" cm="1">
        <f t="array" ref="O560">_xlfn.IFS(AND(B560="Short",F560=Q560),(D560-F560)/D560,AND(B560="Long",F560=Q560),(F560/D560)-1,AND(B560="Long",F560&lt;&gt;Q560),(F560/D560)-1,AND(B560="Short",F560&lt;&gt;Q560),(D560-F560)/D560)</f>
        <v>3.8832755240536976E-2</v>
      </c>
      <c r="P560" t="s">
        <v>23</v>
      </c>
      <c r="Q560" s="7">
        <v>68.885000000000005</v>
      </c>
      <c r="R560" s="8">
        <v>43906</v>
      </c>
      <c r="S560" s="10">
        <f t="shared" si="25"/>
        <v>1</v>
      </c>
      <c r="T560" s="10">
        <v>1</v>
      </c>
      <c r="V560" s="11" t="str">
        <f t="shared" si="24"/>
        <v>1</v>
      </c>
      <c r="Y560" s="10">
        <v>0</v>
      </c>
      <c r="AC560">
        <f t="shared" si="26"/>
        <v>1</v>
      </c>
    </row>
    <row r="561" spans="1:29" x14ac:dyDescent="0.2">
      <c r="A561" t="s">
        <v>283</v>
      </c>
      <c r="B561" t="s">
        <v>25</v>
      </c>
      <c r="C561" s="6">
        <v>43906</v>
      </c>
      <c r="D561" s="7">
        <v>79.950999999999993</v>
      </c>
      <c r="E561" s="6">
        <v>43907</v>
      </c>
      <c r="F561" s="7">
        <v>82.828500000000005</v>
      </c>
      <c r="G561">
        <v>1</v>
      </c>
      <c r="H561">
        <v>0</v>
      </c>
      <c r="J561" s="7"/>
      <c r="K561" s="8"/>
      <c r="M561" s="7"/>
      <c r="N561" s="8"/>
      <c r="O561" s="9" cm="1">
        <f t="array" ref="O561">_xlfn.IFS(AND(B561="Short",F561=Q561),(D561-F561)/D561,AND(B561="Long",F561=Q561),(F561/D561)-1,AND(B561="Long",F561&lt;&gt;Q561),(F561/D561)-1,AND(B561="Short",F561&lt;&gt;Q561),(D561-F561)/D561)</f>
        <v>3.5990794361546508E-2</v>
      </c>
      <c r="P561" t="s">
        <v>23</v>
      </c>
      <c r="Q561" s="7">
        <v>82.828500000000005</v>
      </c>
      <c r="R561" s="8">
        <v>43906</v>
      </c>
      <c r="S561" s="10">
        <f t="shared" si="25"/>
        <v>1</v>
      </c>
      <c r="T561" s="10">
        <v>1</v>
      </c>
      <c r="V561" s="11" t="str">
        <f t="shared" si="24"/>
        <v>1</v>
      </c>
      <c r="Y561" s="10">
        <v>0</v>
      </c>
      <c r="AC561">
        <f t="shared" si="26"/>
        <v>1</v>
      </c>
    </row>
    <row r="562" spans="1:29" x14ac:dyDescent="0.2">
      <c r="A562" t="s">
        <v>282</v>
      </c>
      <c r="B562" t="s">
        <v>22</v>
      </c>
      <c r="C562" s="6">
        <v>43915</v>
      </c>
      <c r="D562" s="7">
        <v>79.331999999999994</v>
      </c>
      <c r="E562" s="6">
        <v>43923</v>
      </c>
      <c r="F562" s="7">
        <v>77.387</v>
      </c>
      <c r="G562">
        <v>1</v>
      </c>
      <c r="H562">
        <v>0</v>
      </c>
      <c r="J562" s="7"/>
      <c r="K562" s="8"/>
      <c r="M562" s="7"/>
      <c r="N562" s="8"/>
      <c r="O562" s="9" cm="1">
        <f t="array" ref="O562">_xlfn.IFS(AND(B562="Short",F562=Q562),(D562-F562)/D562,AND(B562="Long",F562=Q562),(F562/D562)-1,AND(B562="Long",F562&lt;&gt;Q562),(F562/D562)-1,AND(B562="Short",F562&lt;&gt;Q562),(D562-F562)/D562)</f>
        <v>2.451721877678608E-2</v>
      </c>
      <c r="P562" t="s">
        <v>23</v>
      </c>
      <c r="Q562" s="7">
        <v>77.387</v>
      </c>
      <c r="R562" s="8">
        <v>43915</v>
      </c>
      <c r="S562" s="10">
        <f t="shared" si="25"/>
        <v>8</v>
      </c>
      <c r="T562" s="10">
        <v>1</v>
      </c>
      <c r="V562" s="11" t="str">
        <f t="shared" si="24"/>
        <v>1</v>
      </c>
      <c r="Y562" s="10">
        <v>0</v>
      </c>
      <c r="AC562">
        <f t="shared" si="26"/>
        <v>8</v>
      </c>
    </row>
    <row r="563" spans="1:29" x14ac:dyDescent="0.2">
      <c r="A563" t="s">
        <v>284</v>
      </c>
      <c r="B563" t="s">
        <v>25</v>
      </c>
      <c r="C563" s="6">
        <v>43906</v>
      </c>
      <c r="D563" s="7">
        <v>27.376000000000001</v>
      </c>
      <c r="E563" s="6">
        <v>43915</v>
      </c>
      <c r="F563" s="7">
        <v>28.640999999999998</v>
      </c>
      <c r="G563">
        <v>1</v>
      </c>
      <c r="H563">
        <v>0</v>
      </c>
      <c r="J563" s="7"/>
      <c r="K563" s="8"/>
      <c r="M563" s="7"/>
      <c r="N563" s="8"/>
      <c r="O563" s="9" cm="1">
        <f t="array" ref="O563">_xlfn.IFS(AND(B563="Short",F563=Q563),(D563-F563)/D563,AND(B563="Long",F563=Q563),(F563/D563)-1,AND(B563="Long",F563&lt;&gt;Q563),(F563/D563)-1,AND(B563="Short",F563&lt;&gt;Q563),(D563-F563)/D563)</f>
        <v>4.6208357685563861E-2</v>
      </c>
      <c r="P563" t="s">
        <v>23</v>
      </c>
      <c r="Q563" s="7">
        <v>28.640999999999998</v>
      </c>
      <c r="R563" s="8">
        <v>43906</v>
      </c>
      <c r="S563" s="10">
        <f t="shared" si="25"/>
        <v>9</v>
      </c>
      <c r="T563" s="10">
        <v>1</v>
      </c>
      <c r="V563" s="11" t="str">
        <f t="shared" si="24"/>
        <v>1</v>
      </c>
      <c r="Y563" s="10">
        <v>0</v>
      </c>
      <c r="AC563">
        <f t="shared" si="26"/>
        <v>9</v>
      </c>
    </row>
    <row r="564" spans="1:29" x14ac:dyDescent="0.2">
      <c r="A564" t="s">
        <v>282</v>
      </c>
      <c r="B564" t="s">
        <v>22</v>
      </c>
      <c r="C564" s="6">
        <v>44097</v>
      </c>
      <c r="D564" s="7">
        <v>128.88499999999999</v>
      </c>
      <c r="E564" s="6">
        <v>44098</v>
      </c>
      <c r="F564" s="7">
        <v>125.5475</v>
      </c>
      <c r="G564">
        <v>1</v>
      </c>
      <c r="H564">
        <v>0</v>
      </c>
      <c r="J564" s="7"/>
      <c r="K564" s="8"/>
      <c r="M564" s="7"/>
      <c r="N564" s="8"/>
      <c r="O564" s="9" cm="1">
        <f t="array" ref="O564">_xlfn.IFS(AND(B564="Short",F564=Q564),(D564-F564)/D564,AND(B564="Long",F564=Q564),(F564/D564)-1,AND(B564="Long",F564&lt;&gt;Q564),(F564/D564)-1,AND(B564="Short",F564&lt;&gt;Q564),(D564-F564)/D564)</f>
        <v>2.5895177871746066E-2</v>
      </c>
      <c r="P564" t="s">
        <v>23</v>
      </c>
      <c r="Q564" s="7">
        <v>125.5475</v>
      </c>
      <c r="R564" s="8">
        <v>44097</v>
      </c>
      <c r="S564" s="10">
        <f t="shared" si="25"/>
        <v>1</v>
      </c>
      <c r="T564" s="10">
        <v>1</v>
      </c>
      <c r="V564" s="11" t="str">
        <f t="shared" si="24"/>
        <v>1</v>
      </c>
      <c r="Y564" s="10">
        <v>0</v>
      </c>
      <c r="AC564">
        <f t="shared" si="26"/>
        <v>1</v>
      </c>
    </row>
    <row r="565" spans="1:29" x14ac:dyDescent="0.2">
      <c r="A565" t="s">
        <v>282</v>
      </c>
      <c r="B565" t="s">
        <v>22</v>
      </c>
      <c r="C565" s="6">
        <v>44372</v>
      </c>
      <c r="D565" s="7">
        <v>150.529</v>
      </c>
      <c r="E565" s="6">
        <v>44467</v>
      </c>
      <c r="F565" s="7">
        <v>145.82650000000001</v>
      </c>
      <c r="G565">
        <v>1</v>
      </c>
      <c r="H565">
        <v>0</v>
      </c>
      <c r="J565" s="7"/>
      <c r="K565" s="8"/>
      <c r="M565" s="7"/>
      <c r="N565" s="8"/>
      <c r="O565" s="9" cm="1">
        <f t="array" ref="O565">_xlfn.IFS(AND(B565="Short",F565=Q565),(D565-F565)/D565,AND(B565="Long",F565=Q565),(F565/D565)-1,AND(B565="Long",F565&lt;&gt;Q565),(F565/D565)-1,AND(B565="Short",F565&lt;&gt;Q565),(D565-F565)/D565)</f>
        <v>3.1239827541536758E-2</v>
      </c>
      <c r="P565" t="s">
        <v>23</v>
      </c>
      <c r="Q565" s="7">
        <v>145.82650000000001</v>
      </c>
      <c r="R565" s="8">
        <v>44372</v>
      </c>
      <c r="S565" s="10">
        <f t="shared" si="25"/>
        <v>95</v>
      </c>
      <c r="T565" s="10">
        <v>1</v>
      </c>
      <c r="V565" s="11" t="str">
        <f t="shared" si="24"/>
        <v>1</v>
      </c>
      <c r="Y565" s="10">
        <v>0</v>
      </c>
      <c r="AC565">
        <f t="shared" si="26"/>
        <v>95</v>
      </c>
    </row>
    <row r="566" spans="1:29" x14ac:dyDescent="0.2">
      <c r="A566" t="s">
        <v>282</v>
      </c>
      <c r="B566" t="s">
        <v>25</v>
      </c>
      <c r="C566" s="6">
        <v>44834</v>
      </c>
      <c r="D566" s="7">
        <v>84.503</v>
      </c>
      <c r="E566" s="6">
        <v>44838</v>
      </c>
      <c r="F566" s="7">
        <v>87.510499999999993</v>
      </c>
      <c r="G566">
        <v>1</v>
      </c>
      <c r="H566">
        <v>0</v>
      </c>
      <c r="J566" s="7"/>
      <c r="K566" s="8"/>
      <c r="M566" s="7"/>
      <c r="N566" s="8"/>
      <c r="O566" s="9" cm="1">
        <f t="array" ref="O566">_xlfn.IFS(AND(B566="Short",F566=Q566),(D566-F566)/D566,AND(B566="Long",F566=Q566),(F566/D566)-1,AND(B566="Long",F566&lt;&gt;Q566),(F566/D566)-1,AND(B566="Short",F566&lt;&gt;Q566),(D566-F566)/D566)</f>
        <v>3.5590452409973494E-2</v>
      </c>
      <c r="P566" t="s">
        <v>23</v>
      </c>
      <c r="Q566" s="7">
        <v>87.510499999999993</v>
      </c>
      <c r="R566" s="8">
        <v>44834</v>
      </c>
      <c r="S566" s="10">
        <f t="shared" si="25"/>
        <v>4</v>
      </c>
      <c r="T566" s="10">
        <v>1</v>
      </c>
      <c r="V566" s="11" t="str">
        <f t="shared" si="24"/>
        <v>1</v>
      </c>
      <c r="Y566" s="10">
        <v>0</v>
      </c>
      <c r="AC566">
        <f t="shared" si="26"/>
        <v>4</v>
      </c>
    </row>
    <row r="567" spans="1:29" x14ac:dyDescent="0.2">
      <c r="A567" t="s">
        <v>285</v>
      </c>
      <c r="B567" t="s">
        <v>25</v>
      </c>
      <c r="C567" s="6">
        <v>44861</v>
      </c>
      <c r="D567" s="7">
        <v>101.15949999999999</v>
      </c>
      <c r="E567" s="6">
        <v>44875</v>
      </c>
      <c r="F567" s="7">
        <v>109.12075</v>
      </c>
      <c r="G567">
        <v>1</v>
      </c>
      <c r="H567">
        <v>0</v>
      </c>
      <c r="J567" s="7"/>
      <c r="K567" s="8"/>
      <c r="M567" s="7"/>
      <c r="N567" s="8"/>
      <c r="O567" s="9" cm="1">
        <f t="array" ref="O567">_xlfn.IFS(AND(B567="Short",F567=Q567),(D567-F567)/D567,AND(B567="Long",F567=Q567),(F567/D567)-1,AND(B567="Long",F567&lt;&gt;Q567),(F567/D567)-1,AND(B567="Short",F567&lt;&gt;Q567),(D567-F567)/D567)</f>
        <v>7.8699973803745715E-2</v>
      </c>
      <c r="P567" t="s">
        <v>23</v>
      </c>
      <c r="Q567" s="7">
        <v>109.12075</v>
      </c>
      <c r="R567" s="8">
        <v>44861</v>
      </c>
      <c r="S567" s="10">
        <f t="shared" si="25"/>
        <v>14</v>
      </c>
      <c r="T567" s="10">
        <v>1</v>
      </c>
      <c r="V567" s="11" t="str">
        <f t="shared" si="24"/>
        <v>1</v>
      </c>
      <c r="Y567" s="10">
        <v>0</v>
      </c>
      <c r="AC567">
        <f t="shared" si="26"/>
        <v>14</v>
      </c>
    </row>
    <row r="568" spans="1:29" x14ac:dyDescent="0.2">
      <c r="A568" t="s">
        <v>286</v>
      </c>
      <c r="B568" t="s">
        <v>25</v>
      </c>
      <c r="C568" s="6">
        <v>43906</v>
      </c>
      <c r="D568" s="7">
        <v>39.147970000000001</v>
      </c>
      <c r="E568" s="6">
        <v>43907</v>
      </c>
      <c r="F568" s="7">
        <v>40.334645000000002</v>
      </c>
      <c r="G568">
        <v>1</v>
      </c>
      <c r="H568">
        <v>0</v>
      </c>
      <c r="J568" s="7"/>
      <c r="K568" s="8"/>
      <c r="M568" s="7"/>
      <c r="N568" s="8"/>
      <c r="O568" s="9" cm="1">
        <f t="array" ref="O568">_xlfn.IFS(AND(B568="Short",F568=Q568),(D568-F568)/D568,AND(B568="Long",F568=Q568),(F568/D568)-1,AND(B568="Long",F568&lt;&gt;Q568),(F568/D568)-1,AND(B568="Short",F568&lt;&gt;Q568),(D568-F568)/D568)</f>
        <v>3.0312555159309751E-2</v>
      </c>
      <c r="P568" t="s">
        <v>23</v>
      </c>
      <c r="Q568" s="7">
        <v>40.334645000000002</v>
      </c>
      <c r="R568" s="8">
        <v>43906</v>
      </c>
      <c r="S568" s="10">
        <f t="shared" si="25"/>
        <v>1</v>
      </c>
      <c r="T568" s="10">
        <v>1</v>
      </c>
      <c r="V568" s="11" t="str">
        <f t="shared" si="24"/>
        <v>1</v>
      </c>
      <c r="Y568" s="10">
        <v>0</v>
      </c>
      <c r="AC568">
        <f t="shared" si="26"/>
        <v>1</v>
      </c>
    </row>
    <row r="569" spans="1:29" x14ac:dyDescent="0.2">
      <c r="A569" t="s">
        <v>285</v>
      </c>
      <c r="B569" t="s">
        <v>22</v>
      </c>
      <c r="C569" s="6">
        <v>44959</v>
      </c>
      <c r="D569" s="7">
        <v>180.35400000000001</v>
      </c>
      <c r="E569" s="6">
        <v>44973</v>
      </c>
      <c r="F569" s="7">
        <v>172.78899999999999</v>
      </c>
      <c r="G569">
        <v>1</v>
      </c>
      <c r="H569">
        <v>0</v>
      </c>
      <c r="J569" s="7"/>
      <c r="K569" s="8"/>
      <c r="M569" s="7"/>
      <c r="N569" s="8"/>
      <c r="O569" s="9" cm="1">
        <f t="array" ref="O569">_xlfn.IFS(AND(B569="Short",F569=Q569),(D569-F569)/D569,AND(B569="Long",F569=Q569),(F569/D569)-1,AND(B569="Long",F569&lt;&gt;Q569),(F569/D569)-1,AND(B569="Short",F569&lt;&gt;Q569),(D569-F569)/D569)</f>
        <v>4.1945285383190978E-2</v>
      </c>
      <c r="P569" t="s">
        <v>23</v>
      </c>
      <c r="Q569" s="7">
        <v>172.78899999999999</v>
      </c>
      <c r="R569" s="8">
        <v>44959</v>
      </c>
      <c r="S569" s="10">
        <f t="shared" si="25"/>
        <v>14</v>
      </c>
      <c r="T569" s="10">
        <v>1</v>
      </c>
      <c r="V569" s="11" t="str">
        <f t="shared" si="24"/>
        <v>1</v>
      </c>
      <c r="Y569" s="10">
        <v>0</v>
      </c>
      <c r="AC569">
        <f t="shared" si="26"/>
        <v>14</v>
      </c>
    </row>
    <row r="570" spans="1:29" x14ac:dyDescent="0.2">
      <c r="A570" t="s">
        <v>287</v>
      </c>
      <c r="B570" t="s">
        <v>22</v>
      </c>
      <c r="C570" s="6">
        <v>43914</v>
      </c>
      <c r="D570" s="7">
        <v>32.14</v>
      </c>
      <c r="E570" s="6">
        <v>43914</v>
      </c>
      <c r="F570" s="7">
        <v>31.364999999999998</v>
      </c>
      <c r="G570">
        <v>1</v>
      </c>
      <c r="H570">
        <v>0</v>
      </c>
      <c r="J570" s="7"/>
      <c r="K570" s="8"/>
      <c r="M570" s="7"/>
      <c r="N570" s="8"/>
      <c r="O570" s="9" cm="1">
        <f t="array" ref="O570">_xlfn.IFS(AND(B570="Short",F570=Q570),(D570-F570)/D570,AND(B570="Long",F570=Q570),(F570/D570)-1,AND(B570="Long",F570&lt;&gt;Q570),(F570/D570)-1,AND(B570="Short",F570&lt;&gt;Q570),(D570-F570)/D570)</f>
        <v>2.4113254511512201E-2</v>
      </c>
      <c r="P570" t="s">
        <v>23</v>
      </c>
      <c r="Q570" s="7">
        <v>31.364999999999998</v>
      </c>
      <c r="R570" s="8">
        <v>43914</v>
      </c>
      <c r="S570" s="10">
        <f t="shared" si="25"/>
        <v>0</v>
      </c>
      <c r="T570" s="10">
        <v>1</v>
      </c>
      <c r="V570" s="11" t="str">
        <f t="shared" si="24"/>
        <v>1</v>
      </c>
      <c r="Y570" s="10">
        <v>0</v>
      </c>
      <c r="AC570">
        <f t="shared" si="26"/>
        <v>0</v>
      </c>
    </row>
    <row r="571" spans="1:29" x14ac:dyDescent="0.2">
      <c r="A571" t="s">
        <v>285</v>
      </c>
      <c r="B571" t="s">
        <v>25</v>
      </c>
      <c r="C571" s="6">
        <v>45407</v>
      </c>
      <c r="D571" s="7">
        <v>428.61</v>
      </c>
      <c r="E571" s="6">
        <v>45413</v>
      </c>
      <c r="F571" s="7">
        <v>446.63499999999999</v>
      </c>
      <c r="G571">
        <v>1</v>
      </c>
      <c r="H571">
        <v>0</v>
      </c>
      <c r="J571" s="7"/>
      <c r="K571" s="8"/>
      <c r="M571" s="7"/>
      <c r="N571" s="8"/>
      <c r="O571" s="9" cm="1">
        <f t="array" ref="O571">_xlfn.IFS(AND(B571="Short",F571=Q571),(D571-F571)/D571,AND(B571="Long",F571=Q571),(F571/D571)-1,AND(B571="Long",F571&lt;&gt;Q571),(F571/D571)-1,AND(B571="Short",F571&lt;&gt;Q571),(D571-F571)/D571)</f>
        <v>4.2054548423975158E-2</v>
      </c>
      <c r="P571" t="s">
        <v>23</v>
      </c>
      <c r="Q571" s="7">
        <v>446.63499999999999</v>
      </c>
      <c r="R571" s="8">
        <v>45407</v>
      </c>
      <c r="S571" s="10">
        <f t="shared" si="25"/>
        <v>6</v>
      </c>
      <c r="T571" s="10">
        <v>1</v>
      </c>
      <c r="V571" s="11" t="str">
        <f t="shared" si="24"/>
        <v>1</v>
      </c>
      <c r="Y571" s="10">
        <v>0</v>
      </c>
      <c r="AC571">
        <f t="shared" si="26"/>
        <v>6</v>
      </c>
    </row>
    <row r="572" spans="1:29" x14ac:dyDescent="0.2">
      <c r="A572" t="s">
        <v>288</v>
      </c>
      <c r="B572" t="s">
        <v>25</v>
      </c>
      <c r="C572" s="6">
        <v>45110</v>
      </c>
      <c r="D572" s="7">
        <v>209.66800000000001</v>
      </c>
      <c r="E572" s="6">
        <v>45127</v>
      </c>
      <c r="F572" s="7">
        <v>218.46299999999999</v>
      </c>
      <c r="G572">
        <v>1</v>
      </c>
      <c r="H572">
        <v>0</v>
      </c>
      <c r="J572" s="7"/>
      <c r="K572" s="8"/>
      <c r="M572" s="7"/>
      <c r="N572" s="8"/>
      <c r="O572" s="9" cm="1">
        <f t="array" ref="O572">_xlfn.IFS(AND(B572="Short",F572=Q572),(D572-F572)/D572,AND(B572="Long",F572=Q572),(F572/D572)-1,AND(B572="Long",F572&lt;&gt;Q572),(F572/D572)-1,AND(B572="Short",F572&lt;&gt;Q572),(D572-F572)/D572)</f>
        <v>4.1947269015777167E-2</v>
      </c>
      <c r="P572" t="s">
        <v>23</v>
      </c>
      <c r="Q572" s="7">
        <v>218.46299999999999</v>
      </c>
      <c r="R572" s="8">
        <v>45110</v>
      </c>
      <c r="S572" s="10">
        <f t="shared" si="25"/>
        <v>17</v>
      </c>
      <c r="T572" s="10">
        <v>1</v>
      </c>
      <c r="V572" s="11" t="str">
        <f t="shared" si="24"/>
        <v>1</v>
      </c>
      <c r="Y572" s="10">
        <v>0</v>
      </c>
      <c r="AC572">
        <f t="shared" si="26"/>
        <v>17</v>
      </c>
    </row>
    <row r="573" spans="1:29" x14ac:dyDescent="0.2">
      <c r="A573" t="s">
        <v>289</v>
      </c>
      <c r="B573" t="s">
        <v>25</v>
      </c>
      <c r="C573" s="6">
        <v>43696</v>
      </c>
      <c r="D573" s="7">
        <v>10.833</v>
      </c>
      <c r="E573" s="6">
        <v>43697</v>
      </c>
      <c r="F573" s="7">
        <v>11.7905</v>
      </c>
      <c r="G573">
        <v>1</v>
      </c>
      <c r="H573">
        <v>0</v>
      </c>
      <c r="J573" s="7"/>
      <c r="K573" s="8"/>
      <c r="M573" s="7"/>
      <c r="N573" s="8"/>
      <c r="O573" s="9" cm="1">
        <f t="array" ref="O573">_xlfn.IFS(AND(B573="Short",F573=Q573),(D573-F573)/D573,AND(B573="Long",F573=Q573),(F573/D573)-1,AND(B573="Long",F573&lt;&gt;Q573),(F573/D573)-1,AND(B573="Short",F573&lt;&gt;Q573),(D573-F573)/D573)</f>
        <v>8.8387334994922906E-2</v>
      </c>
      <c r="P573" t="s">
        <v>23</v>
      </c>
      <c r="Q573" s="7">
        <v>11.7905</v>
      </c>
      <c r="R573" s="8">
        <v>43696</v>
      </c>
      <c r="S573" s="10">
        <f t="shared" si="25"/>
        <v>1</v>
      </c>
      <c r="T573" s="10">
        <v>1</v>
      </c>
      <c r="V573" s="11" t="str">
        <f t="shared" si="24"/>
        <v>1</v>
      </c>
      <c r="Y573" s="10">
        <v>0</v>
      </c>
      <c r="AC573">
        <f t="shared" si="26"/>
        <v>1</v>
      </c>
    </row>
    <row r="574" spans="1:29" x14ac:dyDescent="0.2">
      <c r="A574" t="s">
        <v>282</v>
      </c>
      <c r="B574" t="s">
        <v>22</v>
      </c>
      <c r="C574" s="6">
        <v>44916</v>
      </c>
      <c r="D574" s="7">
        <v>115.405</v>
      </c>
      <c r="E574" s="6">
        <v>45068</v>
      </c>
      <c r="F574" s="7">
        <v>112.0175</v>
      </c>
      <c r="G574">
        <v>1</v>
      </c>
      <c r="H574">
        <v>0</v>
      </c>
      <c r="J574" s="7"/>
      <c r="K574" s="8"/>
      <c r="M574" s="7"/>
      <c r="N574" s="8"/>
      <c r="O574" s="9" cm="1">
        <f t="array" ref="O574">_xlfn.IFS(AND(B574="Short",F574=Q574),(D574-F574)/D574,AND(B574="Long",F574=Q574),(F574/D574)-1,AND(B574="Long",F574&lt;&gt;Q574),(F574/D574)-1,AND(B574="Short",F574&lt;&gt;Q574),(D574-F574)/D574)</f>
        <v>2.9353147610588819E-2</v>
      </c>
      <c r="P574" t="s">
        <v>23</v>
      </c>
      <c r="Q574" s="7">
        <v>112.0175</v>
      </c>
      <c r="R574" s="8">
        <v>44916</v>
      </c>
      <c r="S574" s="10">
        <f t="shared" si="25"/>
        <v>152</v>
      </c>
      <c r="T574" s="10">
        <v>1</v>
      </c>
      <c r="V574" s="11" t="str">
        <f t="shared" si="24"/>
        <v>1</v>
      </c>
      <c r="Y574" s="10">
        <v>0</v>
      </c>
      <c r="AC574">
        <f t="shared" si="26"/>
        <v>152</v>
      </c>
    </row>
    <row r="575" spans="1:29" x14ac:dyDescent="0.2">
      <c r="A575" t="s">
        <v>290</v>
      </c>
      <c r="B575" t="s">
        <v>22</v>
      </c>
      <c r="C575" s="6">
        <v>43914</v>
      </c>
      <c r="D575" s="7">
        <v>11.22</v>
      </c>
      <c r="E575" s="6">
        <v>43920</v>
      </c>
      <c r="F575" s="7">
        <v>10.645</v>
      </c>
      <c r="G575">
        <v>1</v>
      </c>
      <c r="H575">
        <v>0</v>
      </c>
      <c r="J575" s="7"/>
      <c r="K575" s="8"/>
      <c r="M575" s="7"/>
      <c r="N575" s="8"/>
      <c r="O575" s="9" cm="1">
        <f t="array" ref="O575">_xlfn.IFS(AND(B575="Short",F575=Q575),(D575-F575)/D575,AND(B575="Long",F575=Q575),(F575/D575)-1,AND(B575="Long",F575&lt;&gt;Q575),(F575/D575)-1,AND(B575="Short",F575&lt;&gt;Q575),(D575-F575)/D575)</f>
        <v>5.1247771836007219E-2</v>
      </c>
      <c r="P575" t="s">
        <v>23</v>
      </c>
      <c r="Q575" s="7">
        <v>10.645</v>
      </c>
      <c r="R575" s="8">
        <v>43914</v>
      </c>
      <c r="S575" s="10">
        <f t="shared" si="25"/>
        <v>6</v>
      </c>
      <c r="T575" s="10">
        <v>1</v>
      </c>
      <c r="V575" s="11" t="str">
        <f t="shared" si="24"/>
        <v>1</v>
      </c>
      <c r="Y575" s="10">
        <v>0</v>
      </c>
      <c r="AC575">
        <f t="shared" si="26"/>
        <v>6</v>
      </c>
    </row>
    <row r="576" spans="1:29" x14ac:dyDescent="0.2">
      <c r="A576" t="s">
        <v>289</v>
      </c>
      <c r="B576" t="s">
        <v>22</v>
      </c>
      <c r="C576" s="6">
        <v>43817</v>
      </c>
      <c r="D576" s="7">
        <v>11.927</v>
      </c>
      <c r="E576" s="6">
        <v>43818</v>
      </c>
      <c r="F576" s="7">
        <v>11.644500000000001</v>
      </c>
      <c r="G576">
        <v>1</v>
      </c>
      <c r="H576">
        <v>0</v>
      </c>
      <c r="J576" s="7"/>
      <c r="K576" s="8"/>
      <c r="M576" s="7"/>
      <c r="N576" s="8"/>
      <c r="O576" s="9" cm="1">
        <f t="array" ref="O576">_xlfn.IFS(AND(B576="Short",F576=Q576),(D576-F576)/D576,AND(B576="Long",F576=Q576),(F576/D576)-1,AND(B576="Long",F576&lt;&gt;Q576),(F576/D576)-1,AND(B576="Short",F576&lt;&gt;Q576),(D576-F576)/D576)</f>
        <v>2.3685755009641894E-2</v>
      </c>
      <c r="P576" t="s">
        <v>23</v>
      </c>
      <c r="Q576" s="7">
        <v>11.644500000000001</v>
      </c>
      <c r="R576" s="8">
        <v>43817</v>
      </c>
      <c r="S576" s="10">
        <f t="shared" si="25"/>
        <v>1</v>
      </c>
      <c r="T576" s="10">
        <v>1</v>
      </c>
      <c r="V576" s="11" t="str">
        <f t="shared" si="24"/>
        <v>1</v>
      </c>
      <c r="Y576" s="10">
        <v>0</v>
      </c>
      <c r="AC576">
        <f t="shared" si="26"/>
        <v>1</v>
      </c>
    </row>
    <row r="577" spans="1:29" x14ac:dyDescent="0.2">
      <c r="A577" t="s">
        <v>290</v>
      </c>
      <c r="B577" t="s">
        <v>22</v>
      </c>
      <c r="C577" s="6">
        <v>43928</v>
      </c>
      <c r="D577" s="7">
        <v>14.944000000000001</v>
      </c>
      <c r="E577" s="6">
        <v>43929</v>
      </c>
      <c r="F577" s="7">
        <v>14.379</v>
      </c>
      <c r="G577">
        <v>1</v>
      </c>
      <c r="H577">
        <v>0</v>
      </c>
      <c r="J577" s="7"/>
      <c r="K577" s="8"/>
      <c r="M577" s="7"/>
      <c r="N577" s="8"/>
      <c r="O577" s="9" cm="1">
        <f t="array" ref="O577">_xlfn.IFS(AND(B577="Short",F577=Q577),(D577-F577)/D577,AND(B577="Long",F577=Q577),(F577/D577)-1,AND(B577="Long",F577&lt;&gt;Q577),(F577/D577)-1,AND(B577="Short",F577&lt;&gt;Q577),(D577-F577)/D577)</f>
        <v>3.7807815845824495E-2</v>
      </c>
      <c r="P577" t="s">
        <v>23</v>
      </c>
      <c r="Q577" s="7">
        <v>14.379</v>
      </c>
      <c r="R577" s="8">
        <v>43928</v>
      </c>
      <c r="S577" s="10">
        <f t="shared" si="25"/>
        <v>1</v>
      </c>
      <c r="T577" s="10">
        <v>1</v>
      </c>
      <c r="V577" s="11" t="str">
        <f t="shared" si="24"/>
        <v>1</v>
      </c>
      <c r="Y577" s="10">
        <v>0</v>
      </c>
      <c r="AC577">
        <f t="shared" si="26"/>
        <v>1</v>
      </c>
    </row>
    <row r="578" spans="1:29" x14ac:dyDescent="0.2">
      <c r="A578" t="s">
        <v>289</v>
      </c>
      <c r="B578" t="s">
        <v>25</v>
      </c>
      <c r="C578" s="6">
        <v>43899</v>
      </c>
      <c r="D578" s="7">
        <v>12.956</v>
      </c>
      <c r="E578" s="6">
        <v>43900</v>
      </c>
      <c r="F578" s="7">
        <v>13.321</v>
      </c>
      <c r="G578">
        <v>1</v>
      </c>
      <c r="H578">
        <v>0</v>
      </c>
      <c r="J578" s="7"/>
      <c r="K578" s="8"/>
      <c r="M578" s="7"/>
      <c r="N578" s="8"/>
      <c r="O578" s="9" cm="1">
        <f t="array" ref="O578">_xlfn.IFS(AND(B578="Short",F578=Q578),(D578-F578)/D578,AND(B578="Long",F578=Q578),(F578/D578)-1,AND(B578="Long",F578&lt;&gt;Q578),(F578/D578)-1,AND(B578="Short",F578&lt;&gt;Q578),(D578-F578)/D578)</f>
        <v>2.8172275393639978E-2</v>
      </c>
      <c r="P578" t="s">
        <v>23</v>
      </c>
      <c r="Q578" s="7">
        <v>13.321</v>
      </c>
      <c r="R578" s="8">
        <v>43899</v>
      </c>
      <c r="S578" s="10">
        <f t="shared" si="25"/>
        <v>1</v>
      </c>
      <c r="T578" s="10">
        <v>1</v>
      </c>
      <c r="V578" s="11" t="str">
        <f t="shared" ref="V578:V641" si="27">IF(F578=Q578,"1")</f>
        <v>1</v>
      </c>
      <c r="Y578" s="10">
        <v>0</v>
      </c>
      <c r="AC578">
        <f t="shared" si="26"/>
        <v>1</v>
      </c>
    </row>
    <row r="579" spans="1:29" x14ac:dyDescent="0.2">
      <c r="A579" t="s">
        <v>289</v>
      </c>
      <c r="B579" t="s">
        <v>22</v>
      </c>
      <c r="C579" s="6">
        <v>43903</v>
      </c>
      <c r="D579" s="7">
        <v>9.9149999999999991</v>
      </c>
      <c r="E579" s="6">
        <v>43906</v>
      </c>
      <c r="F579" s="7">
        <v>9.6775000000000002</v>
      </c>
      <c r="G579">
        <v>1</v>
      </c>
      <c r="H579">
        <v>0</v>
      </c>
      <c r="J579" s="7"/>
      <c r="K579" s="8"/>
      <c r="M579" s="7"/>
      <c r="N579" s="8"/>
      <c r="O579" s="9" cm="1">
        <f t="array" ref="O579">_xlfn.IFS(AND(B579="Short",F579=Q579),(D579-F579)/D579,AND(B579="Long",F579=Q579),(F579/D579)-1,AND(B579="Long",F579&lt;&gt;Q579),(F579/D579)-1,AND(B579="Short",F579&lt;&gt;Q579),(D579-F579)/D579)</f>
        <v>2.3953605648007963E-2</v>
      </c>
      <c r="P579" t="s">
        <v>23</v>
      </c>
      <c r="Q579" s="7">
        <v>9.6775000000000002</v>
      </c>
      <c r="R579" s="8">
        <v>43903</v>
      </c>
      <c r="S579" s="10">
        <f t="shared" ref="S579:S642" si="28">_xlfn.DAYS(E579,C579)</f>
        <v>3</v>
      </c>
      <c r="T579" s="10">
        <v>1</v>
      </c>
      <c r="V579" s="11" t="str">
        <f t="shared" si="27"/>
        <v>1</v>
      </c>
      <c r="Y579" s="10">
        <v>0</v>
      </c>
      <c r="AC579">
        <f t="shared" si="26"/>
        <v>3</v>
      </c>
    </row>
    <row r="580" spans="1:29" x14ac:dyDescent="0.2">
      <c r="A580" t="s">
        <v>282</v>
      </c>
      <c r="B580" t="s">
        <v>22</v>
      </c>
      <c r="C580" s="6">
        <v>45198</v>
      </c>
      <c r="D580" s="7">
        <v>98.396000000000001</v>
      </c>
      <c r="E580" s="6">
        <v>45201</v>
      </c>
      <c r="F580" s="7">
        <v>95.960999999999999</v>
      </c>
      <c r="G580">
        <v>1</v>
      </c>
      <c r="H580">
        <v>0</v>
      </c>
      <c r="J580" s="7"/>
      <c r="K580" s="8"/>
      <c r="M580" s="7"/>
      <c r="N580" s="8"/>
      <c r="O580" s="9" cm="1">
        <f t="array" ref="O580">_xlfn.IFS(AND(B580="Short",F580=Q580),(D580-F580)/D580,AND(B580="Long",F580=Q580),(F580/D580)-1,AND(B580="Long",F580&lt;&gt;Q580),(F580/D580)-1,AND(B580="Short",F580&lt;&gt;Q580),(D580-F580)/D580)</f>
        <v>2.4746940932558258E-2</v>
      </c>
      <c r="P580" t="s">
        <v>23</v>
      </c>
      <c r="Q580" s="7">
        <v>95.960999999999999</v>
      </c>
      <c r="R580" s="8">
        <v>45198</v>
      </c>
      <c r="S580" s="10">
        <f t="shared" si="28"/>
        <v>3</v>
      </c>
      <c r="T580" s="10">
        <v>1</v>
      </c>
      <c r="V580" s="11" t="str">
        <f t="shared" si="27"/>
        <v>1</v>
      </c>
      <c r="Y580" s="10">
        <v>0</v>
      </c>
      <c r="AC580">
        <f t="shared" ref="AC580:AC643" si="29">IF(O580&gt;-0.01,_xlfn.DAYS(E580,C580))</f>
        <v>3</v>
      </c>
    </row>
    <row r="581" spans="1:29" x14ac:dyDescent="0.2">
      <c r="A581" t="s">
        <v>291</v>
      </c>
      <c r="B581" t="s">
        <v>25</v>
      </c>
      <c r="C581" s="6">
        <v>43906</v>
      </c>
      <c r="D581" s="7">
        <v>278.58100000000002</v>
      </c>
      <c r="E581" s="6">
        <v>43907</v>
      </c>
      <c r="F581" s="7">
        <v>288.55849999999998</v>
      </c>
      <c r="G581">
        <v>1</v>
      </c>
      <c r="H581">
        <v>0</v>
      </c>
      <c r="J581" s="7"/>
      <c r="K581" s="8"/>
      <c r="M581" s="7"/>
      <c r="N581" s="8"/>
      <c r="O581" s="9" cm="1">
        <f t="array" ref="O581">_xlfn.IFS(AND(B581="Short",F581=Q581),(D581-F581)/D581,AND(B581="Long",F581=Q581),(F581/D581)-1,AND(B581="Long",F581&lt;&gt;Q581),(F581/D581)-1,AND(B581="Short",F581&lt;&gt;Q581),(D581-F581)/D581)</f>
        <v>3.5815436085016472E-2</v>
      </c>
      <c r="P581" t="s">
        <v>23</v>
      </c>
      <c r="Q581" s="7">
        <v>288.55849999999998</v>
      </c>
      <c r="R581" s="8">
        <v>43906</v>
      </c>
      <c r="S581" s="10">
        <f t="shared" si="28"/>
        <v>1</v>
      </c>
      <c r="T581" s="10">
        <v>1</v>
      </c>
      <c r="V581" s="11" t="str">
        <f t="shared" si="27"/>
        <v>1</v>
      </c>
      <c r="Y581" s="10">
        <v>0</v>
      </c>
      <c r="AC581">
        <f t="shared" si="29"/>
        <v>1</v>
      </c>
    </row>
    <row r="582" spans="1:29" x14ac:dyDescent="0.2">
      <c r="A582" t="s">
        <v>290</v>
      </c>
      <c r="B582" t="s">
        <v>22</v>
      </c>
      <c r="C582" s="6">
        <v>44053</v>
      </c>
      <c r="D582" s="7">
        <v>22.135000000000002</v>
      </c>
      <c r="E582" s="6">
        <v>44054</v>
      </c>
      <c r="F582" s="7">
        <v>21.272500000000001</v>
      </c>
      <c r="G582">
        <v>1</v>
      </c>
      <c r="H582">
        <v>0</v>
      </c>
      <c r="J582" s="7"/>
      <c r="K582" s="8"/>
      <c r="M582" s="7"/>
      <c r="N582" s="8"/>
      <c r="O582" s="9" cm="1">
        <f t="array" ref="O582">_xlfn.IFS(AND(B582="Short",F582=Q582),(D582-F582)/D582,AND(B582="Long",F582=Q582),(F582/D582)-1,AND(B582="Long",F582&lt;&gt;Q582),(F582/D582)-1,AND(B582="Short",F582&lt;&gt;Q582),(D582-F582)/D582)</f>
        <v>3.8965439349446608E-2</v>
      </c>
      <c r="P582" t="s">
        <v>23</v>
      </c>
      <c r="Q582" s="7">
        <v>21.272500000000001</v>
      </c>
      <c r="R582" s="8">
        <v>44053</v>
      </c>
      <c r="S582" s="10">
        <f t="shared" si="28"/>
        <v>1</v>
      </c>
      <c r="T582" s="10">
        <v>1</v>
      </c>
      <c r="V582" s="11" t="str">
        <f t="shared" si="27"/>
        <v>1</v>
      </c>
      <c r="Y582" s="10">
        <v>0</v>
      </c>
      <c r="AC582">
        <f t="shared" si="29"/>
        <v>1</v>
      </c>
    </row>
    <row r="583" spans="1:29" x14ac:dyDescent="0.2">
      <c r="A583" t="s">
        <v>290</v>
      </c>
      <c r="B583" t="s">
        <v>22</v>
      </c>
      <c r="C583" s="6">
        <v>44144</v>
      </c>
      <c r="D583" s="7">
        <v>25.295999999999999</v>
      </c>
      <c r="E583" s="6">
        <v>44145</v>
      </c>
      <c r="F583" s="7">
        <v>24.385999999999999</v>
      </c>
      <c r="G583">
        <v>1</v>
      </c>
      <c r="H583">
        <v>0</v>
      </c>
      <c r="J583" s="7"/>
      <c r="K583" s="8"/>
      <c r="M583" s="7"/>
      <c r="N583" s="8"/>
      <c r="O583" s="9" cm="1">
        <f t="array" ref="O583">_xlfn.IFS(AND(B583="Short",F583=Q583),(D583-F583)/D583,AND(B583="Long",F583=Q583),(F583/D583)-1,AND(B583="Long",F583&lt;&gt;Q583),(F583/D583)-1,AND(B583="Short",F583&lt;&gt;Q583),(D583-F583)/D583)</f>
        <v>3.5974067046173314E-2</v>
      </c>
      <c r="P583" t="s">
        <v>23</v>
      </c>
      <c r="Q583" s="7">
        <v>24.385999999999999</v>
      </c>
      <c r="R583" s="8">
        <v>44144</v>
      </c>
      <c r="S583" s="10">
        <f t="shared" si="28"/>
        <v>1</v>
      </c>
      <c r="T583" s="10">
        <v>1</v>
      </c>
      <c r="V583" s="11" t="str">
        <f t="shared" si="27"/>
        <v>1</v>
      </c>
      <c r="Y583" s="10">
        <v>0</v>
      </c>
      <c r="AC583">
        <f t="shared" si="29"/>
        <v>1</v>
      </c>
    </row>
    <row r="584" spans="1:29" x14ac:dyDescent="0.2">
      <c r="A584" t="s">
        <v>292</v>
      </c>
      <c r="B584" t="s">
        <v>25</v>
      </c>
      <c r="C584" s="6">
        <v>43906</v>
      </c>
      <c r="D584" s="7">
        <v>71.634</v>
      </c>
      <c r="E584" s="6">
        <v>43907</v>
      </c>
      <c r="F584" s="7">
        <v>73.819000000000003</v>
      </c>
      <c r="G584">
        <v>1</v>
      </c>
      <c r="H584">
        <v>0</v>
      </c>
      <c r="J584" s="7"/>
      <c r="K584" s="8"/>
      <c r="M584" s="7"/>
      <c r="N584" s="8"/>
      <c r="O584" s="9" cm="1">
        <f t="array" ref="O584">_xlfn.IFS(AND(B584="Short",F584=Q584),(D584-F584)/D584,AND(B584="Long",F584=Q584),(F584/D584)-1,AND(B584="Long",F584&lt;&gt;Q584),(F584/D584)-1,AND(B584="Short",F584&lt;&gt;Q584),(D584-F584)/D584)</f>
        <v>3.0502275455789096E-2</v>
      </c>
      <c r="P584" t="s">
        <v>23</v>
      </c>
      <c r="Q584" s="7">
        <v>73.819000000000003</v>
      </c>
      <c r="R584" s="8">
        <v>43906</v>
      </c>
      <c r="S584" s="10">
        <f t="shared" si="28"/>
        <v>1</v>
      </c>
      <c r="T584" s="10">
        <v>1</v>
      </c>
      <c r="V584" s="11" t="str">
        <f t="shared" si="27"/>
        <v>1</v>
      </c>
      <c r="Y584" s="10">
        <v>0</v>
      </c>
      <c r="AC584">
        <f t="shared" si="29"/>
        <v>1</v>
      </c>
    </row>
    <row r="585" spans="1:29" x14ac:dyDescent="0.2">
      <c r="A585" t="s">
        <v>293</v>
      </c>
      <c r="B585" t="s">
        <v>22</v>
      </c>
      <c r="C585" s="6">
        <v>44134</v>
      </c>
      <c r="D585" s="7">
        <v>104.633</v>
      </c>
      <c r="E585" s="6">
        <v>44501</v>
      </c>
      <c r="F585" s="7">
        <v>183.57</v>
      </c>
      <c r="G585">
        <v>0</v>
      </c>
      <c r="H585">
        <v>0</v>
      </c>
      <c r="J585" s="7"/>
      <c r="K585" s="8"/>
      <c r="M585" s="7"/>
      <c r="N585" s="8"/>
      <c r="O585" s="9" cm="1">
        <f t="array" ref="O585">_xlfn.IFS(AND(B585="Short",F585=Q585),(D585-F585)/D585,AND(B585="Long",F585=Q585),(F585/D585)-1,AND(B585="Long",F585&lt;&gt;Q585),(F585/D585)-1,AND(B585="Short",F585&lt;&gt;Q585),(D585-F585)/D585)</f>
        <v>-0.75441782229315801</v>
      </c>
      <c r="P585" t="s">
        <v>23</v>
      </c>
      <c r="Q585" s="7">
        <v>101.41549999999999</v>
      </c>
      <c r="R585" s="8">
        <v>44134</v>
      </c>
      <c r="S585" s="10">
        <f t="shared" si="28"/>
        <v>367</v>
      </c>
      <c r="T585" s="10">
        <v>0</v>
      </c>
      <c r="V585" s="11" t="b">
        <f t="shared" si="27"/>
        <v>0</v>
      </c>
      <c r="Y585" s="10">
        <v>0</v>
      </c>
      <c r="AC585" t="b">
        <f t="shared" si="29"/>
        <v>0</v>
      </c>
    </row>
    <row r="586" spans="1:29" x14ac:dyDescent="0.2">
      <c r="A586" t="s">
        <v>294</v>
      </c>
      <c r="B586" t="s">
        <v>25</v>
      </c>
      <c r="C586" s="6">
        <v>43906</v>
      </c>
      <c r="D586" s="7">
        <v>254.67599999999999</v>
      </c>
      <c r="E586" s="6">
        <v>43907</v>
      </c>
      <c r="F586" s="7">
        <v>263.84100000000001</v>
      </c>
      <c r="G586">
        <v>1</v>
      </c>
      <c r="H586">
        <v>0</v>
      </c>
      <c r="J586" s="7"/>
      <c r="K586" s="8"/>
      <c r="M586" s="7"/>
      <c r="N586" s="8"/>
      <c r="O586" s="9" cm="1">
        <f t="array" ref="O586">_xlfn.IFS(AND(B586="Short",F586=Q586),(D586-F586)/D586,AND(B586="Long",F586=Q586),(F586/D586)-1,AND(B586="Long",F586&lt;&gt;Q586),(F586/D586)-1,AND(B586="Short",F586&lt;&gt;Q586),(D586-F586)/D586)</f>
        <v>3.5986901003628224E-2</v>
      </c>
      <c r="P586" t="s">
        <v>23</v>
      </c>
      <c r="Q586" s="7">
        <v>263.84100000000001</v>
      </c>
      <c r="R586" s="8">
        <v>43906</v>
      </c>
      <c r="S586" s="10">
        <f t="shared" si="28"/>
        <v>1</v>
      </c>
      <c r="T586" s="10">
        <v>1</v>
      </c>
      <c r="V586" s="11" t="str">
        <f t="shared" si="27"/>
        <v>1</v>
      </c>
      <c r="Y586" s="10">
        <v>0</v>
      </c>
      <c r="AC586">
        <f t="shared" si="29"/>
        <v>1</v>
      </c>
    </row>
    <row r="587" spans="1:29" x14ac:dyDescent="0.2">
      <c r="A587" t="s">
        <v>295</v>
      </c>
      <c r="B587" t="s">
        <v>25</v>
      </c>
      <c r="C587" s="6">
        <v>43906</v>
      </c>
      <c r="D587" s="7">
        <v>115.96599999999999</v>
      </c>
      <c r="E587" s="6">
        <v>43907</v>
      </c>
      <c r="F587" s="7">
        <v>119.15600000000001</v>
      </c>
      <c r="G587">
        <v>1</v>
      </c>
      <c r="H587">
        <v>0</v>
      </c>
      <c r="J587" s="7"/>
      <c r="K587" s="8"/>
      <c r="M587" s="7"/>
      <c r="N587" s="8"/>
      <c r="O587" s="9" cm="1">
        <f t="array" ref="O587">_xlfn.IFS(AND(B587="Short",F587=Q587),(D587-F587)/D587,AND(B587="Long",F587=Q587),(F587/D587)-1,AND(B587="Long",F587&lt;&gt;Q587),(F587/D587)-1,AND(B587="Short",F587&lt;&gt;Q587),(D587-F587)/D587)</f>
        <v>2.7508062708035297E-2</v>
      </c>
      <c r="P587" t="s">
        <v>23</v>
      </c>
      <c r="Q587" s="7">
        <v>119.15600000000001</v>
      </c>
      <c r="R587" s="8">
        <v>43906</v>
      </c>
      <c r="S587" s="10">
        <f t="shared" si="28"/>
        <v>1</v>
      </c>
      <c r="T587" s="10">
        <v>1</v>
      </c>
      <c r="V587" s="11" t="str">
        <f t="shared" si="27"/>
        <v>1</v>
      </c>
      <c r="Y587" s="10">
        <v>0</v>
      </c>
      <c r="AC587">
        <f t="shared" si="29"/>
        <v>1</v>
      </c>
    </row>
    <row r="588" spans="1:29" x14ac:dyDescent="0.2">
      <c r="A588" t="s">
        <v>294</v>
      </c>
      <c r="B588" t="s">
        <v>22</v>
      </c>
      <c r="C588" s="6">
        <v>44588</v>
      </c>
      <c r="D588" s="7">
        <v>546.61450000000002</v>
      </c>
      <c r="E588" s="6">
        <v>44589</v>
      </c>
      <c r="F588" s="7">
        <v>529.33825000000002</v>
      </c>
      <c r="G588">
        <v>1</v>
      </c>
      <c r="H588">
        <v>0</v>
      </c>
      <c r="J588" s="7"/>
      <c r="K588" s="8"/>
      <c r="M588" s="7"/>
      <c r="N588" s="8"/>
      <c r="O588" s="9" cm="1">
        <f t="array" ref="O588">_xlfn.IFS(AND(B588="Short",F588=Q588),(D588-F588)/D588,AND(B588="Long",F588=Q588),(F588/D588)-1,AND(B588="Long",F588&lt;&gt;Q588),(F588/D588)-1,AND(B588="Short",F588&lt;&gt;Q588),(D588-F588)/D588)</f>
        <v>3.1605912393469264E-2</v>
      </c>
      <c r="P588" t="s">
        <v>23</v>
      </c>
      <c r="Q588" s="7">
        <v>529.33825000000002</v>
      </c>
      <c r="R588" s="8">
        <v>44588</v>
      </c>
      <c r="S588" s="10">
        <f t="shared" si="28"/>
        <v>1</v>
      </c>
      <c r="T588" s="10">
        <v>1</v>
      </c>
      <c r="V588" s="11" t="str">
        <f t="shared" si="27"/>
        <v>1</v>
      </c>
      <c r="Y588" s="10">
        <v>0</v>
      </c>
      <c r="AC588">
        <f t="shared" si="29"/>
        <v>1</v>
      </c>
    </row>
    <row r="589" spans="1:29" x14ac:dyDescent="0.2">
      <c r="A589" t="s">
        <v>293</v>
      </c>
      <c r="B589" t="s">
        <v>22</v>
      </c>
      <c r="C589" s="6">
        <v>44680</v>
      </c>
      <c r="D589" s="7">
        <v>154.59399999999999</v>
      </c>
      <c r="E589" s="6">
        <v>44683</v>
      </c>
      <c r="F589" s="7">
        <v>147.97900000000001</v>
      </c>
      <c r="G589">
        <v>1</v>
      </c>
      <c r="H589">
        <v>0</v>
      </c>
      <c r="J589" s="7"/>
      <c r="K589" s="8"/>
      <c r="M589" s="7"/>
      <c r="N589" s="8"/>
      <c r="O589" s="9" cm="1">
        <f t="array" ref="O589">_xlfn.IFS(AND(B589="Short",F589=Q589),(D589-F589)/D589,AND(B589="Long",F589=Q589),(F589/D589)-1,AND(B589="Long",F589&lt;&gt;Q589),(F589/D589)-1,AND(B589="Short",F589&lt;&gt;Q589),(D589-F589)/D589)</f>
        <v>4.2789500239336462E-2</v>
      </c>
      <c r="P589" t="s">
        <v>23</v>
      </c>
      <c r="Q589" s="7">
        <v>147.97900000000001</v>
      </c>
      <c r="R589" s="8">
        <v>44680</v>
      </c>
      <c r="S589" s="10">
        <f t="shared" si="28"/>
        <v>3</v>
      </c>
      <c r="T589" s="10">
        <v>1</v>
      </c>
      <c r="V589" s="11" t="str">
        <f t="shared" si="27"/>
        <v>1</v>
      </c>
      <c r="Y589" s="10">
        <v>0</v>
      </c>
      <c r="AC589">
        <f t="shared" si="29"/>
        <v>3</v>
      </c>
    </row>
    <row r="590" spans="1:29" x14ac:dyDescent="0.2">
      <c r="A590" t="s">
        <v>294</v>
      </c>
      <c r="B590" t="s">
        <v>22</v>
      </c>
      <c r="C590" s="6">
        <v>44861</v>
      </c>
      <c r="D590" s="7">
        <v>420.90499999999997</v>
      </c>
      <c r="E590" s="6">
        <v>44862</v>
      </c>
      <c r="F590" s="7">
        <v>405.76749999999998</v>
      </c>
      <c r="G590">
        <v>1</v>
      </c>
      <c r="H590">
        <v>0</v>
      </c>
      <c r="J590" s="7"/>
      <c r="K590" s="8"/>
      <c r="M590" s="7"/>
      <c r="N590" s="8"/>
      <c r="O590" s="9" cm="1">
        <f t="array" ref="O590">_xlfn.IFS(AND(B590="Short",F590=Q590),(D590-F590)/D590,AND(B590="Long",F590=Q590),(F590/D590)-1,AND(B590="Long",F590&lt;&gt;Q590),(F590/D590)-1,AND(B590="Short",F590&lt;&gt;Q590),(D590-F590)/D590)</f>
        <v>3.5964172437961038E-2</v>
      </c>
      <c r="P590" t="s">
        <v>23</v>
      </c>
      <c r="Q590" s="7">
        <v>405.76749999999998</v>
      </c>
      <c r="R590" s="8">
        <v>44861</v>
      </c>
      <c r="S590" s="10">
        <f t="shared" si="28"/>
        <v>1</v>
      </c>
      <c r="T590" s="10">
        <v>1</v>
      </c>
      <c r="V590" s="11" t="str">
        <f t="shared" si="27"/>
        <v>1</v>
      </c>
      <c r="Y590" s="10">
        <v>0</v>
      </c>
      <c r="AC590">
        <f t="shared" si="29"/>
        <v>1</v>
      </c>
    </row>
    <row r="591" spans="1:29" x14ac:dyDescent="0.2">
      <c r="A591" t="s">
        <v>296</v>
      </c>
      <c r="B591" t="s">
        <v>22</v>
      </c>
      <c r="C591" s="6">
        <v>44144</v>
      </c>
      <c r="D591" s="7">
        <v>41.314</v>
      </c>
      <c r="E591" s="6">
        <v>44145</v>
      </c>
      <c r="F591" s="7">
        <v>39.948999999999998</v>
      </c>
      <c r="G591">
        <v>1</v>
      </c>
      <c r="H591">
        <v>0</v>
      </c>
      <c r="J591" s="7"/>
      <c r="K591" s="8"/>
      <c r="M591" s="7"/>
      <c r="N591" s="8"/>
      <c r="O591" s="9" cm="1">
        <f t="array" ref="O591">_xlfn.IFS(AND(B591="Short",F591=Q591),(D591-F591)/D591,AND(B591="Long",F591=Q591),(F591/D591)-1,AND(B591="Long",F591&lt;&gt;Q591),(F591/D591)-1,AND(B591="Short",F591&lt;&gt;Q591),(D591-F591)/D591)</f>
        <v>3.303964757709256E-2</v>
      </c>
      <c r="P591" t="s">
        <v>23</v>
      </c>
      <c r="Q591" s="7">
        <v>39.948999999999998</v>
      </c>
      <c r="R591" s="8">
        <v>44144</v>
      </c>
      <c r="S591" s="10">
        <f t="shared" si="28"/>
        <v>1</v>
      </c>
      <c r="T591" s="10">
        <v>1</v>
      </c>
      <c r="V591" s="11" t="str">
        <f t="shared" si="27"/>
        <v>1</v>
      </c>
      <c r="Y591" s="10">
        <v>0</v>
      </c>
      <c r="AC591">
        <f t="shared" si="29"/>
        <v>1</v>
      </c>
    </row>
    <row r="592" spans="1:29" x14ac:dyDescent="0.2">
      <c r="A592" t="s">
        <v>293</v>
      </c>
      <c r="B592" t="s">
        <v>22</v>
      </c>
      <c r="C592" s="6">
        <v>45499</v>
      </c>
      <c r="D592" s="7">
        <v>149.179</v>
      </c>
      <c r="E592" s="6">
        <v>45509</v>
      </c>
      <c r="F592" s="7">
        <v>145.10149999999999</v>
      </c>
      <c r="G592">
        <v>1</v>
      </c>
      <c r="H592">
        <v>0</v>
      </c>
      <c r="J592" s="7"/>
      <c r="K592" s="8"/>
      <c r="M592" s="7"/>
      <c r="N592" s="8"/>
      <c r="O592" s="9" cm="1">
        <f t="array" ref="O592">_xlfn.IFS(AND(B592="Short",F592=Q592),(D592-F592)/D592,AND(B592="Long",F592=Q592),(F592/D592)-1,AND(B592="Long",F592&lt;&gt;Q592),(F592/D592)-1,AND(B592="Short",F592&lt;&gt;Q592),(D592-F592)/D592)</f>
        <v>2.7332935600855448E-2</v>
      </c>
      <c r="P592" t="s">
        <v>23</v>
      </c>
      <c r="Q592" s="7">
        <v>145.10149999999999</v>
      </c>
      <c r="R592" s="8">
        <v>45499</v>
      </c>
      <c r="S592" s="10">
        <f t="shared" si="28"/>
        <v>10</v>
      </c>
      <c r="T592" s="10">
        <v>1</v>
      </c>
      <c r="V592" s="11" t="str">
        <f t="shared" si="27"/>
        <v>1</v>
      </c>
      <c r="Y592" s="10">
        <v>0</v>
      </c>
      <c r="AC592">
        <f t="shared" si="29"/>
        <v>10</v>
      </c>
    </row>
    <row r="593" spans="1:29" x14ac:dyDescent="0.2">
      <c r="A593" t="s">
        <v>297</v>
      </c>
      <c r="B593" t="s">
        <v>25</v>
      </c>
      <c r="C593" s="6">
        <v>43899</v>
      </c>
      <c r="D593" s="7">
        <v>103.76300000000001</v>
      </c>
      <c r="E593" s="6">
        <v>43900</v>
      </c>
      <c r="F593" s="7">
        <v>106.6705</v>
      </c>
      <c r="G593">
        <v>1</v>
      </c>
      <c r="H593">
        <v>0</v>
      </c>
      <c r="J593" s="7"/>
      <c r="K593" s="8"/>
      <c r="M593" s="7"/>
      <c r="N593" s="8"/>
      <c r="O593" s="9" cm="1">
        <f t="array" ref="O593">_xlfn.IFS(AND(B593="Short",F593=Q593),(D593-F593)/D593,AND(B593="Long",F593=Q593),(F593/D593)-1,AND(B593="Long",F593&lt;&gt;Q593),(F593/D593)-1,AND(B593="Short",F593&lt;&gt;Q593),(D593-F593)/D593)</f>
        <v>2.8020585372435347E-2</v>
      </c>
      <c r="P593" t="s">
        <v>23</v>
      </c>
      <c r="Q593" s="7">
        <v>106.6705</v>
      </c>
      <c r="R593" s="8">
        <v>43899</v>
      </c>
      <c r="S593" s="10">
        <f t="shared" si="28"/>
        <v>1</v>
      </c>
      <c r="T593" s="10">
        <v>1</v>
      </c>
      <c r="V593" s="11" t="str">
        <f t="shared" si="27"/>
        <v>1</v>
      </c>
      <c r="Y593" s="10">
        <v>0</v>
      </c>
      <c r="AC593">
        <f t="shared" si="29"/>
        <v>1</v>
      </c>
    </row>
    <row r="594" spans="1:29" x14ac:dyDescent="0.2">
      <c r="A594" t="s">
        <v>297</v>
      </c>
      <c r="B594" t="s">
        <v>25</v>
      </c>
      <c r="C594" s="6">
        <v>43906</v>
      </c>
      <c r="D594" s="7">
        <v>92.76</v>
      </c>
      <c r="E594" s="6">
        <v>43915</v>
      </c>
      <c r="F594" s="7">
        <v>96.71</v>
      </c>
      <c r="G594">
        <v>1</v>
      </c>
      <c r="H594">
        <v>0</v>
      </c>
      <c r="J594" s="7"/>
      <c r="K594" s="8"/>
      <c r="M594" s="7"/>
      <c r="N594" s="8"/>
      <c r="O594" s="9" cm="1">
        <f t="array" ref="O594">_xlfn.IFS(AND(B594="Short",F594=Q594),(D594-F594)/D594,AND(B594="Long",F594=Q594),(F594/D594)-1,AND(B594="Long",F594&lt;&gt;Q594),(F594/D594)-1,AND(B594="Short",F594&lt;&gt;Q594),(D594-F594)/D594)</f>
        <v>4.258300991806796E-2</v>
      </c>
      <c r="P594" t="s">
        <v>23</v>
      </c>
      <c r="Q594" s="7">
        <v>96.71</v>
      </c>
      <c r="R594" s="8">
        <v>43906</v>
      </c>
      <c r="S594" s="10">
        <f t="shared" si="28"/>
        <v>9</v>
      </c>
      <c r="T594" s="10">
        <v>1</v>
      </c>
      <c r="V594" s="11" t="str">
        <f t="shared" si="27"/>
        <v>1</v>
      </c>
      <c r="Y594" s="10">
        <v>0</v>
      </c>
      <c r="AC594">
        <f t="shared" si="29"/>
        <v>9</v>
      </c>
    </row>
    <row r="595" spans="1:29" x14ac:dyDescent="0.2">
      <c r="A595" t="s">
        <v>298</v>
      </c>
      <c r="B595" t="s">
        <v>25</v>
      </c>
      <c r="C595" s="6">
        <v>43906</v>
      </c>
      <c r="D595" s="7">
        <v>25.978999999999999</v>
      </c>
      <c r="E595" s="6">
        <v>43915</v>
      </c>
      <c r="F595" s="7">
        <v>26.776499999999999</v>
      </c>
      <c r="G595">
        <v>1</v>
      </c>
      <c r="H595">
        <v>0</v>
      </c>
      <c r="J595" s="7"/>
      <c r="K595" s="8"/>
      <c r="M595" s="7"/>
      <c r="N595" s="8"/>
      <c r="O595" s="9" cm="1">
        <f t="array" ref="O595">_xlfn.IFS(AND(B595="Short",F595=Q595),(D595-F595)/D595,AND(B595="Long",F595=Q595),(F595/D595)-1,AND(B595="Long",F595&lt;&gt;Q595),(F595/D595)-1,AND(B595="Short",F595&lt;&gt;Q595),(D595-F595)/D595)</f>
        <v>3.0697871357634909E-2</v>
      </c>
      <c r="P595" t="s">
        <v>23</v>
      </c>
      <c r="Q595" s="7">
        <v>26.776499999999999</v>
      </c>
      <c r="R595" s="8">
        <v>43906</v>
      </c>
      <c r="S595" s="10">
        <f t="shared" si="28"/>
        <v>9</v>
      </c>
      <c r="T595" s="10">
        <v>1</v>
      </c>
      <c r="V595" s="11" t="str">
        <f t="shared" si="27"/>
        <v>1</v>
      </c>
      <c r="Y595" s="10">
        <v>0</v>
      </c>
      <c r="AC595">
        <f t="shared" si="29"/>
        <v>9</v>
      </c>
    </row>
    <row r="596" spans="1:29" x14ac:dyDescent="0.2">
      <c r="A596" t="s">
        <v>299</v>
      </c>
      <c r="B596" t="s">
        <v>25</v>
      </c>
      <c r="C596" s="6">
        <v>43906</v>
      </c>
      <c r="D596" s="7">
        <v>32.363</v>
      </c>
      <c r="E596" s="6">
        <v>43930</v>
      </c>
      <c r="F596" s="7">
        <v>33.320500000000003</v>
      </c>
      <c r="G596">
        <v>1</v>
      </c>
      <c r="H596">
        <v>0</v>
      </c>
      <c r="J596" s="7"/>
      <c r="K596" s="8"/>
      <c r="M596" s="7"/>
      <c r="N596" s="8"/>
      <c r="O596" s="9" cm="1">
        <f t="array" ref="O596">_xlfn.IFS(AND(B596="Short",F596=Q596),(D596-F596)/D596,AND(B596="Long",F596=Q596),(F596/D596)-1,AND(B596="Long",F596&lt;&gt;Q596),(F596/D596)-1,AND(B596="Short",F596&lt;&gt;Q596),(D596-F596)/D596)</f>
        <v>2.9586255909526349E-2</v>
      </c>
      <c r="P596" t="s">
        <v>23</v>
      </c>
      <c r="Q596" s="7">
        <v>33.320500000000003</v>
      </c>
      <c r="R596" s="8">
        <v>43906</v>
      </c>
      <c r="S596" s="10">
        <f t="shared" si="28"/>
        <v>24</v>
      </c>
      <c r="T596" s="10">
        <v>1</v>
      </c>
      <c r="V596" s="11" t="str">
        <f t="shared" si="27"/>
        <v>1</v>
      </c>
      <c r="Y596" s="10">
        <v>0</v>
      </c>
      <c r="AC596">
        <f t="shared" si="29"/>
        <v>24</v>
      </c>
    </row>
    <row r="597" spans="1:29" x14ac:dyDescent="0.2">
      <c r="A597" t="s">
        <v>300</v>
      </c>
      <c r="B597" t="s">
        <v>25</v>
      </c>
      <c r="C597" s="6">
        <v>43906</v>
      </c>
      <c r="D597" s="7">
        <v>30.114000000000001</v>
      </c>
      <c r="E597" s="6">
        <v>43915</v>
      </c>
      <c r="F597" s="7">
        <v>31.623999999999999</v>
      </c>
      <c r="G597">
        <v>1</v>
      </c>
      <c r="H597">
        <v>0</v>
      </c>
      <c r="J597" s="7"/>
      <c r="K597" s="8"/>
      <c r="M597" s="7"/>
      <c r="N597" s="8"/>
      <c r="O597" s="9" cm="1">
        <f t="array" ref="O597">_xlfn.IFS(AND(B597="Short",F597=Q597),(D597-F597)/D597,AND(B597="Long",F597=Q597),(F597/D597)-1,AND(B597="Long",F597&lt;&gt;Q597),(F597/D597)-1,AND(B597="Short",F597&lt;&gt;Q597),(D597-F597)/D597)</f>
        <v>5.0142790728564757E-2</v>
      </c>
      <c r="P597" t="s">
        <v>23</v>
      </c>
      <c r="Q597" s="7">
        <v>31.623999999999999</v>
      </c>
      <c r="R597" s="8">
        <v>43906</v>
      </c>
      <c r="S597" s="10">
        <f t="shared" si="28"/>
        <v>9</v>
      </c>
      <c r="T597" s="10">
        <v>1</v>
      </c>
      <c r="V597" s="11" t="str">
        <f t="shared" si="27"/>
        <v>1</v>
      </c>
      <c r="Y597" s="10">
        <v>0</v>
      </c>
      <c r="AC597">
        <f t="shared" si="29"/>
        <v>9</v>
      </c>
    </row>
    <row r="598" spans="1:29" x14ac:dyDescent="0.2">
      <c r="A598" t="s">
        <v>298</v>
      </c>
      <c r="B598" t="s">
        <v>22</v>
      </c>
      <c r="C598" s="6">
        <v>44256</v>
      </c>
      <c r="D598" s="7">
        <v>41.433</v>
      </c>
      <c r="E598" s="6">
        <v>44257</v>
      </c>
      <c r="F598" s="7">
        <v>40.0655</v>
      </c>
      <c r="G598">
        <v>1</v>
      </c>
      <c r="H598">
        <v>0</v>
      </c>
      <c r="J598" s="7"/>
      <c r="K598" s="8"/>
      <c r="M598" s="7"/>
      <c r="N598" s="8"/>
      <c r="O598" s="9" cm="1">
        <f t="array" ref="O598">_xlfn.IFS(AND(B598="Short",F598=Q598),(D598-F598)/D598,AND(B598="Long",F598=Q598),(F598/D598)-1,AND(B598="Long",F598&lt;&gt;Q598),(F598/D598)-1,AND(B598="Short",F598&lt;&gt;Q598),(D598-F598)/D598)</f>
        <v>3.3005092559071268E-2</v>
      </c>
      <c r="P598" t="s">
        <v>23</v>
      </c>
      <c r="Q598" s="7">
        <v>40.0655</v>
      </c>
      <c r="R598" s="8">
        <v>44256</v>
      </c>
      <c r="S598" s="10">
        <f t="shared" si="28"/>
        <v>1</v>
      </c>
      <c r="T598" s="10">
        <v>1</v>
      </c>
      <c r="V598" s="11" t="str">
        <f t="shared" si="27"/>
        <v>1</v>
      </c>
      <c r="Y598" s="10">
        <v>0</v>
      </c>
      <c r="AC598">
        <f t="shared" si="29"/>
        <v>1</v>
      </c>
    </row>
    <row r="599" spans="1:29" x14ac:dyDescent="0.2">
      <c r="A599" t="s">
        <v>298</v>
      </c>
      <c r="B599" t="s">
        <v>25</v>
      </c>
      <c r="C599" s="6">
        <v>44901</v>
      </c>
      <c r="D599" s="7">
        <v>36.115000000000002</v>
      </c>
      <c r="E599" s="6">
        <v>45107</v>
      </c>
      <c r="F599" s="7">
        <v>37.427500000000002</v>
      </c>
      <c r="G599">
        <v>1</v>
      </c>
      <c r="H599">
        <v>0</v>
      </c>
      <c r="J599" s="7"/>
      <c r="K599" s="8"/>
      <c r="M599" s="7"/>
      <c r="N599" s="8"/>
      <c r="O599" s="9" cm="1">
        <f t="array" ref="O599">_xlfn.IFS(AND(B599="Short",F599=Q599),(D599-F599)/D599,AND(B599="Long",F599=Q599),(F599/D599)-1,AND(B599="Long",F599&lt;&gt;Q599),(F599/D599)-1,AND(B599="Short",F599&lt;&gt;Q599),(D599-F599)/D599)</f>
        <v>3.6342240066454368E-2</v>
      </c>
      <c r="P599" t="s">
        <v>23</v>
      </c>
      <c r="Q599" s="7">
        <v>37.427500000000002</v>
      </c>
      <c r="R599" s="8">
        <v>44901</v>
      </c>
      <c r="S599" s="10">
        <f t="shared" si="28"/>
        <v>206</v>
      </c>
      <c r="T599" s="10">
        <v>1</v>
      </c>
      <c r="V599" s="11" t="str">
        <f t="shared" si="27"/>
        <v>1</v>
      </c>
      <c r="Y599" s="10">
        <v>0</v>
      </c>
      <c r="AC599">
        <f t="shared" si="29"/>
        <v>206</v>
      </c>
    </row>
    <row r="600" spans="1:29" x14ac:dyDescent="0.2">
      <c r="A600" t="s">
        <v>301</v>
      </c>
      <c r="B600" t="s">
        <v>25</v>
      </c>
      <c r="C600" s="6">
        <v>43906</v>
      </c>
      <c r="D600" s="7">
        <v>102.982</v>
      </c>
      <c r="E600" s="6">
        <v>43907</v>
      </c>
      <c r="F600" s="7">
        <v>106.062</v>
      </c>
      <c r="G600">
        <v>1</v>
      </c>
      <c r="H600">
        <v>0</v>
      </c>
      <c r="J600" s="7"/>
      <c r="K600" s="8"/>
      <c r="M600" s="7"/>
      <c r="N600" s="8"/>
      <c r="O600" s="9" cm="1">
        <f t="array" ref="O600">_xlfn.IFS(AND(B600="Short",F600=Q600),(D600-F600)/D600,AND(B600="Long",F600=Q600),(F600/D600)-1,AND(B600="Long",F600&lt;&gt;Q600),(F600/D600)-1,AND(B600="Short",F600&lt;&gt;Q600),(D600-F600)/D600)</f>
        <v>2.9908139286477287E-2</v>
      </c>
      <c r="P600" t="s">
        <v>23</v>
      </c>
      <c r="Q600" s="7">
        <v>106.062</v>
      </c>
      <c r="R600" s="8">
        <v>43906</v>
      </c>
      <c r="S600" s="10">
        <f t="shared" si="28"/>
        <v>1</v>
      </c>
      <c r="T600" s="10">
        <v>1</v>
      </c>
      <c r="V600" s="11" t="str">
        <f t="shared" si="27"/>
        <v>1</v>
      </c>
      <c r="Y600" s="10">
        <v>0</v>
      </c>
      <c r="AC600">
        <f t="shared" si="29"/>
        <v>1</v>
      </c>
    </row>
    <row r="601" spans="1:29" x14ac:dyDescent="0.2">
      <c r="A601" t="s">
        <v>302</v>
      </c>
      <c r="B601" t="s">
        <v>22</v>
      </c>
      <c r="C601" s="6">
        <v>44589</v>
      </c>
      <c r="D601" s="7">
        <v>217.48</v>
      </c>
      <c r="E601" s="6">
        <v>44634</v>
      </c>
      <c r="F601" s="7">
        <v>211.18</v>
      </c>
      <c r="G601">
        <v>1</v>
      </c>
      <c r="H601">
        <v>0</v>
      </c>
      <c r="J601" s="7"/>
      <c r="K601" s="8"/>
      <c r="M601" s="7"/>
      <c r="N601" s="8"/>
      <c r="O601" s="9" cm="1">
        <f t="array" ref="O601">_xlfn.IFS(AND(B601="Short",F601=Q601),(D601-F601)/D601,AND(B601="Long",F601=Q601),(F601/D601)-1,AND(B601="Long",F601&lt;&gt;Q601),(F601/D601)-1,AND(B601="Short",F601&lt;&gt;Q601),(D601-F601)/D601)</f>
        <v>2.8968180982159201E-2</v>
      </c>
      <c r="P601" t="s">
        <v>23</v>
      </c>
      <c r="Q601" s="7">
        <v>211.18</v>
      </c>
      <c r="R601" s="8">
        <v>44589</v>
      </c>
      <c r="S601" s="10">
        <f t="shared" si="28"/>
        <v>45</v>
      </c>
      <c r="T601" s="10">
        <v>1</v>
      </c>
      <c r="V601" s="11" t="str">
        <f t="shared" si="27"/>
        <v>1</v>
      </c>
      <c r="Y601" s="10">
        <v>0</v>
      </c>
      <c r="AC601">
        <f t="shared" si="29"/>
        <v>45</v>
      </c>
    </row>
    <row r="602" spans="1:29" x14ac:dyDescent="0.2">
      <c r="A602" t="s">
        <v>303</v>
      </c>
      <c r="B602" t="s">
        <v>25</v>
      </c>
      <c r="C602" s="6">
        <v>43874</v>
      </c>
      <c r="D602" s="7">
        <v>54.213999999999999</v>
      </c>
      <c r="E602" s="6">
        <v>44167</v>
      </c>
      <c r="F602" s="7">
        <v>56.048999999999999</v>
      </c>
      <c r="G602">
        <v>1</v>
      </c>
      <c r="H602">
        <v>0</v>
      </c>
      <c r="J602" s="7"/>
      <c r="K602" s="8"/>
      <c r="M602" s="7"/>
      <c r="N602" s="8"/>
      <c r="O602" s="9" cm="1">
        <f t="array" ref="O602">_xlfn.IFS(AND(B602="Short",F602=Q602),(D602-F602)/D602,AND(B602="Long",F602=Q602),(F602/D602)-1,AND(B602="Long",F602&lt;&gt;Q602),(F602/D602)-1,AND(B602="Short",F602&lt;&gt;Q602),(D602-F602)/D602)</f>
        <v>3.3847345704061782E-2</v>
      </c>
      <c r="P602" t="s">
        <v>23</v>
      </c>
      <c r="Q602" s="7">
        <v>56.048999999999999</v>
      </c>
      <c r="R602" s="8">
        <v>43874</v>
      </c>
      <c r="S602" s="10">
        <f t="shared" si="28"/>
        <v>293</v>
      </c>
      <c r="T602" s="10">
        <v>1</v>
      </c>
      <c r="V602" s="11" t="str">
        <f t="shared" si="27"/>
        <v>1</v>
      </c>
      <c r="Y602" s="10">
        <v>0</v>
      </c>
      <c r="AC602">
        <f t="shared" si="29"/>
        <v>293</v>
      </c>
    </row>
    <row r="603" spans="1:29" x14ac:dyDescent="0.2">
      <c r="A603" t="s">
        <v>302</v>
      </c>
      <c r="B603" t="s">
        <v>25</v>
      </c>
      <c r="C603" s="6">
        <v>44712</v>
      </c>
      <c r="D603" s="7">
        <v>212.809</v>
      </c>
      <c r="E603" s="6">
        <v>44713</v>
      </c>
      <c r="F603" s="7">
        <v>219.03149999999999</v>
      </c>
      <c r="G603">
        <v>1</v>
      </c>
      <c r="H603">
        <v>0</v>
      </c>
      <c r="J603" s="7"/>
      <c r="K603" s="8"/>
      <c r="M603" s="7"/>
      <c r="N603" s="8"/>
      <c r="O603" s="9" cm="1">
        <f t="array" ref="O603">_xlfn.IFS(AND(B603="Short",F603=Q603),(D603-F603)/D603,AND(B603="Long",F603=Q603),(F603/D603)-1,AND(B603="Long",F603&lt;&gt;Q603),(F603/D603)-1,AND(B603="Short",F603&lt;&gt;Q603),(D603-F603)/D603)</f>
        <v>2.9239834781423779E-2</v>
      </c>
      <c r="P603" t="s">
        <v>23</v>
      </c>
      <c r="Q603" s="7">
        <v>219.03149999999999</v>
      </c>
      <c r="R603" s="8">
        <v>44712</v>
      </c>
      <c r="S603" s="10">
        <f t="shared" si="28"/>
        <v>1</v>
      </c>
      <c r="T603" s="10">
        <v>1</v>
      </c>
      <c r="V603" s="11" t="str">
        <f t="shared" si="27"/>
        <v>1</v>
      </c>
      <c r="Y603" s="10">
        <v>0</v>
      </c>
      <c r="AC603">
        <f t="shared" si="29"/>
        <v>1</v>
      </c>
    </row>
    <row r="604" spans="1:29" x14ac:dyDescent="0.2">
      <c r="A604" t="s">
        <v>304</v>
      </c>
      <c r="B604" t="s">
        <v>25</v>
      </c>
      <c r="C604" s="6">
        <v>43906</v>
      </c>
      <c r="D604" s="7">
        <v>89.567999999999998</v>
      </c>
      <c r="E604" s="6">
        <v>43907</v>
      </c>
      <c r="F604" s="7">
        <v>92.087999999999994</v>
      </c>
      <c r="G604">
        <v>1</v>
      </c>
      <c r="H604">
        <v>0</v>
      </c>
      <c r="J604" s="7"/>
      <c r="K604" s="8"/>
      <c r="M604" s="7"/>
      <c r="N604" s="8"/>
      <c r="O604" s="9" cm="1">
        <f t="array" ref="O604">_xlfn.IFS(AND(B604="Short",F604=Q604),(D604-F604)/D604,AND(B604="Long",F604=Q604),(F604/D604)-1,AND(B604="Long",F604&lt;&gt;Q604),(F604/D604)-1,AND(B604="Short",F604&lt;&gt;Q604),(D604-F604)/D604)</f>
        <v>2.813504823151125E-2</v>
      </c>
      <c r="P604" t="s">
        <v>23</v>
      </c>
      <c r="Q604" s="7">
        <v>92.087999999999994</v>
      </c>
      <c r="R604" s="8">
        <v>43906</v>
      </c>
      <c r="S604" s="10">
        <f t="shared" si="28"/>
        <v>1</v>
      </c>
      <c r="T604" s="10">
        <v>1</v>
      </c>
      <c r="V604" s="11" t="str">
        <f t="shared" si="27"/>
        <v>1</v>
      </c>
      <c r="Y604" s="10">
        <v>0</v>
      </c>
      <c r="AC604">
        <f t="shared" si="29"/>
        <v>1</v>
      </c>
    </row>
    <row r="605" spans="1:29" x14ac:dyDescent="0.2">
      <c r="A605" t="s">
        <v>302</v>
      </c>
      <c r="B605" t="s">
        <v>22</v>
      </c>
      <c r="C605" s="6">
        <v>44869</v>
      </c>
      <c r="D605" s="7">
        <v>301.27699999999999</v>
      </c>
      <c r="E605" s="6">
        <v>44887</v>
      </c>
      <c r="F605" s="7">
        <v>288.51949999999999</v>
      </c>
      <c r="G605">
        <v>1</v>
      </c>
      <c r="H605">
        <v>0</v>
      </c>
      <c r="J605" s="7"/>
      <c r="K605" s="8"/>
      <c r="M605" s="7"/>
      <c r="N605" s="8"/>
      <c r="O605" s="9" cm="1">
        <f t="array" ref="O605">_xlfn.IFS(AND(B605="Short",F605=Q605),(D605-F605)/D605,AND(B605="Long",F605=Q605),(F605/D605)-1,AND(B605="Long",F605&lt;&gt;Q605),(F605/D605)-1,AND(B605="Short",F605&lt;&gt;Q605),(D605-F605)/D605)</f>
        <v>4.2344752503510039E-2</v>
      </c>
      <c r="P605" t="s">
        <v>23</v>
      </c>
      <c r="Q605" s="7">
        <v>288.51949999999999</v>
      </c>
      <c r="R605" s="8">
        <v>44869</v>
      </c>
      <c r="S605" s="10">
        <f t="shared" si="28"/>
        <v>18</v>
      </c>
      <c r="T605" s="10">
        <v>1</v>
      </c>
      <c r="V605" s="11" t="str">
        <f t="shared" si="27"/>
        <v>1</v>
      </c>
      <c r="Y605" s="10">
        <v>0</v>
      </c>
      <c r="AC605">
        <f t="shared" si="29"/>
        <v>18</v>
      </c>
    </row>
    <row r="606" spans="1:29" x14ac:dyDescent="0.2">
      <c r="A606" t="s">
        <v>302</v>
      </c>
      <c r="B606" t="s">
        <v>25</v>
      </c>
      <c r="C606" s="6">
        <v>45513</v>
      </c>
      <c r="D606" s="7">
        <v>176.768</v>
      </c>
      <c r="E606" s="6">
        <v>45516</v>
      </c>
      <c r="F606" s="7">
        <v>183.16300000000001</v>
      </c>
      <c r="G606">
        <v>1</v>
      </c>
      <c r="H606">
        <v>0</v>
      </c>
      <c r="J606" s="7"/>
      <c r="K606" s="8"/>
      <c r="M606" s="7"/>
      <c r="N606" s="8"/>
      <c r="O606" s="9" cm="1">
        <f t="array" ref="O606">_xlfn.IFS(AND(B606="Short",F606=Q606),(D606-F606)/D606,AND(B606="Long",F606=Q606),(F606/D606)-1,AND(B606="Long",F606&lt;&gt;Q606),(F606/D606)-1,AND(B606="Short",F606&lt;&gt;Q606),(D606-F606)/D606)</f>
        <v>3.6177362418537307E-2</v>
      </c>
      <c r="P606" t="s">
        <v>23</v>
      </c>
      <c r="Q606" s="7">
        <v>183.16300000000001</v>
      </c>
      <c r="R606" s="8">
        <v>45513</v>
      </c>
      <c r="S606" s="10">
        <f t="shared" si="28"/>
        <v>3</v>
      </c>
      <c r="T606" s="10">
        <v>1</v>
      </c>
      <c r="V606" s="11" t="str">
        <f t="shared" si="27"/>
        <v>1</v>
      </c>
      <c r="Y606" s="10">
        <v>0</v>
      </c>
      <c r="AC606">
        <f t="shared" si="29"/>
        <v>3</v>
      </c>
    </row>
    <row r="607" spans="1:29" x14ac:dyDescent="0.2">
      <c r="A607" t="s">
        <v>303</v>
      </c>
      <c r="B607" t="s">
        <v>25</v>
      </c>
      <c r="C607" s="6">
        <v>44616</v>
      </c>
      <c r="D607" s="7">
        <v>73.933499999999995</v>
      </c>
      <c r="E607" s="6">
        <v>44617</v>
      </c>
      <c r="F607" s="7">
        <v>76.754750000000001</v>
      </c>
      <c r="G607">
        <v>1</v>
      </c>
      <c r="H607">
        <v>0</v>
      </c>
      <c r="J607" s="7"/>
      <c r="K607" s="8"/>
      <c r="M607" s="7"/>
      <c r="N607" s="8"/>
      <c r="O607" s="9" cm="1">
        <f t="array" ref="O607">_xlfn.IFS(AND(B607="Short",F607=Q607),(D607-F607)/D607,AND(B607="Long",F607=Q607),(F607/D607)-1,AND(B607="Long",F607&lt;&gt;Q607),(F607/D607)-1,AND(B607="Short",F607&lt;&gt;Q607),(D607-F607)/D607)</f>
        <v>3.8159291796005856E-2</v>
      </c>
      <c r="P607" t="s">
        <v>23</v>
      </c>
      <c r="Q607" s="7">
        <v>76.754750000000001</v>
      </c>
      <c r="R607" s="8">
        <v>44616</v>
      </c>
      <c r="S607" s="10">
        <f t="shared" si="28"/>
        <v>1</v>
      </c>
      <c r="T607" s="10">
        <v>1</v>
      </c>
      <c r="V607" s="11" t="str">
        <f t="shared" si="27"/>
        <v>1</v>
      </c>
      <c r="Y607" s="10">
        <v>0</v>
      </c>
      <c r="AC607">
        <f t="shared" si="29"/>
        <v>1</v>
      </c>
    </row>
    <row r="608" spans="1:29" x14ac:dyDescent="0.2">
      <c r="A608" t="s">
        <v>305</v>
      </c>
      <c r="B608" t="s">
        <v>22</v>
      </c>
      <c r="C608" s="6">
        <v>43755</v>
      </c>
      <c r="D608" s="7">
        <v>225.44499999999999</v>
      </c>
      <c r="E608" s="6">
        <v>43756</v>
      </c>
      <c r="F608" s="7">
        <v>218.58250000000001</v>
      </c>
      <c r="G608">
        <v>1</v>
      </c>
      <c r="H608">
        <v>0</v>
      </c>
      <c r="J608" s="7"/>
      <c r="K608" s="8"/>
      <c r="M608" s="7"/>
      <c r="N608" s="8"/>
      <c r="O608" s="9" cm="1">
        <f t="array" ref="O608">_xlfn.IFS(AND(B608="Short",F608=Q608),(D608-F608)/D608,AND(B608="Long",F608=Q608),(F608/D608)-1,AND(B608="Long",F608&lt;&gt;Q608),(F608/D608)-1,AND(B608="Short",F608&lt;&gt;Q608),(D608-F608)/D608)</f>
        <v>3.0439796846237367E-2</v>
      </c>
      <c r="P608" t="s">
        <v>23</v>
      </c>
      <c r="Q608" s="7">
        <v>218.58250000000001</v>
      </c>
      <c r="R608" s="8">
        <v>43755</v>
      </c>
      <c r="S608" s="10">
        <f t="shared" si="28"/>
        <v>1</v>
      </c>
      <c r="T608" s="10">
        <v>1</v>
      </c>
      <c r="V608" s="11" t="str">
        <f t="shared" si="27"/>
        <v>1</v>
      </c>
      <c r="Y608" s="10">
        <v>0</v>
      </c>
      <c r="AC608">
        <f t="shared" si="29"/>
        <v>1</v>
      </c>
    </row>
    <row r="609" spans="1:29" x14ac:dyDescent="0.2">
      <c r="A609" t="s">
        <v>306</v>
      </c>
      <c r="B609" t="s">
        <v>25</v>
      </c>
      <c r="C609" s="6">
        <v>43906</v>
      </c>
      <c r="D609" s="7">
        <v>68.575000000000003</v>
      </c>
      <c r="E609" s="6">
        <v>43907</v>
      </c>
      <c r="F609" s="7">
        <v>71.212500000000006</v>
      </c>
      <c r="G609">
        <v>1</v>
      </c>
      <c r="H609">
        <v>0</v>
      </c>
      <c r="J609" s="7"/>
      <c r="K609" s="8"/>
      <c r="M609" s="7"/>
      <c r="N609" s="8"/>
      <c r="O609" s="9" cm="1">
        <f t="array" ref="O609">_xlfn.IFS(AND(B609="Short",F609=Q609),(D609-F609)/D609,AND(B609="Long",F609=Q609),(F609/D609)-1,AND(B609="Long",F609&lt;&gt;Q609),(F609/D609)-1,AND(B609="Short",F609&lt;&gt;Q609),(D609-F609)/D609)</f>
        <v>3.8461538461538547E-2</v>
      </c>
      <c r="P609" t="s">
        <v>23</v>
      </c>
      <c r="Q609" s="7">
        <v>71.212500000000006</v>
      </c>
      <c r="R609" s="8">
        <v>43906</v>
      </c>
      <c r="S609" s="10">
        <f t="shared" si="28"/>
        <v>1</v>
      </c>
      <c r="T609" s="10">
        <v>1</v>
      </c>
      <c r="V609" s="11" t="str">
        <f t="shared" si="27"/>
        <v>1</v>
      </c>
      <c r="Y609" s="10">
        <v>0</v>
      </c>
      <c r="AC609">
        <f t="shared" si="29"/>
        <v>1</v>
      </c>
    </row>
    <row r="610" spans="1:29" x14ac:dyDescent="0.2">
      <c r="A610" t="s">
        <v>307</v>
      </c>
      <c r="B610" t="s">
        <v>25</v>
      </c>
      <c r="C610" s="6">
        <v>43906</v>
      </c>
      <c r="D610" s="7">
        <v>65.286000000000001</v>
      </c>
      <c r="E610" s="6">
        <v>43907</v>
      </c>
      <c r="F610" s="7">
        <v>68.275999999999996</v>
      </c>
      <c r="G610">
        <v>1</v>
      </c>
      <c r="H610">
        <v>0</v>
      </c>
      <c r="J610" s="7"/>
      <c r="K610" s="8"/>
      <c r="M610" s="7"/>
      <c r="N610" s="8"/>
      <c r="O610" s="9" cm="1">
        <f t="array" ref="O610">_xlfn.IFS(AND(B610="Short",F610=Q610),(D610-F610)/D610,AND(B610="Long",F610=Q610),(F610/D610)-1,AND(B610="Long",F610&lt;&gt;Q610),(F610/D610)-1,AND(B610="Short",F610&lt;&gt;Q610),(D610-F610)/D610)</f>
        <v>4.5798486658701565E-2</v>
      </c>
      <c r="P610" t="s">
        <v>23</v>
      </c>
      <c r="Q610" s="7">
        <v>68.275999999999996</v>
      </c>
      <c r="R610" s="8">
        <v>43906</v>
      </c>
      <c r="S610" s="10">
        <f t="shared" si="28"/>
        <v>1</v>
      </c>
      <c r="T610" s="10">
        <v>1</v>
      </c>
      <c r="V610" s="11" t="str">
        <f t="shared" si="27"/>
        <v>1</v>
      </c>
      <c r="Y610" s="10">
        <v>0</v>
      </c>
      <c r="AC610">
        <f t="shared" si="29"/>
        <v>1</v>
      </c>
    </row>
    <row r="611" spans="1:29" x14ac:dyDescent="0.2">
      <c r="A611" t="s">
        <v>305</v>
      </c>
      <c r="B611" t="s">
        <v>25</v>
      </c>
      <c r="C611" s="6">
        <v>43906</v>
      </c>
      <c r="D611" s="7">
        <v>177.78100000000001</v>
      </c>
      <c r="E611" s="6">
        <v>43908</v>
      </c>
      <c r="F611" s="7">
        <v>185.6585</v>
      </c>
      <c r="G611">
        <v>1</v>
      </c>
      <c r="H611">
        <v>0</v>
      </c>
      <c r="J611" s="7"/>
      <c r="K611" s="8"/>
      <c r="M611" s="7"/>
      <c r="N611" s="8"/>
      <c r="O611" s="9" cm="1">
        <f t="array" ref="O611">_xlfn.IFS(AND(B611="Short",F611=Q611),(D611-F611)/D611,AND(B611="Long",F611=Q611),(F611/D611)-1,AND(B611="Long",F611&lt;&gt;Q611),(F611/D611)-1,AND(B611="Short",F611&lt;&gt;Q611),(D611-F611)/D611)</f>
        <v>4.431013437881437E-2</v>
      </c>
      <c r="P611" t="s">
        <v>23</v>
      </c>
      <c r="Q611" s="7">
        <v>185.6585</v>
      </c>
      <c r="R611" s="8">
        <v>43906</v>
      </c>
      <c r="S611" s="10">
        <f t="shared" si="28"/>
        <v>2</v>
      </c>
      <c r="T611" s="10">
        <v>1</v>
      </c>
      <c r="V611" s="11" t="str">
        <f t="shared" si="27"/>
        <v>1</v>
      </c>
      <c r="Y611" s="10">
        <v>0</v>
      </c>
      <c r="AC611">
        <f t="shared" si="29"/>
        <v>2</v>
      </c>
    </row>
    <row r="612" spans="1:29" x14ac:dyDescent="0.2">
      <c r="A612" t="s">
        <v>308</v>
      </c>
      <c r="B612" t="s">
        <v>25</v>
      </c>
      <c r="C612" s="6">
        <v>43906</v>
      </c>
      <c r="D612" s="7">
        <v>61.558999999999997</v>
      </c>
      <c r="E612" s="6">
        <v>43910</v>
      </c>
      <c r="F612" s="7">
        <v>63.881500000000003</v>
      </c>
      <c r="G612">
        <v>1</v>
      </c>
      <c r="H612">
        <v>0</v>
      </c>
      <c r="J612" s="7"/>
      <c r="K612" s="8"/>
      <c r="M612" s="7"/>
      <c r="N612" s="8"/>
      <c r="O612" s="9" cm="1">
        <f t="array" ref="O612">_xlfn.IFS(AND(B612="Short",F612=Q612),(D612-F612)/D612,AND(B612="Long",F612=Q612),(F612/D612)-1,AND(B612="Long",F612&lt;&gt;Q612),(F612/D612)-1,AND(B612="Short",F612&lt;&gt;Q612),(D612-F612)/D612)</f>
        <v>3.772803326889651E-2</v>
      </c>
      <c r="P612" t="s">
        <v>23</v>
      </c>
      <c r="Q612" s="7">
        <v>63.881500000000003</v>
      </c>
      <c r="R612" s="8">
        <v>43906</v>
      </c>
      <c r="S612" s="10">
        <f t="shared" si="28"/>
        <v>4</v>
      </c>
      <c r="T612" s="10">
        <v>1</v>
      </c>
      <c r="V612" s="11" t="str">
        <f t="shared" si="27"/>
        <v>1</v>
      </c>
      <c r="Y612" s="10">
        <v>0</v>
      </c>
      <c r="AC612">
        <f t="shared" si="29"/>
        <v>4</v>
      </c>
    </row>
    <row r="613" spans="1:29" x14ac:dyDescent="0.2">
      <c r="A613" t="s">
        <v>308</v>
      </c>
      <c r="B613" t="s">
        <v>22</v>
      </c>
      <c r="C613" s="6">
        <v>43914</v>
      </c>
      <c r="D613" s="7">
        <v>62.003999999999998</v>
      </c>
      <c r="E613" s="6">
        <v>44280</v>
      </c>
      <c r="F613" s="7">
        <v>107.35</v>
      </c>
      <c r="G613">
        <v>0</v>
      </c>
      <c r="H613">
        <v>0</v>
      </c>
      <c r="J613" s="7"/>
      <c r="K613" s="8"/>
      <c r="M613" s="7"/>
      <c r="N613" s="8"/>
      <c r="O613" s="9" cm="1">
        <f t="array" ref="O613">_xlfn.IFS(AND(B613="Short",F613=Q613),(D613-F613)/D613,AND(B613="Long",F613=Q613),(F613/D613)-1,AND(B613="Long",F613&lt;&gt;Q613),(F613/D613)-1,AND(B613="Short",F613&lt;&gt;Q613),(D613-F613)/D613)</f>
        <v>-0.73133991355396422</v>
      </c>
      <c r="P613" t="s">
        <v>23</v>
      </c>
      <c r="Q613" s="7">
        <v>60.488999999999997</v>
      </c>
      <c r="R613" s="8">
        <v>43914</v>
      </c>
      <c r="S613" s="10">
        <f t="shared" si="28"/>
        <v>366</v>
      </c>
      <c r="T613" s="10">
        <v>0</v>
      </c>
      <c r="V613" s="11" t="b">
        <f t="shared" si="27"/>
        <v>0</v>
      </c>
      <c r="Y613" s="10">
        <v>0</v>
      </c>
      <c r="AC613" t="b">
        <f t="shared" si="29"/>
        <v>0</v>
      </c>
    </row>
    <row r="614" spans="1:29" x14ac:dyDescent="0.2">
      <c r="A614" t="s">
        <v>307</v>
      </c>
      <c r="B614" t="s">
        <v>25</v>
      </c>
      <c r="C614" s="6">
        <v>44853</v>
      </c>
      <c r="D614" s="7">
        <v>79.087000000000003</v>
      </c>
      <c r="E614" s="6">
        <v>44859</v>
      </c>
      <c r="F614" s="7">
        <v>81.454499999999996</v>
      </c>
      <c r="G614">
        <v>1</v>
      </c>
      <c r="H614">
        <v>0</v>
      </c>
      <c r="J614" s="7"/>
      <c r="K614" s="8"/>
      <c r="M614" s="7"/>
      <c r="N614" s="8"/>
      <c r="O614" s="9" cm="1">
        <f t="array" ref="O614">_xlfn.IFS(AND(B614="Short",F614=Q614),(D614-F614)/D614,AND(B614="Long",F614=Q614),(F614/D614)-1,AND(B614="Long",F614&lt;&gt;Q614),(F614/D614)-1,AND(B614="Short",F614&lt;&gt;Q614),(D614-F614)/D614)</f>
        <v>2.9935387611111697E-2</v>
      </c>
      <c r="P614" t="s">
        <v>23</v>
      </c>
      <c r="Q614" s="7">
        <v>81.454499999999996</v>
      </c>
      <c r="R614" s="8">
        <v>44853</v>
      </c>
      <c r="S614" s="10">
        <f t="shared" si="28"/>
        <v>6</v>
      </c>
      <c r="T614" s="10">
        <v>1</v>
      </c>
      <c r="V614" s="11" t="str">
        <f t="shared" si="27"/>
        <v>1</v>
      </c>
      <c r="Y614" s="10">
        <v>0</v>
      </c>
      <c r="AC614">
        <f t="shared" si="29"/>
        <v>6</v>
      </c>
    </row>
    <row r="615" spans="1:29" x14ac:dyDescent="0.2">
      <c r="A615" t="s">
        <v>305</v>
      </c>
      <c r="B615" t="s">
        <v>25</v>
      </c>
      <c r="C615" s="6">
        <v>45468</v>
      </c>
      <c r="D615" s="7">
        <v>303.10700000000003</v>
      </c>
      <c r="E615" s="6">
        <v>45469</v>
      </c>
      <c r="F615" s="7">
        <v>312.77449999999999</v>
      </c>
      <c r="G615">
        <v>1</v>
      </c>
      <c r="H615">
        <v>0</v>
      </c>
      <c r="J615" s="7"/>
      <c r="K615" s="8"/>
      <c r="M615" s="7"/>
      <c r="N615" s="8"/>
      <c r="O615" s="9" cm="1">
        <f t="array" ref="O615">_xlfn.IFS(AND(B615="Short",F615=Q615),(D615-F615)/D615,AND(B615="Long",F615=Q615),(F615/D615)-1,AND(B615="Long",F615&lt;&gt;Q615),(F615/D615)-1,AND(B615="Short",F615&lt;&gt;Q615),(D615-F615)/D615)</f>
        <v>3.1894677457135368E-2</v>
      </c>
      <c r="P615" t="s">
        <v>23</v>
      </c>
      <c r="Q615" s="7">
        <v>312.77449999999999</v>
      </c>
      <c r="R615" s="8">
        <v>45468</v>
      </c>
      <c r="S615" s="10">
        <f t="shared" si="28"/>
        <v>1</v>
      </c>
      <c r="T615" s="10">
        <v>1</v>
      </c>
      <c r="V615" s="11" t="str">
        <f t="shared" si="27"/>
        <v>1</v>
      </c>
      <c r="Y615" s="10">
        <v>0</v>
      </c>
      <c r="AC615">
        <f t="shared" si="29"/>
        <v>1</v>
      </c>
    </row>
    <row r="616" spans="1:29" x14ac:dyDescent="0.2">
      <c r="A616" t="s">
        <v>308</v>
      </c>
      <c r="B616" t="s">
        <v>22</v>
      </c>
      <c r="C616" s="6">
        <v>45232</v>
      </c>
      <c r="D616" s="7">
        <v>100.026</v>
      </c>
      <c r="E616" s="6">
        <v>45261</v>
      </c>
      <c r="F616" s="7">
        <v>97.616</v>
      </c>
      <c r="G616">
        <v>1</v>
      </c>
      <c r="H616">
        <v>0</v>
      </c>
      <c r="J616" s="7"/>
      <c r="K616" s="8"/>
      <c r="M616" s="7"/>
      <c r="N616" s="8"/>
      <c r="O616" s="9" cm="1">
        <f t="array" ref="O616">_xlfn.IFS(AND(B616="Short",F616=Q616),(D616-F616)/D616,AND(B616="Long",F616=Q616),(F616/D616)-1,AND(B616="Long",F616&lt;&gt;Q616),(F616/D616)-1,AND(B616="Short",F616&lt;&gt;Q616),(D616-F616)/D616)</f>
        <v>2.4093735628736495E-2</v>
      </c>
      <c r="P616" t="s">
        <v>23</v>
      </c>
      <c r="Q616" s="7">
        <v>97.616</v>
      </c>
      <c r="R616" s="8">
        <v>45232</v>
      </c>
      <c r="S616" s="10">
        <f t="shared" si="28"/>
        <v>29</v>
      </c>
      <c r="T616" s="10">
        <v>1</v>
      </c>
      <c r="V616" s="11" t="str">
        <f t="shared" si="27"/>
        <v>1</v>
      </c>
      <c r="Y616" s="10">
        <v>0</v>
      </c>
      <c r="AC616">
        <f t="shared" si="29"/>
        <v>29</v>
      </c>
    </row>
    <row r="617" spans="1:29" x14ac:dyDescent="0.2">
      <c r="A617" t="s">
        <v>309</v>
      </c>
      <c r="B617" t="s">
        <v>22</v>
      </c>
      <c r="C617" s="6">
        <v>44144</v>
      </c>
      <c r="D617" s="7">
        <v>60.131999999999998</v>
      </c>
      <c r="E617" s="6">
        <v>44148</v>
      </c>
      <c r="F617" s="7">
        <v>58.411999999999999</v>
      </c>
      <c r="G617">
        <v>1</v>
      </c>
      <c r="H617">
        <v>0</v>
      </c>
      <c r="J617" s="7"/>
      <c r="K617" s="8"/>
      <c r="M617" s="7"/>
      <c r="N617" s="8"/>
      <c r="O617" s="9" cm="1">
        <f t="array" ref="O617">_xlfn.IFS(AND(B617="Short",F617=Q617),(D617-F617)/D617,AND(B617="Long",F617=Q617),(F617/D617)-1,AND(B617="Long",F617&lt;&gt;Q617),(F617/D617)-1,AND(B617="Short",F617&lt;&gt;Q617),(D617-F617)/D617)</f>
        <v>2.8603738442094042E-2</v>
      </c>
      <c r="P617" t="s">
        <v>23</v>
      </c>
      <c r="Q617" s="7">
        <v>58.411999999999999</v>
      </c>
      <c r="R617" s="8">
        <v>44144</v>
      </c>
      <c r="S617" s="10">
        <f t="shared" si="28"/>
        <v>4</v>
      </c>
      <c r="T617" s="10">
        <v>1</v>
      </c>
      <c r="V617" s="11" t="str">
        <f t="shared" si="27"/>
        <v>1</v>
      </c>
      <c r="Y617" s="10">
        <v>0</v>
      </c>
      <c r="AC617">
        <f t="shared" si="29"/>
        <v>4</v>
      </c>
    </row>
    <row r="618" spans="1:29" x14ac:dyDescent="0.2">
      <c r="A618" t="s">
        <v>309</v>
      </c>
      <c r="B618" t="s">
        <v>22</v>
      </c>
      <c r="C618" s="6">
        <v>44517</v>
      </c>
      <c r="D618" s="7">
        <v>76.069999999999993</v>
      </c>
      <c r="E618" s="6">
        <v>44518</v>
      </c>
      <c r="F618" s="7">
        <v>74.245000000000005</v>
      </c>
      <c r="G618">
        <v>1</v>
      </c>
      <c r="H618">
        <v>0</v>
      </c>
      <c r="J618" s="7"/>
      <c r="K618" s="8"/>
      <c r="M618" s="7"/>
      <c r="N618" s="8"/>
      <c r="O618" s="9" cm="1">
        <f t="array" ref="O618">_xlfn.IFS(AND(B618="Short",F618=Q618),(D618-F618)/D618,AND(B618="Long",F618=Q618),(F618/D618)-1,AND(B618="Long",F618&lt;&gt;Q618),(F618/D618)-1,AND(B618="Short",F618&lt;&gt;Q618),(D618-F618)/D618)</f>
        <v>2.3991060864992624E-2</v>
      </c>
      <c r="P618" t="s">
        <v>23</v>
      </c>
      <c r="Q618" s="7">
        <v>74.245000000000005</v>
      </c>
      <c r="R618" s="8">
        <v>44517</v>
      </c>
      <c r="S618" s="10">
        <f t="shared" si="28"/>
        <v>1</v>
      </c>
      <c r="T618" s="10">
        <v>1</v>
      </c>
      <c r="V618" s="11" t="str">
        <f t="shared" si="27"/>
        <v>1</v>
      </c>
      <c r="Y618" s="10">
        <v>0</v>
      </c>
      <c r="AC618">
        <f t="shared" si="29"/>
        <v>1</v>
      </c>
    </row>
    <row r="619" spans="1:29" x14ac:dyDescent="0.2">
      <c r="A619" t="s">
        <v>310</v>
      </c>
      <c r="B619" t="s">
        <v>22</v>
      </c>
      <c r="C619" s="6">
        <v>43790</v>
      </c>
      <c r="D619" s="7">
        <v>49.493000000000002</v>
      </c>
      <c r="E619" s="6">
        <v>43791</v>
      </c>
      <c r="F619" s="7">
        <v>48.1755</v>
      </c>
      <c r="G619">
        <v>1</v>
      </c>
      <c r="H619">
        <v>0</v>
      </c>
      <c r="J619" s="7"/>
      <c r="K619" s="8"/>
      <c r="M619" s="7"/>
      <c r="N619" s="8"/>
      <c r="O619" s="9" cm="1">
        <f t="array" ref="O619">_xlfn.IFS(AND(B619="Short",F619=Q619),(D619-F619)/D619,AND(B619="Long",F619=Q619),(F619/D619)-1,AND(B619="Long",F619&lt;&gt;Q619),(F619/D619)-1,AND(B619="Short",F619&lt;&gt;Q619),(D619-F619)/D619)</f>
        <v>2.6619926050148558E-2</v>
      </c>
      <c r="P619" t="s">
        <v>23</v>
      </c>
      <c r="Q619" s="7">
        <v>48.1755</v>
      </c>
      <c r="R619" s="8">
        <v>43790</v>
      </c>
      <c r="S619" s="10">
        <f t="shared" si="28"/>
        <v>1</v>
      </c>
      <c r="T619" s="10">
        <v>1</v>
      </c>
      <c r="V619" s="11" t="str">
        <f t="shared" si="27"/>
        <v>1</v>
      </c>
      <c r="Y619" s="10">
        <v>0</v>
      </c>
      <c r="AC619">
        <f t="shared" si="29"/>
        <v>1</v>
      </c>
    </row>
    <row r="620" spans="1:29" x14ac:dyDescent="0.2">
      <c r="A620" t="s">
        <v>311</v>
      </c>
      <c r="B620" t="s">
        <v>25</v>
      </c>
      <c r="C620" s="6">
        <v>43906</v>
      </c>
      <c r="D620" s="7">
        <v>24.113</v>
      </c>
      <c r="E620" s="6">
        <v>43930</v>
      </c>
      <c r="F620" s="7">
        <v>25.895499999999998</v>
      </c>
      <c r="G620">
        <v>1</v>
      </c>
      <c r="H620">
        <v>0</v>
      </c>
      <c r="J620" s="7"/>
      <c r="K620" s="8"/>
      <c r="M620" s="7"/>
      <c r="N620" s="8"/>
      <c r="O620" s="9" cm="1">
        <f t="array" ref="O620">_xlfn.IFS(AND(B620="Short",F620=Q620),(D620-F620)/D620,AND(B620="Long",F620=Q620),(F620/D620)-1,AND(B620="Long",F620&lt;&gt;Q620),(F620/D620)-1,AND(B620="Short",F620&lt;&gt;Q620),(D620-F620)/D620)</f>
        <v>7.3922780243022457E-2</v>
      </c>
      <c r="P620" t="s">
        <v>23</v>
      </c>
      <c r="Q620" s="7">
        <v>25.895499999999998</v>
      </c>
      <c r="R620" s="8">
        <v>43906</v>
      </c>
      <c r="S620" s="10">
        <f t="shared" si="28"/>
        <v>24</v>
      </c>
      <c r="T620" s="10">
        <v>1</v>
      </c>
      <c r="V620" s="11" t="str">
        <f t="shared" si="27"/>
        <v>1</v>
      </c>
      <c r="Y620" s="10">
        <v>0</v>
      </c>
      <c r="AC620">
        <f t="shared" si="29"/>
        <v>24</v>
      </c>
    </row>
    <row r="621" spans="1:29" x14ac:dyDescent="0.2">
      <c r="A621" t="s">
        <v>310</v>
      </c>
      <c r="B621" t="s">
        <v>25</v>
      </c>
      <c r="C621" s="6">
        <v>43906</v>
      </c>
      <c r="D621" s="7">
        <v>29.117999999999999</v>
      </c>
      <c r="E621" s="6">
        <v>43907</v>
      </c>
      <c r="F621" s="7">
        <v>30.437999999999999</v>
      </c>
      <c r="G621">
        <v>1</v>
      </c>
      <c r="H621">
        <v>0</v>
      </c>
      <c r="J621" s="7"/>
      <c r="K621" s="8"/>
      <c r="M621" s="7"/>
      <c r="N621" s="8"/>
      <c r="O621" s="9" cm="1">
        <f t="array" ref="O621">_xlfn.IFS(AND(B621="Short",F621=Q621),(D621-F621)/D621,AND(B621="Long",F621=Q621),(F621/D621)-1,AND(B621="Long",F621&lt;&gt;Q621),(F621/D621)-1,AND(B621="Short",F621&lt;&gt;Q621),(D621-F621)/D621)</f>
        <v>4.5332783845044355E-2</v>
      </c>
      <c r="P621" t="s">
        <v>23</v>
      </c>
      <c r="Q621" s="7">
        <v>30.437999999999999</v>
      </c>
      <c r="R621" s="8">
        <v>43906</v>
      </c>
      <c r="S621" s="10">
        <f t="shared" si="28"/>
        <v>1</v>
      </c>
      <c r="T621" s="10">
        <v>1</v>
      </c>
      <c r="V621" s="11" t="str">
        <f t="shared" si="27"/>
        <v>1</v>
      </c>
      <c r="Y621" s="10">
        <v>0</v>
      </c>
      <c r="AC621">
        <f t="shared" si="29"/>
        <v>1</v>
      </c>
    </row>
    <row r="622" spans="1:29" x14ac:dyDescent="0.2">
      <c r="A622" t="s">
        <v>312</v>
      </c>
      <c r="B622" t="s">
        <v>25</v>
      </c>
      <c r="C622" s="6">
        <v>43906</v>
      </c>
      <c r="D622" s="7">
        <v>84.055999999999997</v>
      </c>
      <c r="E622" s="6">
        <v>43915</v>
      </c>
      <c r="F622" s="7">
        <v>86.870999999999995</v>
      </c>
      <c r="G622">
        <v>1</v>
      </c>
      <c r="H622">
        <v>0</v>
      </c>
      <c r="J622" s="7"/>
      <c r="K622" s="8"/>
      <c r="M622" s="7"/>
      <c r="N622" s="8"/>
      <c r="O622" s="9" cm="1">
        <f t="array" ref="O622">_xlfn.IFS(AND(B622="Short",F622=Q622),(D622-F622)/D622,AND(B622="Long",F622=Q622),(F622/D622)-1,AND(B622="Long",F622&lt;&gt;Q622),(F622/D622)-1,AND(B622="Short",F622&lt;&gt;Q622),(D622-F622)/D622)</f>
        <v>3.3489578376320495E-2</v>
      </c>
      <c r="P622" t="s">
        <v>23</v>
      </c>
      <c r="Q622" s="7">
        <v>86.870999999999995</v>
      </c>
      <c r="R622" s="8">
        <v>43906</v>
      </c>
      <c r="S622" s="10">
        <f t="shared" si="28"/>
        <v>9</v>
      </c>
      <c r="T622" s="10">
        <v>1</v>
      </c>
      <c r="V622" s="11" t="str">
        <f t="shared" si="27"/>
        <v>1</v>
      </c>
      <c r="Y622" s="10">
        <v>0</v>
      </c>
      <c r="AC622">
        <f t="shared" si="29"/>
        <v>9</v>
      </c>
    </row>
    <row r="623" spans="1:29" x14ac:dyDescent="0.2">
      <c r="A623" t="s">
        <v>310</v>
      </c>
      <c r="B623" t="s">
        <v>25</v>
      </c>
      <c r="C623" s="6">
        <v>44998</v>
      </c>
      <c r="D623" s="7">
        <v>52.454000000000001</v>
      </c>
      <c r="E623" s="6">
        <v>44999</v>
      </c>
      <c r="F623" s="7">
        <v>54.189</v>
      </c>
      <c r="G623">
        <v>1</v>
      </c>
      <c r="H623">
        <v>0</v>
      </c>
      <c r="J623" s="7"/>
      <c r="K623" s="8"/>
      <c r="M623" s="7"/>
      <c r="N623" s="8"/>
      <c r="O623" s="9" cm="1">
        <f t="array" ref="O623">_xlfn.IFS(AND(B623="Short",F623=Q623),(D623-F623)/D623,AND(B623="Long",F623=Q623),(F623/D623)-1,AND(B623="Long",F623&lt;&gt;Q623),(F623/D623)-1,AND(B623="Short",F623&lt;&gt;Q623),(D623-F623)/D623)</f>
        <v>3.3076600449918114E-2</v>
      </c>
      <c r="P623" t="s">
        <v>23</v>
      </c>
      <c r="Q623" s="7">
        <v>54.189</v>
      </c>
      <c r="R623" s="8">
        <v>44998</v>
      </c>
      <c r="S623" s="10">
        <f t="shared" si="28"/>
        <v>1</v>
      </c>
      <c r="T623" s="10">
        <v>1</v>
      </c>
      <c r="V623" s="11" t="str">
        <f t="shared" si="27"/>
        <v>1</v>
      </c>
      <c r="Y623" s="10">
        <v>0</v>
      </c>
      <c r="AC623">
        <f t="shared" si="29"/>
        <v>1</v>
      </c>
    </row>
    <row r="624" spans="1:29" x14ac:dyDescent="0.2">
      <c r="A624" t="s">
        <v>313</v>
      </c>
      <c r="B624" t="s">
        <v>25</v>
      </c>
      <c r="C624" s="6">
        <v>43906</v>
      </c>
      <c r="D624" s="7">
        <v>75.251999999999995</v>
      </c>
      <c r="E624" s="6">
        <v>43907</v>
      </c>
      <c r="F624" s="7">
        <v>77.781999999999996</v>
      </c>
      <c r="G624">
        <v>1</v>
      </c>
      <c r="H624">
        <v>0</v>
      </c>
      <c r="J624" s="7"/>
      <c r="K624" s="8"/>
      <c r="M624" s="7"/>
      <c r="N624" s="8"/>
      <c r="O624" s="9" cm="1">
        <f t="array" ref="O624">_xlfn.IFS(AND(B624="Short",F624=Q624),(D624-F624)/D624,AND(B624="Long",F624=Q624),(F624/D624)-1,AND(B624="Long",F624&lt;&gt;Q624),(F624/D624)-1,AND(B624="Short",F624&lt;&gt;Q624),(D624-F624)/D624)</f>
        <v>3.3620368893850117E-2</v>
      </c>
      <c r="P624" t="s">
        <v>23</v>
      </c>
      <c r="Q624" s="7">
        <v>77.781999999999996</v>
      </c>
      <c r="R624" s="8">
        <v>43906</v>
      </c>
      <c r="S624" s="10">
        <f t="shared" si="28"/>
        <v>1</v>
      </c>
      <c r="T624" s="10">
        <v>1</v>
      </c>
      <c r="V624" s="11" t="str">
        <f t="shared" si="27"/>
        <v>1</v>
      </c>
      <c r="Y624" s="10">
        <v>0</v>
      </c>
      <c r="AC624">
        <f t="shared" si="29"/>
        <v>1</v>
      </c>
    </row>
    <row r="625" spans="1:29" x14ac:dyDescent="0.2">
      <c r="A625" t="s">
        <v>310</v>
      </c>
      <c r="B625" t="s">
        <v>22</v>
      </c>
      <c r="C625" s="6">
        <v>44999</v>
      </c>
      <c r="D625" s="7">
        <v>58.552</v>
      </c>
      <c r="E625" s="6">
        <v>44999</v>
      </c>
      <c r="F625" s="7">
        <v>56.707000000000001</v>
      </c>
      <c r="G625">
        <v>1</v>
      </c>
      <c r="H625">
        <v>0</v>
      </c>
      <c r="J625" s="7"/>
      <c r="K625" s="8"/>
      <c r="M625" s="7"/>
      <c r="N625" s="8"/>
      <c r="O625" s="9" cm="1">
        <f t="array" ref="O625">_xlfn.IFS(AND(B625="Short",F625=Q625),(D625-F625)/D625,AND(B625="Long",F625=Q625),(F625/D625)-1,AND(B625="Long",F625&lt;&gt;Q625),(F625/D625)-1,AND(B625="Short",F625&lt;&gt;Q625),(D625-F625)/D625)</f>
        <v>3.1510452247574788E-2</v>
      </c>
      <c r="P625" t="s">
        <v>23</v>
      </c>
      <c r="Q625" s="7">
        <v>56.707000000000001</v>
      </c>
      <c r="R625" s="8">
        <v>44999</v>
      </c>
      <c r="S625" s="10">
        <f t="shared" si="28"/>
        <v>0</v>
      </c>
      <c r="T625" s="10">
        <v>1</v>
      </c>
      <c r="V625" s="11" t="str">
        <f t="shared" si="27"/>
        <v>1</v>
      </c>
      <c r="Y625" s="10">
        <v>0</v>
      </c>
      <c r="AC625">
        <f t="shared" si="29"/>
        <v>0</v>
      </c>
    </row>
    <row r="626" spans="1:29" x14ac:dyDescent="0.2">
      <c r="A626" t="s">
        <v>314</v>
      </c>
      <c r="B626" t="s">
        <v>22</v>
      </c>
      <c r="C626" s="6">
        <v>43872</v>
      </c>
      <c r="D626" s="7">
        <v>92.783000000000001</v>
      </c>
      <c r="E626" s="6">
        <v>43889</v>
      </c>
      <c r="F626" s="7">
        <v>90.490499999999997</v>
      </c>
      <c r="G626">
        <v>1</v>
      </c>
      <c r="H626">
        <v>0</v>
      </c>
      <c r="J626" s="7"/>
      <c r="K626" s="8"/>
      <c r="M626" s="7"/>
      <c r="N626" s="8"/>
      <c r="O626" s="9" cm="1">
        <f t="array" ref="O626">_xlfn.IFS(AND(B626="Short",F626=Q626),(D626-F626)/D626,AND(B626="Long",F626=Q626),(F626/D626)-1,AND(B626="Long",F626&lt;&gt;Q626),(F626/D626)-1,AND(B626="Short",F626&lt;&gt;Q626),(D626-F626)/D626)</f>
        <v>2.4708190077923801E-2</v>
      </c>
      <c r="P626" t="s">
        <v>23</v>
      </c>
      <c r="Q626" s="7">
        <v>90.490499999999997</v>
      </c>
      <c r="R626" s="8">
        <v>43872</v>
      </c>
      <c r="S626" s="10">
        <f t="shared" si="28"/>
        <v>17</v>
      </c>
      <c r="T626" s="10">
        <v>1</v>
      </c>
      <c r="V626" s="11" t="str">
        <f t="shared" si="27"/>
        <v>1</v>
      </c>
      <c r="Y626" s="10">
        <v>0</v>
      </c>
      <c r="AC626">
        <f t="shared" si="29"/>
        <v>17</v>
      </c>
    </row>
    <row r="627" spans="1:29" x14ac:dyDescent="0.2">
      <c r="A627" t="s">
        <v>310</v>
      </c>
      <c r="B627" t="s">
        <v>22</v>
      </c>
      <c r="C627" s="6">
        <v>45125</v>
      </c>
      <c r="D627" s="7">
        <v>64.049000000000007</v>
      </c>
      <c r="E627" s="6">
        <v>45152</v>
      </c>
      <c r="F627" s="7">
        <v>62.546500000000002</v>
      </c>
      <c r="G627">
        <v>1</v>
      </c>
      <c r="H627">
        <v>0</v>
      </c>
      <c r="J627" s="7"/>
      <c r="K627" s="8"/>
      <c r="M627" s="7"/>
      <c r="N627" s="8"/>
      <c r="O627" s="9" cm="1">
        <f t="array" ref="O627">_xlfn.IFS(AND(B627="Short",F627=Q627),(D627-F627)/D627,AND(B627="Long",F627=Q627),(F627/D627)-1,AND(B627="Long",F627&lt;&gt;Q627),(F627/D627)-1,AND(B627="Short",F627&lt;&gt;Q627),(D627-F627)/D627)</f>
        <v>2.3458602007837823E-2</v>
      </c>
      <c r="P627" t="s">
        <v>23</v>
      </c>
      <c r="Q627" s="7">
        <v>62.546500000000002</v>
      </c>
      <c r="R627" s="8">
        <v>45125</v>
      </c>
      <c r="S627" s="10">
        <f t="shared" si="28"/>
        <v>27</v>
      </c>
      <c r="T627" s="10">
        <v>1</v>
      </c>
      <c r="V627" s="11" t="str">
        <f t="shared" si="27"/>
        <v>1</v>
      </c>
      <c r="Y627" s="10">
        <v>0</v>
      </c>
      <c r="AC627">
        <f t="shared" si="29"/>
        <v>27</v>
      </c>
    </row>
    <row r="628" spans="1:29" x14ac:dyDescent="0.2">
      <c r="A628" t="s">
        <v>315</v>
      </c>
      <c r="B628" t="s">
        <v>22</v>
      </c>
      <c r="C628" s="6">
        <v>43903</v>
      </c>
      <c r="D628" s="7">
        <v>51.26</v>
      </c>
      <c r="E628" s="6">
        <v>43906</v>
      </c>
      <c r="F628" s="7">
        <v>49.884999999999998</v>
      </c>
      <c r="G628">
        <v>1</v>
      </c>
      <c r="H628">
        <v>0</v>
      </c>
      <c r="J628" s="7"/>
      <c r="K628" s="8"/>
      <c r="M628" s="7"/>
      <c r="N628" s="8"/>
      <c r="O628" s="9" cm="1">
        <f t="array" ref="O628">_xlfn.IFS(AND(B628="Short",F628=Q628),(D628-F628)/D628,AND(B628="Long",F628=Q628),(F628/D628)-1,AND(B628="Long",F628&lt;&gt;Q628),(F628/D628)-1,AND(B628="Short",F628&lt;&gt;Q628),(D628-F628)/D628)</f>
        <v>2.6824034334763949E-2</v>
      </c>
      <c r="P628" t="s">
        <v>23</v>
      </c>
      <c r="Q628" s="7">
        <v>49.884999999999998</v>
      </c>
      <c r="R628" s="8">
        <v>43903</v>
      </c>
      <c r="S628" s="10">
        <f t="shared" si="28"/>
        <v>3</v>
      </c>
      <c r="T628" s="10">
        <v>1</v>
      </c>
      <c r="V628" s="11" t="str">
        <f t="shared" si="27"/>
        <v>1</v>
      </c>
      <c r="Y628" s="10">
        <v>0</v>
      </c>
      <c r="AC628">
        <f t="shared" si="29"/>
        <v>3</v>
      </c>
    </row>
    <row r="629" spans="1:29" x14ac:dyDescent="0.2">
      <c r="A629" t="s">
        <v>315</v>
      </c>
      <c r="B629" t="s">
        <v>25</v>
      </c>
      <c r="C629" s="6">
        <v>43906</v>
      </c>
      <c r="D629" s="7">
        <v>44.892000000000003</v>
      </c>
      <c r="E629" s="6">
        <v>43906</v>
      </c>
      <c r="F629" s="7">
        <v>47.122</v>
      </c>
      <c r="G629">
        <v>1</v>
      </c>
      <c r="H629">
        <v>0</v>
      </c>
      <c r="J629" s="7"/>
      <c r="K629" s="8"/>
      <c r="M629" s="7"/>
      <c r="N629" s="8"/>
      <c r="O629" s="9" cm="1">
        <f t="array" ref="O629">_xlfn.IFS(AND(B629="Short",F629=Q629),(D629-F629)/D629,AND(B629="Long",F629=Q629),(F629/D629)-1,AND(B629="Long",F629&lt;&gt;Q629),(F629/D629)-1,AND(B629="Short",F629&lt;&gt;Q629),(D629-F629)/D629)</f>
        <v>4.9674775015592809E-2</v>
      </c>
      <c r="P629" t="s">
        <v>23</v>
      </c>
      <c r="Q629" s="7">
        <v>47.122</v>
      </c>
      <c r="R629" s="8">
        <v>43906</v>
      </c>
      <c r="S629" s="10">
        <f t="shared" si="28"/>
        <v>0</v>
      </c>
      <c r="T629" s="10">
        <v>1</v>
      </c>
      <c r="V629" s="11" t="str">
        <f t="shared" si="27"/>
        <v>1</v>
      </c>
      <c r="Y629" s="10">
        <v>0</v>
      </c>
      <c r="AC629">
        <f t="shared" si="29"/>
        <v>0</v>
      </c>
    </row>
    <row r="630" spans="1:29" x14ac:dyDescent="0.2">
      <c r="A630" t="s">
        <v>316</v>
      </c>
      <c r="B630" t="s">
        <v>25</v>
      </c>
      <c r="C630" s="6">
        <v>44769</v>
      </c>
      <c r="D630" s="7">
        <v>229</v>
      </c>
      <c r="E630" s="6">
        <v>44770</v>
      </c>
      <c r="F630" s="7">
        <v>236.02500000000001</v>
      </c>
      <c r="G630">
        <v>1</v>
      </c>
      <c r="H630">
        <v>0</v>
      </c>
      <c r="J630" s="7"/>
      <c r="K630" s="8"/>
      <c r="M630" s="7"/>
      <c r="N630" s="8"/>
      <c r="O630" s="9" cm="1">
        <f t="array" ref="O630">_xlfn.IFS(AND(B630="Short",F630=Q630),(D630-F630)/D630,AND(B630="Long",F630=Q630),(F630/D630)-1,AND(B630="Long",F630&lt;&gt;Q630),(F630/D630)-1,AND(B630="Short",F630&lt;&gt;Q630),(D630-F630)/D630)</f>
        <v>3.0676855895196642E-2</v>
      </c>
      <c r="P630" t="s">
        <v>23</v>
      </c>
      <c r="Q630" s="7">
        <v>236.02500000000001</v>
      </c>
      <c r="R630" s="8">
        <v>44769</v>
      </c>
      <c r="S630" s="10">
        <f t="shared" si="28"/>
        <v>1</v>
      </c>
      <c r="T630" s="10">
        <v>1</v>
      </c>
      <c r="V630" s="11" t="str">
        <f t="shared" si="27"/>
        <v>1</v>
      </c>
      <c r="Y630" s="10">
        <v>0</v>
      </c>
      <c r="AC630">
        <f t="shared" si="29"/>
        <v>1</v>
      </c>
    </row>
    <row r="631" spans="1:29" x14ac:dyDescent="0.2">
      <c r="A631" t="s">
        <v>317</v>
      </c>
      <c r="B631" t="s">
        <v>25</v>
      </c>
      <c r="C631" s="6">
        <v>43692</v>
      </c>
      <c r="D631" s="7">
        <v>22.21</v>
      </c>
      <c r="E631" s="6">
        <v>43714</v>
      </c>
      <c r="F631" s="7">
        <v>22.984999999999999</v>
      </c>
      <c r="G631">
        <v>1</v>
      </c>
      <c r="H631">
        <v>0</v>
      </c>
      <c r="J631" s="7"/>
      <c r="K631" s="8"/>
      <c r="M631" s="7"/>
      <c r="N631" s="8"/>
      <c r="O631" s="9" cm="1">
        <f t="array" ref="O631">_xlfn.IFS(AND(B631="Short",F631=Q631),(D631-F631)/D631,AND(B631="Long",F631=Q631),(F631/D631)-1,AND(B631="Long",F631&lt;&gt;Q631),(F631/D631)-1,AND(B631="Short",F631&lt;&gt;Q631),(D631-F631)/D631)</f>
        <v>3.4894191805493024E-2</v>
      </c>
      <c r="P631" t="s">
        <v>23</v>
      </c>
      <c r="Q631" s="7">
        <v>22.984999999999999</v>
      </c>
      <c r="R631" s="8">
        <v>43692</v>
      </c>
      <c r="S631" s="10">
        <f t="shared" si="28"/>
        <v>22</v>
      </c>
      <c r="T631" s="10">
        <v>1</v>
      </c>
      <c r="V631" s="11" t="str">
        <f t="shared" si="27"/>
        <v>1</v>
      </c>
      <c r="Y631" s="10">
        <v>0</v>
      </c>
      <c r="AC631">
        <f t="shared" si="29"/>
        <v>22</v>
      </c>
    </row>
    <row r="632" spans="1:29" x14ac:dyDescent="0.2">
      <c r="A632" t="s">
        <v>318</v>
      </c>
      <c r="B632" t="s">
        <v>25</v>
      </c>
      <c r="C632" s="6">
        <v>43906</v>
      </c>
      <c r="D632" s="7">
        <v>70.08</v>
      </c>
      <c r="E632" s="6">
        <v>43907</v>
      </c>
      <c r="F632" s="7">
        <v>72.23</v>
      </c>
      <c r="G632">
        <v>1</v>
      </c>
      <c r="H632">
        <v>0</v>
      </c>
      <c r="J632" s="7"/>
      <c r="K632" s="8"/>
      <c r="M632" s="7"/>
      <c r="N632" s="8"/>
      <c r="O632" s="9" cm="1">
        <f t="array" ref="O632">_xlfn.IFS(AND(B632="Short",F632=Q632),(D632-F632)/D632,AND(B632="Long",F632=Q632),(F632/D632)-1,AND(B632="Long",F632&lt;&gt;Q632),(F632/D632)-1,AND(B632="Short",F632&lt;&gt;Q632),(D632-F632)/D632)</f>
        <v>3.0679223744292328E-2</v>
      </c>
      <c r="P632" t="s">
        <v>23</v>
      </c>
      <c r="Q632" s="7">
        <v>72.23</v>
      </c>
      <c r="R632" s="8">
        <v>43906</v>
      </c>
      <c r="S632" s="10">
        <f t="shared" si="28"/>
        <v>1</v>
      </c>
      <c r="T632" s="10">
        <v>1</v>
      </c>
      <c r="V632" s="11" t="str">
        <f t="shared" si="27"/>
        <v>1</v>
      </c>
      <c r="Y632" s="10">
        <v>0</v>
      </c>
      <c r="AC632">
        <f t="shared" si="29"/>
        <v>1</v>
      </c>
    </row>
    <row r="633" spans="1:29" x14ac:dyDescent="0.2">
      <c r="A633" t="s">
        <v>316</v>
      </c>
      <c r="B633" t="s">
        <v>25</v>
      </c>
      <c r="C633" s="6">
        <v>44952</v>
      </c>
      <c r="D633" s="7">
        <v>223.429</v>
      </c>
      <c r="E633" s="6">
        <v>44953</v>
      </c>
      <c r="F633" s="7">
        <v>230.00149999999999</v>
      </c>
      <c r="G633">
        <v>1</v>
      </c>
      <c r="H633">
        <v>0</v>
      </c>
      <c r="J633" s="7"/>
      <c r="K633" s="8"/>
      <c r="M633" s="7"/>
      <c r="N633" s="8"/>
      <c r="O633" s="9" cm="1">
        <f t="array" ref="O633">_xlfn.IFS(AND(B633="Short",F633=Q633),(D633-F633)/D633,AND(B633="Long",F633=Q633),(F633/D633)-1,AND(B633="Long",F633&lt;&gt;Q633),(F633/D633)-1,AND(B633="Short",F633&lt;&gt;Q633),(D633-F633)/D633)</f>
        <v>2.9416503676783279E-2</v>
      </c>
      <c r="P633" t="s">
        <v>23</v>
      </c>
      <c r="Q633" s="7">
        <v>230.00149999999999</v>
      </c>
      <c r="R633" s="8">
        <v>44952</v>
      </c>
      <c r="S633" s="10">
        <f t="shared" si="28"/>
        <v>1</v>
      </c>
      <c r="T633" s="10">
        <v>1</v>
      </c>
      <c r="V633" s="11" t="str">
        <f t="shared" si="27"/>
        <v>1</v>
      </c>
      <c r="Y633" s="10">
        <v>0</v>
      </c>
      <c r="AC633">
        <f t="shared" si="29"/>
        <v>1</v>
      </c>
    </row>
    <row r="634" spans="1:29" x14ac:dyDescent="0.2">
      <c r="A634" t="s">
        <v>317</v>
      </c>
      <c r="B634" t="s">
        <v>25</v>
      </c>
      <c r="C634" s="6">
        <v>43906</v>
      </c>
      <c r="D634" s="7">
        <v>13.548</v>
      </c>
      <c r="E634" s="6">
        <v>43915</v>
      </c>
      <c r="F634" s="7">
        <v>14.292999999999999</v>
      </c>
      <c r="G634">
        <v>1</v>
      </c>
      <c r="H634">
        <v>0</v>
      </c>
      <c r="J634" s="7"/>
      <c r="K634" s="8"/>
      <c r="M634" s="7"/>
      <c r="N634" s="8"/>
      <c r="O634" s="9" cm="1">
        <f t="array" ref="O634">_xlfn.IFS(AND(B634="Short",F634=Q634),(D634-F634)/D634,AND(B634="Long",F634=Q634),(F634/D634)-1,AND(B634="Long",F634&lt;&gt;Q634),(F634/D634)-1,AND(B634="Short",F634&lt;&gt;Q634),(D634-F634)/D634)</f>
        <v>5.4989666371419998E-2</v>
      </c>
      <c r="P634" t="s">
        <v>23</v>
      </c>
      <c r="Q634" s="7">
        <v>14.292999999999999</v>
      </c>
      <c r="R634" s="8">
        <v>43906</v>
      </c>
      <c r="S634" s="10">
        <f t="shared" si="28"/>
        <v>9</v>
      </c>
      <c r="T634" s="10">
        <v>1</v>
      </c>
      <c r="V634" s="11" t="str">
        <f t="shared" si="27"/>
        <v>1</v>
      </c>
      <c r="Y634" s="10">
        <v>0</v>
      </c>
      <c r="AC634">
        <f t="shared" si="29"/>
        <v>9</v>
      </c>
    </row>
    <row r="635" spans="1:29" x14ac:dyDescent="0.2">
      <c r="A635" t="s">
        <v>317</v>
      </c>
      <c r="B635" t="s">
        <v>22</v>
      </c>
      <c r="C635" s="6">
        <v>44133</v>
      </c>
      <c r="D635" s="7">
        <v>23.577999999999999</v>
      </c>
      <c r="E635" s="6">
        <v>44134</v>
      </c>
      <c r="F635" s="7">
        <v>22.948</v>
      </c>
      <c r="G635">
        <v>1</v>
      </c>
      <c r="H635">
        <v>0</v>
      </c>
      <c r="J635" s="7"/>
      <c r="K635" s="8"/>
      <c r="M635" s="7"/>
      <c r="N635" s="8"/>
      <c r="O635" s="9" cm="1">
        <f t="array" ref="O635">_xlfn.IFS(AND(B635="Short",F635=Q635),(D635-F635)/D635,AND(B635="Long",F635=Q635),(F635/D635)-1,AND(B635="Long",F635&lt;&gt;Q635),(F635/D635)-1,AND(B635="Short",F635&lt;&gt;Q635),(D635-F635)/D635)</f>
        <v>2.6719823564339596E-2</v>
      </c>
      <c r="P635" t="s">
        <v>23</v>
      </c>
      <c r="Q635" s="7">
        <v>22.948</v>
      </c>
      <c r="R635" s="8">
        <v>44133</v>
      </c>
      <c r="S635" s="10">
        <f t="shared" si="28"/>
        <v>1</v>
      </c>
      <c r="T635" s="10">
        <v>1</v>
      </c>
      <c r="V635" s="11" t="str">
        <f t="shared" si="27"/>
        <v>1</v>
      </c>
      <c r="Y635" s="10">
        <v>0</v>
      </c>
      <c r="AC635">
        <f t="shared" si="29"/>
        <v>1</v>
      </c>
    </row>
    <row r="636" spans="1:29" x14ac:dyDescent="0.2">
      <c r="A636" t="s">
        <v>319</v>
      </c>
      <c r="B636" t="s">
        <v>25</v>
      </c>
      <c r="C636" s="6">
        <v>43906</v>
      </c>
      <c r="D636" s="7">
        <v>47.529000000000003</v>
      </c>
      <c r="E636" s="6">
        <v>43907</v>
      </c>
      <c r="F636" s="7">
        <v>49.426499999999997</v>
      </c>
      <c r="G636">
        <v>1</v>
      </c>
      <c r="H636">
        <v>0</v>
      </c>
      <c r="J636" s="7"/>
      <c r="K636" s="8"/>
      <c r="M636" s="7"/>
      <c r="N636" s="8"/>
      <c r="O636" s="9" cm="1">
        <f t="array" ref="O636">_xlfn.IFS(AND(B636="Short",F636=Q636),(D636-F636)/D636,AND(B636="Long",F636=Q636),(F636/D636)-1,AND(B636="Long",F636&lt;&gt;Q636),(F636/D636)-1,AND(B636="Short",F636&lt;&gt;Q636),(D636-F636)/D636)</f>
        <v>3.9922994382376897E-2</v>
      </c>
      <c r="P636" t="s">
        <v>23</v>
      </c>
      <c r="Q636" s="7">
        <v>49.426499999999997</v>
      </c>
      <c r="R636" s="8">
        <v>43906</v>
      </c>
      <c r="S636" s="10">
        <f t="shared" si="28"/>
        <v>1</v>
      </c>
      <c r="T636" s="10">
        <v>1</v>
      </c>
      <c r="V636" s="11" t="str">
        <f t="shared" si="27"/>
        <v>1</v>
      </c>
      <c r="Y636" s="10">
        <v>0</v>
      </c>
      <c r="AC636">
        <f t="shared" si="29"/>
        <v>1</v>
      </c>
    </row>
    <row r="637" spans="1:29" x14ac:dyDescent="0.2">
      <c r="A637" t="s">
        <v>320</v>
      </c>
      <c r="B637" t="s">
        <v>22</v>
      </c>
      <c r="C637" s="6">
        <v>43900</v>
      </c>
      <c r="D637" s="7">
        <v>15.712</v>
      </c>
      <c r="E637" s="6">
        <v>43901</v>
      </c>
      <c r="F637" s="7">
        <v>14.992000000000001</v>
      </c>
      <c r="G637">
        <v>1</v>
      </c>
      <c r="H637">
        <v>0</v>
      </c>
      <c r="J637" s="7"/>
      <c r="K637" s="8"/>
      <c r="M637" s="7"/>
      <c r="N637" s="8"/>
      <c r="O637" s="9" cm="1">
        <f t="array" ref="O637">_xlfn.IFS(AND(B637="Short",F637=Q637),(D637-F637)/D637,AND(B637="Long",F637=Q637),(F637/D637)-1,AND(B637="Long",F637&lt;&gt;Q637),(F637/D637)-1,AND(B637="Short",F637&lt;&gt;Q637),(D637-F637)/D637)</f>
        <v>4.5824847250509095E-2</v>
      </c>
      <c r="P637" t="s">
        <v>23</v>
      </c>
      <c r="Q637" s="7">
        <v>14.992000000000001</v>
      </c>
      <c r="R637" s="8">
        <v>43900</v>
      </c>
      <c r="S637" s="10">
        <f t="shared" si="28"/>
        <v>1</v>
      </c>
      <c r="T637" s="10">
        <v>1</v>
      </c>
      <c r="V637" s="11" t="str">
        <f t="shared" si="27"/>
        <v>1</v>
      </c>
      <c r="Y637" s="10">
        <v>0</v>
      </c>
      <c r="AC637">
        <f t="shared" si="29"/>
        <v>1</v>
      </c>
    </row>
    <row r="638" spans="1:29" x14ac:dyDescent="0.2">
      <c r="A638" t="s">
        <v>321</v>
      </c>
      <c r="B638" t="s">
        <v>22</v>
      </c>
      <c r="C638" s="6">
        <v>43900</v>
      </c>
      <c r="D638" s="7">
        <v>18.957000000000001</v>
      </c>
      <c r="E638" s="6">
        <v>43901</v>
      </c>
      <c r="F638" s="7">
        <v>18.499500000000001</v>
      </c>
      <c r="G638">
        <v>1</v>
      </c>
      <c r="H638">
        <v>0</v>
      </c>
      <c r="J638" s="7"/>
      <c r="K638" s="8"/>
      <c r="M638" s="7"/>
      <c r="N638" s="8"/>
      <c r="O638" s="9" cm="1">
        <f t="array" ref="O638">_xlfn.IFS(AND(B638="Short",F638=Q638),(D638-F638)/D638,AND(B638="Long",F638=Q638),(F638/D638)-1,AND(B638="Long",F638&lt;&gt;Q638),(F638/D638)-1,AND(B638="Short",F638&lt;&gt;Q638),(D638-F638)/D638)</f>
        <v>2.4133565437569213E-2</v>
      </c>
      <c r="P638" t="s">
        <v>23</v>
      </c>
      <c r="Q638" s="7">
        <v>18.499500000000001</v>
      </c>
      <c r="R638" s="8">
        <v>43900</v>
      </c>
      <c r="S638" s="10">
        <f t="shared" si="28"/>
        <v>1</v>
      </c>
      <c r="T638" s="10">
        <v>1</v>
      </c>
      <c r="V638" s="11" t="str">
        <f t="shared" si="27"/>
        <v>1</v>
      </c>
      <c r="Y638" s="10">
        <v>0</v>
      </c>
      <c r="AC638">
        <f t="shared" si="29"/>
        <v>1</v>
      </c>
    </row>
    <row r="639" spans="1:29" x14ac:dyDescent="0.2">
      <c r="A639" t="s">
        <v>320</v>
      </c>
      <c r="B639" t="s">
        <v>22</v>
      </c>
      <c r="C639" s="6">
        <v>43903</v>
      </c>
      <c r="D639" s="7">
        <v>12.244999999999999</v>
      </c>
      <c r="E639" s="6">
        <v>43906</v>
      </c>
      <c r="F639" s="7">
        <v>11.932499999999999</v>
      </c>
      <c r="G639">
        <v>1</v>
      </c>
      <c r="H639">
        <v>0</v>
      </c>
      <c r="J639" s="7"/>
      <c r="K639" s="8"/>
      <c r="M639" s="7"/>
      <c r="N639" s="8"/>
      <c r="O639" s="9" cm="1">
        <f t="array" ref="O639">_xlfn.IFS(AND(B639="Short",F639=Q639),(D639-F639)/D639,AND(B639="Long",F639=Q639),(F639/D639)-1,AND(B639="Long",F639&lt;&gt;Q639),(F639/D639)-1,AND(B639="Short",F639&lt;&gt;Q639),(D639-F639)/D639)</f>
        <v>2.5520620661494488E-2</v>
      </c>
      <c r="P639" t="s">
        <v>23</v>
      </c>
      <c r="Q639" s="7">
        <v>11.932499999999999</v>
      </c>
      <c r="R639" s="8">
        <v>43903</v>
      </c>
      <c r="S639" s="10">
        <f t="shared" si="28"/>
        <v>3</v>
      </c>
      <c r="T639" s="10">
        <v>1</v>
      </c>
      <c r="V639" s="11" t="str">
        <f t="shared" si="27"/>
        <v>1</v>
      </c>
      <c r="Y639" s="10">
        <v>0</v>
      </c>
      <c r="AC639">
        <f t="shared" si="29"/>
        <v>3</v>
      </c>
    </row>
    <row r="640" spans="1:29" x14ac:dyDescent="0.2">
      <c r="A640" t="s">
        <v>320</v>
      </c>
      <c r="B640" t="s">
        <v>22</v>
      </c>
      <c r="C640" s="6">
        <v>44351</v>
      </c>
      <c r="D640" s="7">
        <v>44.988999999999997</v>
      </c>
      <c r="E640" s="6">
        <v>44375</v>
      </c>
      <c r="F640" s="7">
        <v>43.936500000000002</v>
      </c>
      <c r="G640">
        <v>1</v>
      </c>
      <c r="H640">
        <v>0</v>
      </c>
      <c r="J640" s="7"/>
      <c r="K640" s="8"/>
      <c r="M640" s="7"/>
      <c r="N640" s="8"/>
      <c r="O640" s="9" cm="1">
        <f t="array" ref="O640">_xlfn.IFS(AND(B640="Short",F640=Q640),(D640-F640)/D640,AND(B640="Long",F640=Q640),(F640/D640)-1,AND(B640="Long",F640&lt;&gt;Q640),(F640/D640)-1,AND(B640="Short",F640&lt;&gt;Q640),(D640-F640)/D640)</f>
        <v>2.3394607570739401E-2</v>
      </c>
      <c r="P640" t="s">
        <v>23</v>
      </c>
      <c r="Q640" s="7">
        <v>43.936500000000002</v>
      </c>
      <c r="R640" s="8">
        <v>44351</v>
      </c>
      <c r="S640" s="10">
        <f t="shared" si="28"/>
        <v>24</v>
      </c>
      <c r="T640" s="10">
        <v>1</v>
      </c>
      <c r="V640" s="11" t="str">
        <f t="shared" si="27"/>
        <v>1</v>
      </c>
      <c r="Y640" s="10">
        <v>0</v>
      </c>
      <c r="AC640">
        <f t="shared" si="29"/>
        <v>24</v>
      </c>
    </row>
    <row r="641" spans="1:29" x14ac:dyDescent="0.2">
      <c r="A641" t="s">
        <v>322</v>
      </c>
      <c r="B641" t="s">
        <v>25</v>
      </c>
      <c r="C641" s="6">
        <v>44680</v>
      </c>
      <c r="D641" s="7">
        <v>187.53100000000001</v>
      </c>
      <c r="E641" s="6">
        <v>44774</v>
      </c>
      <c r="F641" s="7">
        <v>193.33349999999999</v>
      </c>
      <c r="G641">
        <v>1</v>
      </c>
      <c r="H641">
        <v>0</v>
      </c>
      <c r="J641" s="7"/>
      <c r="K641" s="8"/>
      <c r="M641" s="7"/>
      <c r="N641" s="8"/>
      <c r="O641" s="9" cm="1">
        <f t="array" ref="O641">_xlfn.IFS(AND(B641="Short",F641=Q641),(D641-F641)/D641,AND(B641="Long",F641=Q641),(F641/D641)-1,AND(B641="Long",F641&lt;&gt;Q641),(F641/D641)-1,AND(B641="Short",F641&lt;&gt;Q641),(D641-F641)/D641)</f>
        <v>3.0941550996901768E-2</v>
      </c>
      <c r="P641" t="s">
        <v>23</v>
      </c>
      <c r="Q641" s="7">
        <v>193.33349999999999</v>
      </c>
      <c r="R641" s="8">
        <v>44680</v>
      </c>
      <c r="S641" s="10">
        <f t="shared" si="28"/>
        <v>94</v>
      </c>
      <c r="T641" s="10">
        <v>1</v>
      </c>
      <c r="V641" s="11" t="str">
        <f t="shared" si="27"/>
        <v>1</v>
      </c>
      <c r="Y641" s="10">
        <v>0</v>
      </c>
      <c r="AC641">
        <f t="shared" si="29"/>
        <v>94</v>
      </c>
    </row>
    <row r="642" spans="1:29" x14ac:dyDescent="0.2">
      <c r="A642" t="s">
        <v>323</v>
      </c>
      <c r="B642" t="s">
        <v>22</v>
      </c>
      <c r="C642" s="6">
        <v>43762</v>
      </c>
      <c r="D642" s="7">
        <v>75.989000000000004</v>
      </c>
      <c r="E642" s="6">
        <v>43763</v>
      </c>
      <c r="F642" s="7">
        <v>73.461500000000001</v>
      </c>
      <c r="G642">
        <v>1</v>
      </c>
      <c r="H642">
        <v>0</v>
      </c>
      <c r="J642" s="7"/>
      <c r="K642" s="8"/>
      <c r="M642" s="7"/>
      <c r="N642" s="8"/>
      <c r="O642" s="9" cm="1">
        <f t="array" ref="O642">_xlfn.IFS(AND(B642="Short",F642=Q642),(D642-F642)/D642,AND(B642="Long",F642=Q642),(F642/D642)-1,AND(B642="Long",F642&lt;&gt;Q642),(F642/D642)-1,AND(B642="Short",F642&lt;&gt;Q642),(D642-F642)/D642)</f>
        <v>3.3261393096369253E-2</v>
      </c>
      <c r="P642" t="s">
        <v>23</v>
      </c>
      <c r="Q642" s="7">
        <v>73.461500000000001</v>
      </c>
      <c r="R642" s="8">
        <v>43762</v>
      </c>
      <c r="S642" s="10">
        <f t="shared" si="28"/>
        <v>1</v>
      </c>
      <c r="T642" s="10">
        <v>1</v>
      </c>
      <c r="V642" s="11" t="str">
        <f t="shared" ref="V642:V705" si="30">IF(F642=Q642,"1")</f>
        <v>1</v>
      </c>
      <c r="Y642" s="10">
        <v>0</v>
      </c>
      <c r="AC642">
        <f t="shared" si="29"/>
        <v>1</v>
      </c>
    </row>
    <row r="643" spans="1:29" x14ac:dyDescent="0.2">
      <c r="A643" t="s">
        <v>324</v>
      </c>
      <c r="B643" t="s">
        <v>25</v>
      </c>
      <c r="C643" s="6">
        <v>43906</v>
      </c>
      <c r="D643" s="7">
        <v>24.768000000000001</v>
      </c>
      <c r="E643" s="6">
        <v>43910</v>
      </c>
      <c r="F643" s="7">
        <v>25.763000000000002</v>
      </c>
      <c r="G643">
        <v>1</v>
      </c>
      <c r="H643">
        <v>0</v>
      </c>
      <c r="J643" s="7"/>
      <c r="K643" s="8"/>
      <c r="M643" s="7"/>
      <c r="N643" s="8"/>
      <c r="O643" s="9" cm="1">
        <f t="array" ref="O643">_xlfn.IFS(AND(B643="Short",F643=Q643),(D643-F643)/D643,AND(B643="Long",F643=Q643),(F643/D643)-1,AND(B643="Long",F643&lt;&gt;Q643),(F643/D643)-1,AND(B643="Short",F643&lt;&gt;Q643),(D643-F643)/D643)</f>
        <v>4.0172803617571029E-2</v>
      </c>
      <c r="P643" t="s">
        <v>23</v>
      </c>
      <c r="Q643" s="7">
        <v>25.763000000000002</v>
      </c>
      <c r="R643" s="8">
        <v>43906</v>
      </c>
      <c r="S643" s="10">
        <f t="shared" ref="S643:S706" si="31">_xlfn.DAYS(E643,C643)</f>
        <v>4</v>
      </c>
      <c r="T643" s="10">
        <v>1</v>
      </c>
      <c r="V643" s="11" t="str">
        <f t="shared" si="30"/>
        <v>1</v>
      </c>
      <c r="Y643" s="10">
        <v>0</v>
      </c>
      <c r="AC643">
        <f t="shared" si="29"/>
        <v>4</v>
      </c>
    </row>
    <row r="644" spans="1:29" x14ac:dyDescent="0.2">
      <c r="A644" t="s">
        <v>321</v>
      </c>
      <c r="B644" t="s">
        <v>25</v>
      </c>
      <c r="C644" s="6">
        <v>43902</v>
      </c>
      <c r="D644" s="7">
        <v>15.795999999999999</v>
      </c>
      <c r="E644" s="6">
        <v>43902</v>
      </c>
      <c r="F644" s="7">
        <v>16.236000000000001</v>
      </c>
      <c r="G644">
        <v>1</v>
      </c>
      <c r="H644">
        <v>0</v>
      </c>
      <c r="J644" s="7"/>
      <c r="K644" s="8"/>
      <c r="M644" s="7"/>
      <c r="N644" s="8"/>
      <c r="O644" s="9" cm="1">
        <f t="array" ref="O644">_xlfn.IFS(AND(B644="Short",F644=Q644),(D644-F644)/D644,AND(B644="Long",F644=Q644),(F644/D644)-1,AND(B644="Long",F644&lt;&gt;Q644),(F644/D644)-1,AND(B644="Short",F644&lt;&gt;Q644),(D644-F644)/D644)</f>
        <v>2.7855153203342642E-2</v>
      </c>
      <c r="P644" t="s">
        <v>23</v>
      </c>
      <c r="Q644" s="7">
        <v>16.236000000000001</v>
      </c>
      <c r="R644" s="8">
        <v>43902</v>
      </c>
      <c r="S644" s="10">
        <f t="shared" si="31"/>
        <v>0</v>
      </c>
      <c r="T644" s="10">
        <v>1</v>
      </c>
      <c r="V644" s="11" t="str">
        <f t="shared" si="30"/>
        <v>1</v>
      </c>
      <c r="Y644" s="10">
        <v>0</v>
      </c>
      <c r="AC644">
        <f t="shared" ref="AC644:AC707" si="32">IF(O644&gt;-0.01,_xlfn.DAYS(E644,C644))</f>
        <v>0</v>
      </c>
    </row>
    <row r="645" spans="1:29" x14ac:dyDescent="0.2">
      <c r="A645" t="s">
        <v>321</v>
      </c>
      <c r="B645" t="s">
        <v>25</v>
      </c>
      <c r="C645" s="6">
        <v>43906</v>
      </c>
      <c r="D645" s="7">
        <v>14.234</v>
      </c>
      <c r="E645" s="6">
        <v>43914</v>
      </c>
      <c r="F645" s="7">
        <v>14.769</v>
      </c>
      <c r="G645">
        <v>1</v>
      </c>
      <c r="H645">
        <v>0</v>
      </c>
      <c r="J645" s="7"/>
      <c r="K645" s="8"/>
      <c r="M645" s="7"/>
      <c r="N645" s="8"/>
      <c r="O645" s="9" cm="1">
        <f t="array" ref="O645">_xlfn.IFS(AND(B645="Short",F645=Q645),(D645-F645)/D645,AND(B645="Long",F645=Q645),(F645/D645)-1,AND(B645="Long",F645&lt;&gt;Q645),(F645/D645)-1,AND(B645="Short",F645&lt;&gt;Q645),(D645-F645)/D645)</f>
        <v>3.7586061542784988E-2</v>
      </c>
      <c r="P645" t="s">
        <v>23</v>
      </c>
      <c r="Q645" s="7">
        <v>14.769</v>
      </c>
      <c r="R645" s="8">
        <v>43906</v>
      </c>
      <c r="S645" s="10">
        <f t="shared" si="31"/>
        <v>8</v>
      </c>
      <c r="T645" s="10">
        <v>1</v>
      </c>
      <c r="V645" s="11" t="str">
        <f t="shared" si="30"/>
        <v>1</v>
      </c>
      <c r="Y645" s="10">
        <v>0</v>
      </c>
      <c r="AC645">
        <f t="shared" si="32"/>
        <v>8</v>
      </c>
    </row>
    <row r="646" spans="1:29" x14ac:dyDescent="0.2">
      <c r="A646" t="s">
        <v>325</v>
      </c>
      <c r="B646" t="s">
        <v>25</v>
      </c>
      <c r="C646" s="6">
        <v>44119</v>
      </c>
      <c r="D646" s="7">
        <v>231.941</v>
      </c>
      <c r="E646" s="6">
        <v>44221</v>
      </c>
      <c r="F646" s="7">
        <v>242.91849999999999</v>
      </c>
      <c r="G646">
        <v>1</v>
      </c>
      <c r="H646">
        <v>0</v>
      </c>
      <c r="J646" s="7"/>
      <c r="K646" s="8"/>
      <c r="M646" s="7"/>
      <c r="N646" s="8"/>
      <c r="O646" s="9" cm="1">
        <f t="array" ref="O646">_xlfn.IFS(AND(B646="Short",F646=Q646),(D646-F646)/D646,AND(B646="Long",F646=Q646),(F646/D646)-1,AND(B646="Long",F646&lt;&gt;Q646),(F646/D646)-1,AND(B646="Short",F646&lt;&gt;Q646),(D646-F646)/D646)</f>
        <v>4.7328846560116489E-2</v>
      </c>
      <c r="P646" t="s">
        <v>23</v>
      </c>
      <c r="Q646" s="7">
        <v>242.91849999999999</v>
      </c>
      <c r="R646" s="8">
        <v>44119</v>
      </c>
      <c r="S646" s="10">
        <f t="shared" si="31"/>
        <v>102</v>
      </c>
      <c r="T646" s="10">
        <v>1</v>
      </c>
      <c r="V646" s="11" t="str">
        <f t="shared" si="30"/>
        <v>1</v>
      </c>
      <c r="Y646" s="10">
        <v>0</v>
      </c>
      <c r="AC646">
        <f t="shared" si="32"/>
        <v>102</v>
      </c>
    </row>
    <row r="647" spans="1:29" x14ac:dyDescent="0.2">
      <c r="A647" t="s">
        <v>325</v>
      </c>
      <c r="B647" t="s">
        <v>25</v>
      </c>
      <c r="C647" s="6">
        <v>44358</v>
      </c>
      <c r="D647" s="7">
        <v>196.31299999999999</v>
      </c>
      <c r="E647" s="6">
        <v>44377</v>
      </c>
      <c r="F647" s="7">
        <v>201.99549999999999</v>
      </c>
      <c r="G647">
        <v>1</v>
      </c>
      <c r="H647">
        <v>0</v>
      </c>
      <c r="J647" s="7"/>
      <c r="K647" s="8"/>
      <c r="M647" s="7"/>
      <c r="N647" s="8"/>
      <c r="O647" s="9" cm="1">
        <f t="array" ref="O647">_xlfn.IFS(AND(B647="Short",F647=Q647),(D647-F647)/D647,AND(B647="Long",F647=Q647),(F647/D647)-1,AND(B647="Long",F647&lt;&gt;Q647),(F647/D647)-1,AND(B647="Short",F647&lt;&gt;Q647),(D647-F647)/D647)</f>
        <v>2.8946121754545029E-2</v>
      </c>
      <c r="P647" t="s">
        <v>23</v>
      </c>
      <c r="Q647" s="7">
        <v>201.99549999999999</v>
      </c>
      <c r="R647" s="8">
        <v>44358</v>
      </c>
      <c r="S647" s="10">
        <f t="shared" si="31"/>
        <v>19</v>
      </c>
      <c r="T647" s="10">
        <v>1</v>
      </c>
      <c r="V647" s="11" t="str">
        <f t="shared" si="30"/>
        <v>1</v>
      </c>
      <c r="Y647" s="10">
        <v>0</v>
      </c>
      <c r="AC647">
        <f t="shared" si="32"/>
        <v>19</v>
      </c>
    </row>
    <row r="648" spans="1:29" x14ac:dyDescent="0.2">
      <c r="A648" t="s">
        <v>326</v>
      </c>
      <c r="B648" t="s">
        <v>22</v>
      </c>
      <c r="C648" s="6">
        <v>43903</v>
      </c>
      <c r="D648" s="7">
        <v>30.385000000000002</v>
      </c>
      <c r="E648" s="6">
        <v>43906</v>
      </c>
      <c r="F648" s="7">
        <v>29.547499999999999</v>
      </c>
      <c r="G648">
        <v>1</v>
      </c>
      <c r="H648">
        <v>0</v>
      </c>
      <c r="J648" s="7"/>
      <c r="K648" s="8"/>
      <c r="M648" s="7"/>
      <c r="N648" s="8"/>
      <c r="O648" s="9" cm="1">
        <f t="array" ref="O648">_xlfn.IFS(AND(B648="Short",F648=Q648),(D648-F648)/D648,AND(B648="Long",F648=Q648),(F648/D648)-1,AND(B648="Long",F648&lt;&gt;Q648),(F648/D648)-1,AND(B648="Short",F648&lt;&gt;Q648),(D648-F648)/D648)</f>
        <v>2.7562942241237523E-2</v>
      </c>
      <c r="P648" t="s">
        <v>23</v>
      </c>
      <c r="Q648" s="7">
        <v>29.547499999999999</v>
      </c>
      <c r="R648" s="8">
        <v>43903</v>
      </c>
      <c r="S648" s="10">
        <f t="shared" si="31"/>
        <v>3</v>
      </c>
      <c r="T648" s="10">
        <v>1</v>
      </c>
      <c r="V648" s="11" t="str">
        <f t="shared" si="30"/>
        <v>1</v>
      </c>
      <c r="Y648" s="10">
        <v>0</v>
      </c>
      <c r="AC648">
        <f t="shared" si="32"/>
        <v>3</v>
      </c>
    </row>
    <row r="649" spans="1:29" x14ac:dyDescent="0.2">
      <c r="A649" t="s">
        <v>327</v>
      </c>
      <c r="B649" t="s">
        <v>25</v>
      </c>
      <c r="C649" s="6">
        <v>43906</v>
      </c>
      <c r="D649" s="7">
        <v>93.388999999999996</v>
      </c>
      <c r="E649" s="6">
        <v>43907</v>
      </c>
      <c r="F649" s="7">
        <v>97.261499999999998</v>
      </c>
      <c r="G649">
        <v>1</v>
      </c>
      <c r="H649">
        <v>0</v>
      </c>
      <c r="J649" s="7"/>
      <c r="K649" s="8"/>
      <c r="M649" s="7"/>
      <c r="N649" s="8"/>
      <c r="O649" s="9" cm="1">
        <f t="array" ref="O649">_xlfn.IFS(AND(B649="Short",F649=Q649),(D649-F649)/D649,AND(B649="Long",F649=Q649),(F649/D649)-1,AND(B649="Long",F649&lt;&gt;Q649),(F649/D649)-1,AND(B649="Short",F649&lt;&gt;Q649),(D649-F649)/D649)</f>
        <v>4.1466339718810641E-2</v>
      </c>
      <c r="P649" t="s">
        <v>23</v>
      </c>
      <c r="Q649" s="7">
        <v>97.261499999999998</v>
      </c>
      <c r="R649" s="8">
        <v>43906</v>
      </c>
      <c r="S649" s="10">
        <f t="shared" si="31"/>
        <v>1</v>
      </c>
      <c r="T649" s="10">
        <v>1</v>
      </c>
      <c r="V649" s="11" t="str">
        <f t="shared" si="30"/>
        <v>1</v>
      </c>
      <c r="Y649" s="10">
        <v>0</v>
      </c>
      <c r="AC649">
        <f t="shared" si="32"/>
        <v>1</v>
      </c>
    </row>
    <row r="650" spans="1:29" x14ac:dyDescent="0.2">
      <c r="A650" t="s">
        <v>326</v>
      </c>
      <c r="B650" t="s">
        <v>22</v>
      </c>
      <c r="C650" s="6">
        <v>43914</v>
      </c>
      <c r="D650" s="7">
        <v>26.140999999999998</v>
      </c>
      <c r="E650" s="6">
        <v>43922</v>
      </c>
      <c r="F650" s="7">
        <v>25.2685</v>
      </c>
      <c r="G650">
        <v>1</v>
      </c>
      <c r="H650">
        <v>0</v>
      </c>
      <c r="J650" s="7"/>
      <c r="K650" s="8"/>
      <c r="M650" s="7"/>
      <c r="N650" s="8"/>
      <c r="O650" s="9" cm="1">
        <f t="array" ref="O650">_xlfn.IFS(AND(B650="Short",F650=Q650),(D650-F650)/D650,AND(B650="Long",F650=Q650),(F650/D650)-1,AND(B650="Long",F650&lt;&gt;Q650),(F650/D650)-1,AND(B650="Short",F650&lt;&gt;Q650),(D650-F650)/D650)</f>
        <v>3.337668796143984E-2</v>
      </c>
      <c r="P650" t="s">
        <v>23</v>
      </c>
      <c r="Q650" s="7">
        <v>25.2685</v>
      </c>
      <c r="R650" s="8">
        <v>43914</v>
      </c>
      <c r="S650" s="10">
        <f t="shared" si="31"/>
        <v>8</v>
      </c>
      <c r="T650" s="10">
        <v>1</v>
      </c>
      <c r="V650" s="11" t="str">
        <f t="shared" si="30"/>
        <v>1</v>
      </c>
      <c r="Y650" s="10">
        <v>0</v>
      </c>
      <c r="AC650">
        <f t="shared" si="32"/>
        <v>8</v>
      </c>
    </row>
    <row r="651" spans="1:29" x14ac:dyDescent="0.2">
      <c r="A651" t="s">
        <v>323</v>
      </c>
      <c r="B651" t="s">
        <v>25</v>
      </c>
      <c r="C651" s="6">
        <v>43906</v>
      </c>
      <c r="D651" s="7">
        <v>50.915999999999997</v>
      </c>
      <c r="E651" s="6">
        <v>43907</v>
      </c>
      <c r="F651" s="7">
        <v>52.430999999999997</v>
      </c>
      <c r="G651">
        <v>1</v>
      </c>
      <c r="H651">
        <v>0</v>
      </c>
      <c r="J651" s="7"/>
      <c r="K651" s="8"/>
      <c r="M651" s="7"/>
      <c r="N651" s="8"/>
      <c r="O651" s="9" cm="1">
        <f t="array" ref="O651">_xlfn.IFS(AND(B651="Short",F651=Q651),(D651-F651)/D651,AND(B651="Long",F651=Q651),(F651/D651)-1,AND(B651="Long",F651&lt;&gt;Q651),(F651/D651)-1,AND(B651="Short",F651&lt;&gt;Q651),(D651-F651)/D651)</f>
        <v>2.9754890407730494E-2</v>
      </c>
      <c r="P651" t="s">
        <v>23</v>
      </c>
      <c r="Q651" s="7">
        <v>52.430999999999997</v>
      </c>
      <c r="R651" s="8">
        <v>43906</v>
      </c>
      <c r="S651" s="10">
        <f t="shared" si="31"/>
        <v>1</v>
      </c>
      <c r="T651" s="10">
        <v>1</v>
      </c>
      <c r="V651" s="11" t="str">
        <f t="shared" si="30"/>
        <v>1</v>
      </c>
      <c r="Y651" s="10">
        <v>0</v>
      </c>
      <c r="AC651">
        <f t="shared" si="32"/>
        <v>1</v>
      </c>
    </row>
    <row r="652" spans="1:29" x14ac:dyDescent="0.2">
      <c r="A652" t="s">
        <v>328</v>
      </c>
      <c r="B652" t="s">
        <v>25</v>
      </c>
      <c r="C652" s="6">
        <v>43906</v>
      </c>
      <c r="D652" s="7">
        <v>111.84699999999999</v>
      </c>
      <c r="E652" s="6">
        <v>43907</v>
      </c>
      <c r="F652" s="7">
        <v>115.8395</v>
      </c>
      <c r="G652">
        <v>1</v>
      </c>
      <c r="H652">
        <v>0</v>
      </c>
      <c r="J652" s="7"/>
      <c r="K652" s="8"/>
      <c r="M652" s="7"/>
      <c r="N652" s="8"/>
      <c r="O652" s="9" cm="1">
        <f t="array" ref="O652">_xlfn.IFS(AND(B652="Short",F652=Q652),(D652-F652)/D652,AND(B652="Long",F652=Q652),(F652/D652)-1,AND(B652="Long",F652&lt;&gt;Q652),(F652/D652)-1,AND(B652="Short",F652&lt;&gt;Q652),(D652-F652)/D652)</f>
        <v>3.569608483016995E-2</v>
      </c>
      <c r="P652" t="s">
        <v>23</v>
      </c>
      <c r="Q652" s="7">
        <v>115.8395</v>
      </c>
      <c r="R652" s="8">
        <v>43906</v>
      </c>
      <c r="S652" s="10">
        <f t="shared" si="31"/>
        <v>1</v>
      </c>
      <c r="T652" s="10">
        <v>1</v>
      </c>
      <c r="V652" s="11" t="str">
        <f t="shared" si="30"/>
        <v>1</v>
      </c>
      <c r="Y652" s="10">
        <v>0</v>
      </c>
      <c r="AC652">
        <f t="shared" si="32"/>
        <v>1</v>
      </c>
    </row>
    <row r="653" spans="1:29" x14ac:dyDescent="0.2">
      <c r="A653" t="s">
        <v>323</v>
      </c>
      <c r="B653" t="s">
        <v>22</v>
      </c>
      <c r="C653" s="6">
        <v>44224</v>
      </c>
      <c r="D653" s="7">
        <v>132.59299999999999</v>
      </c>
      <c r="E653" s="6">
        <v>44259</v>
      </c>
      <c r="F653" s="7">
        <v>129.32550000000001</v>
      </c>
      <c r="G653">
        <v>1</v>
      </c>
      <c r="H653">
        <v>0</v>
      </c>
      <c r="J653" s="7"/>
      <c r="K653" s="8"/>
      <c r="M653" s="7"/>
      <c r="N653" s="8"/>
      <c r="O653" s="9" cm="1">
        <f t="array" ref="O653">_xlfn.IFS(AND(B653="Short",F653=Q653),(D653-F653)/D653,AND(B653="Long",F653=Q653),(F653/D653)-1,AND(B653="Long",F653&lt;&gt;Q653),(F653/D653)-1,AND(B653="Short",F653&lt;&gt;Q653),(D653-F653)/D653)</f>
        <v>2.4643080705617826E-2</v>
      </c>
      <c r="P653" t="s">
        <v>23</v>
      </c>
      <c r="Q653" s="7">
        <v>129.32550000000001</v>
      </c>
      <c r="R653" s="8">
        <v>44224</v>
      </c>
      <c r="S653" s="10">
        <f t="shared" si="31"/>
        <v>35</v>
      </c>
      <c r="T653" s="10">
        <v>1</v>
      </c>
      <c r="V653" s="11" t="str">
        <f t="shared" si="30"/>
        <v>1</v>
      </c>
      <c r="Y653" s="10">
        <v>0</v>
      </c>
      <c r="AC653">
        <f t="shared" si="32"/>
        <v>35</v>
      </c>
    </row>
    <row r="654" spans="1:29" x14ac:dyDescent="0.2">
      <c r="A654" t="s">
        <v>323</v>
      </c>
      <c r="B654" t="s">
        <v>22</v>
      </c>
      <c r="C654" s="6">
        <v>44679</v>
      </c>
      <c r="D654" s="7">
        <v>114.333</v>
      </c>
      <c r="E654" s="6">
        <v>44687</v>
      </c>
      <c r="F654" s="7">
        <v>109.6905</v>
      </c>
      <c r="G654">
        <v>1</v>
      </c>
      <c r="H654">
        <v>0</v>
      </c>
      <c r="J654" s="7"/>
      <c r="K654" s="8"/>
      <c r="M654" s="7"/>
      <c r="N654" s="8"/>
      <c r="O654" s="9" cm="1">
        <f t="array" ref="O654">_xlfn.IFS(AND(B654="Short",F654=Q654),(D654-F654)/D654,AND(B654="Long",F654=Q654),(F654/D654)-1,AND(B654="Long",F654&lt;&gt;Q654),(F654/D654)-1,AND(B654="Short",F654&lt;&gt;Q654),(D654-F654)/D654)</f>
        <v>4.06050746503634E-2</v>
      </c>
      <c r="P654" t="s">
        <v>23</v>
      </c>
      <c r="Q654" s="7">
        <v>109.6905</v>
      </c>
      <c r="R654" s="8">
        <v>44679</v>
      </c>
      <c r="S654" s="10">
        <f t="shared" si="31"/>
        <v>8</v>
      </c>
      <c r="T654" s="10">
        <v>1</v>
      </c>
      <c r="V654" s="11" t="str">
        <f t="shared" si="30"/>
        <v>1</v>
      </c>
      <c r="Y654" s="10">
        <v>0</v>
      </c>
      <c r="AC654">
        <f t="shared" si="32"/>
        <v>8</v>
      </c>
    </row>
    <row r="655" spans="1:29" x14ac:dyDescent="0.2">
      <c r="A655" t="s">
        <v>329</v>
      </c>
      <c r="B655" t="s">
        <v>25</v>
      </c>
      <c r="C655" s="6">
        <v>43906</v>
      </c>
      <c r="D655" s="7">
        <v>29.452999999999999</v>
      </c>
      <c r="E655" s="6">
        <v>43907</v>
      </c>
      <c r="F655" s="7">
        <v>30.285499999999999</v>
      </c>
      <c r="G655">
        <v>1</v>
      </c>
      <c r="H655">
        <v>0</v>
      </c>
      <c r="J655" s="7"/>
      <c r="K655" s="8"/>
      <c r="M655" s="7"/>
      <c r="N655" s="8"/>
      <c r="O655" s="9" cm="1">
        <f t="array" ref="O655">_xlfn.IFS(AND(B655="Short",F655=Q655),(D655-F655)/D655,AND(B655="Long",F655=Q655),(F655/D655)-1,AND(B655="Long",F655&lt;&gt;Q655),(F655/D655)-1,AND(B655="Short",F655&lt;&gt;Q655),(D655-F655)/D655)</f>
        <v>2.8265371948528184E-2</v>
      </c>
      <c r="P655" t="s">
        <v>23</v>
      </c>
      <c r="Q655" s="7">
        <v>30.285499999999999</v>
      </c>
      <c r="R655" s="8">
        <v>43906</v>
      </c>
      <c r="S655" s="10">
        <f t="shared" si="31"/>
        <v>1</v>
      </c>
      <c r="T655" s="10">
        <v>1</v>
      </c>
      <c r="V655" s="11" t="str">
        <f t="shared" si="30"/>
        <v>1</v>
      </c>
      <c r="Y655" s="10">
        <v>0</v>
      </c>
      <c r="AC655">
        <f t="shared" si="32"/>
        <v>1</v>
      </c>
    </row>
    <row r="656" spans="1:29" x14ac:dyDescent="0.2">
      <c r="A656" t="s">
        <v>330</v>
      </c>
      <c r="B656" t="s">
        <v>25</v>
      </c>
      <c r="C656" s="6">
        <v>43906</v>
      </c>
      <c r="D656" s="7">
        <v>114.319</v>
      </c>
      <c r="E656" s="6">
        <v>43907</v>
      </c>
      <c r="F656" s="7">
        <v>118.64149999999999</v>
      </c>
      <c r="G656">
        <v>1</v>
      </c>
      <c r="H656">
        <v>0</v>
      </c>
      <c r="J656" s="7"/>
      <c r="K656" s="8"/>
      <c r="M656" s="7"/>
      <c r="N656" s="8"/>
      <c r="O656" s="9" cm="1">
        <f t="array" ref="O656">_xlfn.IFS(AND(B656="Short",F656=Q656),(D656-F656)/D656,AND(B656="Long",F656=Q656),(F656/D656)-1,AND(B656="Long",F656&lt;&gt;Q656),(F656/D656)-1,AND(B656="Short",F656&lt;&gt;Q656),(D656-F656)/D656)</f>
        <v>3.7810862586271643E-2</v>
      </c>
      <c r="P656" t="s">
        <v>23</v>
      </c>
      <c r="Q656" s="7">
        <v>118.64149999999999</v>
      </c>
      <c r="R656" s="8">
        <v>43906</v>
      </c>
      <c r="S656" s="10">
        <f t="shared" si="31"/>
        <v>1</v>
      </c>
      <c r="T656" s="10">
        <v>1</v>
      </c>
      <c r="V656" s="11" t="str">
        <f t="shared" si="30"/>
        <v>1</v>
      </c>
      <c r="Y656" s="10">
        <v>0</v>
      </c>
      <c r="AC656">
        <f t="shared" si="32"/>
        <v>1</v>
      </c>
    </row>
    <row r="657" spans="1:29" x14ac:dyDescent="0.2">
      <c r="A657" t="s">
        <v>331</v>
      </c>
      <c r="B657" t="s">
        <v>25</v>
      </c>
      <c r="C657" s="6">
        <v>43906</v>
      </c>
      <c r="D657" s="7">
        <v>49.594999999999999</v>
      </c>
      <c r="E657" s="6">
        <v>43928</v>
      </c>
      <c r="F657" s="7">
        <v>51.082500000000003</v>
      </c>
      <c r="G657">
        <v>1</v>
      </c>
      <c r="H657">
        <v>0</v>
      </c>
      <c r="J657" s="7"/>
      <c r="K657" s="8"/>
      <c r="M657" s="7"/>
      <c r="N657" s="8"/>
      <c r="O657" s="9" cm="1">
        <f t="array" ref="O657">_xlfn.IFS(AND(B657="Short",F657=Q657),(D657-F657)/D657,AND(B657="Long",F657=Q657),(F657/D657)-1,AND(B657="Long",F657&lt;&gt;Q657),(F657/D657)-1,AND(B657="Short",F657&lt;&gt;Q657),(D657-F657)/D657)</f>
        <v>2.9992942836979619E-2</v>
      </c>
      <c r="P657" t="s">
        <v>23</v>
      </c>
      <c r="Q657" s="7">
        <v>51.082500000000003</v>
      </c>
      <c r="R657" s="8">
        <v>43906</v>
      </c>
      <c r="S657" s="10">
        <f t="shared" si="31"/>
        <v>22</v>
      </c>
      <c r="T657" s="10">
        <v>1</v>
      </c>
      <c r="V657" s="11" t="str">
        <f t="shared" si="30"/>
        <v>1</v>
      </c>
      <c r="Y657" s="10">
        <v>0</v>
      </c>
      <c r="AC657">
        <f t="shared" si="32"/>
        <v>22</v>
      </c>
    </row>
    <row r="658" spans="1:29" x14ac:dyDescent="0.2">
      <c r="A658" t="s">
        <v>332</v>
      </c>
      <c r="B658" t="s">
        <v>25</v>
      </c>
      <c r="C658" s="6">
        <v>43993</v>
      </c>
      <c r="D658" s="7">
        <v>72.822000000000003</v>
      </c>
      <c r="E658" s="6">
        <v>43994</v>
      </c>
      <c r="F658" s="7">
        <v>75.652000000000001</v>
      </c>
      <c r="G658">
        <v>1</v>
      </c>
      <c r="H658">
        <v>0</v>
      </c>
      <c r="J658" s="7"/>
      <c r="K658" s="8"/>
      <c r="M658" s="7"/>
      <c r="N658" s="8"/>
      <c r="O658" s="9" cm="1">
        <f t="array" ref="O658">_xlfn.IFS(AND(B658="Short",F658=Q658),(D658-F658)/D658,AND(B658="Long",F658=Q658),(F658/D658)-1,AND(B658="Long",F658&lt;&gt;Q658),(F658/D658)-1,AND(B658="Short",F658&lt;&gt;Q658),(D658-F658)/D658)</f>
        <v>3.8861882398176339E-2</v>
      </c>
      <c r="P658" t="s">
        <v>23</v>
      </c>
      <c r="Q658" s="7">
        <v>75.652000000000001</v>
      </c>
      <c r="R658" s="8">
        <v>43993</v>
      </c>
      <c r="S658" s="10">
        <f t="shared" si="31"/>
        <v>1</v>
      </c>
      <c r="T658" s="10">
        <v>1</v>
      </c>
      <c r="V658" s="11" t="str">
        <f t="shared" si="30"/>
        <v>1</v>
      </c>
      <c r="Y658" s="10">
        <v>0</v>
      </c>
      <c r="AC658">
        <f t="shared" si="32"/>
        <v>1</v>
      </c>
    </row>
    <row r="659" spans="1:29" x14ac:dyDescent="0.2">
      <c r="A659" t="s">
        <v>333</v>
      </c>
      <c r="B659" t="s">
        <v>25</v>
      </c>
      <c r="C659" s="6">
        <v>43906</v>
      </c>
      <c r="D659" s="7">
        <v>60.6</v>
      </c>
      <c r="E659" s="6">
        <v>43909</v>
      </c>
      <c r="F659" s="7">
        <v>63.4</v>
      </c>
      <c r="G659">
        <v>1</v>
      </c>
      <c r="H659">
        <v>0</v>
      </c>
      <c r="J659" s="7"/>
      <c r="K659" s="8"/>
      <c r="M659" s="7"/>
      <c r="N659" s="8"/>
      <c r="O659" s="9" cm="1">
        <f t="array" ref="O659">_xlfn.IFS(AND(B659="Short",F659=Q659),(D659-F659)/D659,AND(B659="Long",F659=Q659),(F659/D659)-1,AND(B659="Long",F659&lt;&gt;Q659),(F659/D659)-1,AND(B659="Short",F659&lt;&gt;Q659),(D659-F659)/D659)</f>
        <v>4.6204620462046098E-2</v>
      </c>
      <c r="P659" t="s">
        <v>23</v>
      </c>
      <c r="Q659" s="7">
        <v>63.4</v>
      </c>
      <c r="R659" s="8">
        <v>43906</v>
      </c>
      <c r="S659" s="10">
        <f t="shared" si="31"/>
        <v>3</v>
      </c>
      <c r="T659" s="10">
        <v>1</v>
      </c>
      <c r="V659" s="11" t="str">
        <f t="shared" si="30"/>
        <v>1</v>
      </c>
      <c r="Y659" s="10">
        <v>0</v>
      </c>
      <c r="AC659">
        <f t="shared" si="32"/>
        <v>3</v>
      </c>
    </row>
    <row r="660" spans="1:29" x14ac:dyDescent="0.2">
      <c r="A660" t="s">
        <v>334</v>
      </c>
      <c r="B660" t="s">
        <v>25</v>
      </c>
      <c r="C660" s="6">
        <v>43906</v>
      </c>
      <c r="D660" s="7">
        <v>166.22800000000001</v>
      </c>
      <c r="E660" s="6">
        <v>43907</v>
      </c>
      <c r="F660" s="7">
        <v>171.298</v>
      </c>
      <c r="G660">
        <v>1</v>
      </c>
      <c r="H660">
        <v>0</v>
      </c>
      <c r="J660" s="7"/>
      <c r="K660" s="8"/>
      <c r="M660" s="7"/>
      <c r="N660" s="8"/>
      <c r="O660" s="9" cm="1">
        <f t="array" ref="O660">_xlfn.IFS(AND(B660="Short",F660=Q660),(D660-F660)/D660,AND(B660="Long",F660=Q660),(F660/D660)-1,AND(B660="Long",F660&lt;&gt;Q660),(F660/D660)-1,AND(B660="Short",F660&lt;&gt;Q660),(D660-F660)/D660)</f>
        <v>3.0500276728348874E-2</v>
      </c>
      <c r="P660" t="s">
        <v>23</v>
      </c>
      <c r="Q660" s="7">
        <v>171.298</v>
      </c>
      <c r="R660" s="8">
        <v>43906</v>
      </c>
      <c r="S660" s="10">
        <f t="shared" si="31"/>
        <v>1</v>
      </c>
      <c r="T660" s="10">
        <v>1</v>
      </c>
      <c r="V660" s="11" t="str">
        <f t="shared" si="30"/>
        <v>1</v>
      </c>
      <c r="Y660" s="10">
        <v>0</v>
      </c>
      <c r="AC660">
        <f t="shared" si="32"/>
        <v>1</v>
      </c>
    </row>
    <row r="661" spans="1:29" x14ac:dyDescent="0.2">
      <c r="A661" t="s">
        <v>335</v>
      </c>
      <c r="B661" t="s">
        <v>25</v>
      </c>
      <c r="C661" s="6">
        <v>43899</v>
      </c>
      <c r="D661" s="7">
        <v>41.013240000000003</v>
      </c>
      <c r="E661" s="6">
        <v>43899</v>
      </c>
      <c r="F661" s="7">
        <v>42.648090000000003</v>
      </c>
      <c r="G661">
        <v>1</v>
      </c>
      <c r="H661">
        <v>0</v>
      </c>
      <c r="J661" s="7"/>
      <c r="K661" s="8"/>
      <c r="M661" s="7"/>
      <c r="N661" s="8"/>
      <c r="O661" s="9" cm="1">
        <f t="array" ref="O661">_xlfn.IFS(AND(B661="Short",F661=Q661),(D661-F661)/D661,AND(B661="Long",F661=Q661),(F661/D661)-1,AND(B661="Long",F661&lt;&gt;Q661),(F661/D661)-1,AND(B661="Short",F661&lt;&gt;Q661),(D661-F661)/D661)</f>
        <v>3.986151789032033E-2</v>
      </c>
      <c r="P661" t="s">
        <v>23</v>
      </c>
      <c r="Q661" s="7">
        <v>42.648090000000003</v>
      </c>
      <c r="R661" s="8">
        <v>43899</v>
      </c>
      <c r="S661" s="10">
        <f t="shared" si="31"/>
        <v>0</v>
      </c>
      <c r="T661" s="10">
        <v>1</v>
      </c>
      <c r="V661" s="11" t="str">
        <f t="shared" si="30"/>
        <v>1</v>
      </c>
      <c r="Y661" s="10">
        <v>0</v>
      </c>
      <c r="AC661">
        <f t="shared" si="32"/>
        <v>0</v>
      </c>
    </row>
    <row r="662" spans="1:29" x14ac:dyDescent="0.2">
      <c r="A662" t="s">
        <v>333</v>
      </c>
      <c r="B662" t="s">
        <v>22</v>
      </c>
      <c r="C662" s="6">
        <v>44144</v>
      </c>
      <c r="D662" s="7">
        <v>85.305000000000007</v>
      </c>
      <c r="E662" s="6">
        <v>44510</v>
      </c>
      <c r="F662" s="7">
        <v>182.28</v>
      </c>
      <c r="G662">
        <v>0</v>
      </c>
      <c r="H662">
        <v>0</v>
      </c>
      <c r="J662" s="7"/>
      <c r="K662" s="8"/>
      <c r="M662" s="7"/>
      <c r="N662" s="8"/>
      <c r="O662" s="9" cm="1">
        <f t="array" ref="O662">_xlfn.IFS(AND(B662="Short",F662=Q662),(D662-F662)/D662,AND(B662="Long",F662=Q662),(F662/D662)-1,AND(B662="Long",F662&lt;&gt;Q662),(F662/D662)-1,AND(B662="Short",F662&lt;&gt;Q662),(D662-F662)/D662)</f>
        <v>-1.1368032354492701</v>
      </c>
      <c r="P662" t="s">
        <v>23</v>
      </c>
      <c r="Q662" s="7">
        <v>83.092500000000001</v>
      </c>
      <c r="R662" s="8">
        <v>44144</v>
      </c>
      <c r="S662" s="10">
        <f t="shared" si="31"/>
        <v>366</v>
      </c>
      <c r="T662" s="10">
        <v>0</v>
      </c>
      <c r="V662" s="11" t="b">
        <f t="shared" si="30"/>
        <v>0</v>
      </c>
      <c r="Y662" s="10">
        <v>0</v>
      </c>
      <c r="AC662" t="b">
        <f t="shared" si="32"/>
        <v>0</v>
      </c>
    </row>
    <row r="663" spans="1:29" x14ac:dyDescent="0.2">
      <c r="A663" t="s">
        <v>335</v>
      </c>
      <c r="B663" t="s">
        <v>25</v>
      </c>
      <c r="C663" s="6">
        <v>43906</v>
      </c>
      <c r="D663" s="7">
        <v>31.814129999999999</v>
      </c>
      <c r="E663" s="6">
        <v>43914</v>
      </c>
      <c r="F663" s="7">
        <v>33.099454999999999</v>
      </c>
      <c r="G663">
        <v>1</v>
      </c>
      <c r="H663">
        <v>0</v>
      </c>
      <c r="J663" s="7"/>
      <c r="K663" s="8"/>
      <c r="M663" s="7"/>
      <c r="N663" s="8"/>
      <c r="O663" s="9" cm="1">
        <f t="array" ref="O663">_xlfn.IFS(AND(B663="Short",F663=Q663),(D663-F663)/D663,AND(B663="Long",F663=Q663),(F663/D663)-1,AND(B663="Long",F663&lt;&gt;Q663),(F663/D663)-1,AND(B663="Short",F663&lt;&gt;Q663),(D663-F663)/D663)</f>
        <v>4.0401073359541906E-2</v>
      </c>
      <c r="P663" t="s">
        <v>23</v>
      </c>
      <c r="Q663" s="7">
        <v>33.099454999999999</v>
      </c>
      <c r="R663" s="8">
        <v>43906</v>
      </c>
      <c r="S663" s="10">
        <f t="shared" si="31"/>
        <v>8</v>
      </c>
      <c r="T663" s="10">
        <v>1</v>
      </c>
      <c r="V663" s="11" t="str">
        <f t="shared" si="30"/>
        <v>1</v>
      </c>
      <c r="Y663" s="10">
        <v>0</v>
      </c>
      <c r="AC663">
        <f t="shared" si="32"/>
        <v>8</v>
      </c>
    </row>
    <row r="664" spans="1:29" x14ac:dyDescent="0.2">
      <c r="A664" t="s">
        <v>335</v>
      </c>
      <c r="B664" t="s">
        <v>25</v>
      </c>
      <c r="C664" s="6">
        <v>44082</v>
      </c>
      <c r="D664" s="7">
        <v>120.74403</v>
      </c>
      <c r="E664" s="6">
        <v>44084</v>
      </c>
      <c r="F664" s="7">
        <v>125.937355</v>
      </c>
      <c r="G664">
        <v>1</v>
      </c>
      <c r="H664">
        <v>0</v>
      </c>
      <c r="J664" s="7"/>
      <c r="K664" s="8"/>
      <c r="M664" s="7"/>
      <c r="N664" s="8"/>
      <c r="O664" s="9" cm="1">
        <f t="array" ref="O664">_xlfn.IFS(AND(B664="Short",F664=Q664),(D664-F664)/D664,AND(B664="Long",F664=Q664),(F664/D664)-1,AND(B664="Long",F664&lt;&gt;Q664),(F664/D664)-1,AND(B664="Short",F664&lt;&gt;Q664),(D664-F664)/D664)</f>
        <v>4.3011029199538919E-2</v>
      </c>
      <c r="P664" t="s">
        <v>23</v>
      </c>
      <c r="Q664" s="7">
        <v>125.937355</v>
      </c>
      <c r="R664" s="8">
        <v>44082</v>
      </c>
      <c r="S664" s="10">
        <f t="shared" si="31"/>
        <v>2</v>
      </c>
      <c r="T664" s="10">
        <v>1</v>
      </c>
      <c r="V664" s="11" t="str">
        <f t="shared" si="30"/>
        <v>1</v>
      </c>
      <c r="Y664" s="10">
        <v>0</v>
      </c>
      <c r="AC664">
        <f t="shared" si="32"/>
        <v>2</v>
      </c>
    </row>
    <row r="665" spans="1:29" x14ac:dyDescent="0.2">
      <c r="A665" t="s">
        <v>335</v>
      </c>
      <c r="B665" t="s">
        <v>25</v>
      </c>
      <c r="C665" s="6">
        <v>45509</v>
      </c>
      <c r="D665" s="7">
        <v>187.465</v>
      </c>
      <c r="E665" s="6">
        <v>45510</v>
      </c>
      <c r="F665" s="7">
        <v>193.07749999999999</v>
      </c>
      <c r="G665">
        <v>1</v>
      </c>
      <c r="H665">
        <v>0</v>
      </c>
      <c r="J665" s="7"/>
      <c r="K665" s="8"/>
      <c r="M665" s="7"/>
      <c r="N665" s="8"/>
      <c r="O665" s="9" cm="1">
        <f t="array" ref="O665">_xlfn.IFS(AND(B665="Short",F665=Q665),(D665-F665)/D665,AND(B665="Long",F665=Q665),(F665/D665)-1,AND(B665="Long",F665&lt;&gt;Q665),(F665/D665)-1,AND(B665="Short",F665&lt;&gt;Q665),(D665-F665)/D665)</f>
        <v>2.9938921932093798E-2</v>
      </c>
      <c r="P665" t="s">
        <v>23</v>
      </c>
      <c r="Q665" s="7">
        <v>193.07749999999999</v>
      </c>
      <c r="R665" s="8">
        <v>45509</v>
      </c>
      <c r="S665" s="10">
        <f t="shared" si="31"/>
        <v>1</v>
      </c>
      <c r="T665" s="10">
        <v>1</v>
      </c>
      <c r="V665" s="11" t="str">
        <f t="shared" si="30"/>
        <v>1</v>
      </c>
      <c r="Y665" s="10">
        <v>0</v>
      </c>
      <c r="AC665">
        <f t="shared" si="32"/>
        <v>1</v>
      </c>
    </row>
    <row r="666" spans="1:29" x14ac:dyDescent="0.2">
      <c r="A666" t="s">
        <v>336</v>
      </c>
      <c r="B666" t="s">
        <v>25</v>
      </c>
      <c r="C666" s="6">
        <v>43906</v>
      </c>
      <c r="D666" s="7">
        <v>47.164000000000001</v>
      </c>
      <c r="E666" s="6">
        <v>43907</v>
      </c>
      <c r="F666" s="7">
        <v>48.649000000000001</v>
      </c>
      <c r="G666">
        <v>1</v>
      </c>
      <c r="H666">
        <v>0</v>
      </c>
      <c r="J666" s="7"/>
      <c r="K666" s="8"/>
      <c r="M666" s="7"/>
      <c r="N666" s="8"/>
      <c r="O666" s="9" cm="1">
        <f t="array" ref="O666">_xlfn.IFS(AND(B666="Short",F666=Q666),(D666-F666)/D666,AND(B666="Long",F666=Q666),(F666/D666)-1,AND(B666="Long",F666&lt;&gt;Q666),(F666/D666)-1,AND(B666="Short",F666&lt;&gt;Q666),(D666-F666)/D666)</f>
        <v>3.1485879060300315E-2</v>
      </c>
      <c r="P666" t="s">
        <v>23</v>
      </c>
      <c r="Q666" s="7">
        <v>48.649000000000001</v>
      </c>
      <c r="R666" s="8">
        <v>43906</v>
      </c>
      <c r="S666" s="10">
        <f t="shared" si="31"/>
        <v>1</v>
      </c>
      <c r="T666" s="10">
        <v>1</v>
      </c>
      <c r="V666" s="11" t="str">
        <f t="shared" si="30"/>
        <v>1</v>
      </c>
      <c r="Y666" s="10">
        <v>0</v>
      </c>
      <c r="AC666">
        <f t="shared" si="32"/>
        <v>1</v>
      </c>
    </row>
    <row r="667" spans="1:29" x14ac:dyDescent="0.2">
      <c r="A667" t="s">
        <v>332</v>
      </c>
      <c r="B667" t="s">
        <v>22</v>
      </c>
      <c r="C667" s="6">
        <v>44144</v>
      </c>
      <c r="D667" s="7">
        <v>73.569000000000003</v>
      </c>
      <c r="E667" s="6">
        <v>44147</v>
      </c>
      <c r="F667" s="7">
        <v>70.316500000000005</v>
      </c>
      <c r="G667">
        <v>1</v>
      </c>
      <c r="H667">
        <v>0</v>
      </c>
      <c r="J667" s="7"/>
      <c r="K667" s="8"/>
      <c r="M667" s="7"/>
      <c r="N667" s="8"/>
      <c r="O667" s="9" cm="1">
        <f t="array" ref="O667">_xlfn.IFS(AND(B667="Short",F667=Q667),(D667-F667)/D667,AND(B667="Long",F667=Q667),(F667/D667)-1,AND(B667="Long",F667&lt;&gt;Q667),(F667/D667)-1,AND(B667="Short",F667&lt;&gt;Q667),(D667-F667)/D667)</f>
        <v>4.421019722981144E-2</v>
      </c>
      <c r="P667" t="s">
        <v>23</v>
      </c>
      <c r="Q667" s="7">
        <v>70.316500000000005</v>
      </c>
      <c r="R667" s="8">
        <v>44144</v>
      </c>
      <c r="S667" s="10">
        <f t="shared" si="31"/>
        <v>3</v>
      </c>
      <c r="T667" s="10">
        <v>1</v>
      </c>
      <c r="V667" s="11" t="str">
        <f t="shared" si="30"/>
        <v>1</v>
      </c>
      <c r="Y667" s="10">
        <v>0</v>
      </c>
      <c r="AC667">
        <f t="shared" si="32"/>
        <v>3</v>
      </c>
    </row>
    <row r="668" spans="1:29" x14ac:dyDescent="0.2">
      <c r="A668" t="s">
        <v>336</v>
      </c>
      <c r="B668" t="s">
        <v>22</v>
      </c>
      <c r="C668" s="6">
        <v>44599</v>
      </c>
      <c r="D668" s="7">
        <v>96.489000000000004</v>
      </c>
      <c r="E668" s="6">
        <v>44607</v>
      </c>
      <c r="F668" s="7">
        <v>94.211500000000001</v>
      </c>
      <c r="G668">
        <v>1</v>
      </c>
      <c r="H668">
        <v>0</v>
      </c>
      <c r="J668" s="7"/>
      <c r="K668" s="8"/>
      <c r="M668" s="7"/>
      <c r="N668" s="8"/>
      <c r="O668" s="9" cm="1">
        <f t="array" ref="O668">_xlfn.IFS(AND(B668="Short",F668=Q668),(D668-F668)/D668,AND(B668="Long",F668=Q668),(F668/D668)-1,AND(B668="Long",F668&lt;&gt;Q668),(F668/D668)-1,AND(B668="Short",F668&lt;&gt;Q668),(D668-F668)/D668)</f>
        <v>2.3603726849692745E-2</v>
      </c>
      <c r="P668" t="s">
        <v>23</v>
      </c>
      <c r="Q668" s="7">
        <v>94.211500000000001</v>
      </c>
      <c r="R668" s="8">
        <v>44599</v>
      </c>
      <c r="S668" s="10">
        <f t="shared" si="31"/>
        <v>8</v>
      </c>
      <c r="T668" s="10">
        <v>1</v>
      </c>
      <c r="V668" s="11" t="str">
        <f t="shared" si="30"/>
        <v>1</v>
      </c>
      <c r="Y668" s="10">
        <v>0</v>
      </c>
      <c r="AC668">
        <f t="shared" si="32"/>
        <v>8</v>
      </c>
    </row>
    <row r="669" spans="1:29" x14ac:dyDescent="0.2">
      <c r="A669" t="s">
        <v>337</v>
      </c>
      <c r="B669" t="s">
        <v>25</v>
      </c>
      <c r="C669" s="6">
        <v>43906</v>
      </c>
      <c r="D669" s="7">
        <v>95.614999999999995</v>
      </c>
      <c r="E669" s="6">
        <v>43907</v>
      </c>
      <c r="F669" s="7">
        <v>99.652500000000003</v>
      </c>
      <c r="G669">
        <v>1</v>
      </c>
      <c r="H669">
        <v>0</v>
      </c>
      <c r="J669" s="7"/>
      <c r="K669" s="8"/>
      <c r="M669" s="7"/>
      <c r="N669" s="8"/>
      <c r="O669" s="9" cm="1">
        <f t="array" ref="O669">_xlfn.IFS(AND(B669="Short",F669=Q669),(D669-F669)/D669,AND(B669="Long",F669=Q669),(F669/D669)-1,AND(B669="Long",F669&lt;&gt;Q669),(F669/D669)-1,AND(B669="Short",F669&lt;&gt;Q669),(D669-F669)/D669)</f>
        <v>4.2226638079799317E-2</v>
      </c>
      <c r="P669" t="s">
        <v>23</v>
      </c>
      <c r="Q669" s="7">
        <v>99.652500000000003</v>
      </c>
      <c r="R669" s="8">
        <v>43906</v>
      </c>
      <c r="S669" s="10">
        <f t="shared" si="31"/>
        <v>1</v>
      </c>
      <c r="T669" s="10">
        <v>1</v>
      </c>
      <c r="V669" s="11" t="str">
        <f t="shared" si="30"/>
        <v>1</v>
      </c>
      <c r="Y669" s="10">
        <v>0</v>
      </c>
      <c r="AC669">
        <f t="shared" si="32"/>
        <v>1</v>
      </c>
    </row>
    <row r="670" spans="1:29" x14ac:dyDescent="0.2">
      <c r="A670" t="s">
        <v>338</v>
      </c>
      <c r="B670" t="s">
        <v>25</v>
      </c>
      <c r="C670" s="6">
        <v>44778</v>
      </c>
      <c r="D670" s="7">
        <v>14.879</v>
      </c>
      <c r="E670" s="6">
        <v>44959</v>
      </c>
      <c r="F670" s="7">
        <v>15.6015</v>
      </c>
      <c r="G670">
        <v>1</v>
      </c>
      <c r="H670">
        <v>0</v>
      </c>
      <c r="J670" s="7"/>
      <c r="K670" s="8"/>
      <c r="M670" s="7"/>
      <c r="N670" s="8"/>
      <c r="O670" s="9" cm="1">
        <f t="array" ref="O670">_xlfn.IFS(AND(B670="Short",F670=Q670),(D670-F670)/D670,AND(B670="Long",F670=Q670),(F670/D670)-1,AND(B670="Long",F670&lt;&gt;Q670),(F670/D670)-1,AND(B670="Short",F670&lt;&gt;Q670),(D670-F670)/D670)</f>
        <v>4.855837085825665E-2</v>
      </c>
      <c r="P670" t="s">
        <v>23</v>
      </c>
      <c r="Q670" s="7">
        <v>15.6015</v>
      </c>
      <c r="R670" s="8">
        <v>44778</v>
      </c>
      <c r="S670" s="10">
        <f t="shared" si="31"/>
        <v>181</v>
      </c>
      <c r="T670" s="10">
        <v>1</v>
      </c>
      <c r="V670" s="11" t="str">
        <f t="shared" si="30"/>
        <v>1</v>
      </c>
      <c r="Y670" s="10">
        <v>0</v>
      </c>
      <c r="AC670">
        <f t="shared" si="32"/>
        <v>181</v>
      </c>
    </row>
    <row r="671" spans="1:29" x14ac:dyDescent="0.2">
      <c r="A671" t="s">
        <v>339</v>
      </c>
      <c r="B671" t="s">
        <v>25</v>
      </c>
      <c r="C671" s="6">
        <v>43906</v>
      </c>
      <c r="D671" s="7">
        <v>225.15899999999999</v>
      </c>
      <c r="E671" s="6">
        <v>43915</v>
      </c>
      <c r="F671" s="7">
        <v>231.53149999999999</v>
      </c>
      <c r="G671">
        <v>1</v>
      </c>
      <c r="H671">
        <v>0</v>
      </c>
      <c r="J671" s="7"/>
      <c r="K671" s="8"/>
      <c r="M671" s="7"/>
      <c r="N671" s="8"/>
      <c r="O671" s="9" cm="1">
        <f t="array" ref="O671">_xlfn.IFS(AND(B671="Short",F671=Q671),(D671-F671)/D671,AND(B671="Long",F671=Q671),(F671/D671)-1,AND(B671="Long",F671&lt;&gt;Q671),(F671/D671)-1,AND(B671="Short",F671&lt;&gt;Q671),(D671-F671)/D671)</f>
        <v>2.8302221985352594E-2</v>
      </c>
      <c r="P671" t="s">
        <v>23</v>
      </c>
      <c r="Q671" s="7">
        <v>231.53149999999999</v>
      </c>
      <c r="R671" s="8">
        <v>43906</v>
      </c>
      <c r="S671" s="10">
        <f t="shared" si="31"/>
        <v>9</v>
      </c>
      <c r="T671" s="10">
        <v>1</v>
      </c>
      <c r="V671" s="11" t="str">
        <f t="shared" si="30"/>
        <v>1</v>
      </c>
      <c r="Y671" s="10">
        <v>0</v>
      </c>
      <c r="AC671">
        <f t="shared" si="32"/>
        <v>9</v>
      </c>
    </row>
    <row r="672" spans="1:29" x14ac:dyDescent="0.2">
      <c r="A672" t="s">
        <v>340</v>
      </c>
      <c r="B672" t="s">
        <v>25</v>
      </c>
      <c r="C672" s="6">
        <v>43906</v>
      </c>
      <c r="D672" s="7">
        <v>91.515000000000001</v>
      </c>
      <c r="E672" s="6">
        <v>43985</v>
      </c>
      <c r="F672" s="7">
        <v>94.827500000000001</v>
      </c>
      <c r="G672">
        <v>1</v>
      </c>
      <c r="H672">
        <v>0</v>
      </c>
      <c r="J672" s="7"/>
      <c r="K672" s="8"/>
      <c r="M672" s="7"/>
      <c r="N672" s="8"/>
      <c r="O672" s="9" cm="1">
        <f t="array" ref="O672">_xlfn.IFS(AND(B672="Short",F672=Q672),(D672-F672)/D672,AND(B672="Long",F672=Q672),(F672/D672)-1,AND(B672="Long",F672&lt;&gt;Q672),(F672/D672)-1,AND(B672="Short",F672&lt;&gt;Q672),(D672-F672)/D672)</f>
        <v>3.6196251980549654E-2</v>
      </c>
      <c r="P672" t="s">
        <v>23</v>
      </c>
      <c r="Q672" s="7">
        <v>94.827500000000001</v>
      </c>
      <c r="R672" s="8">
        <v>43906</v>
      </c>
      <c r="S672" s="10">
        <f t="shared" si="31"/>
        <v>79</v>
      </c>
      <c r="T672" s="10">
        <v>1</v>
      </c>
      <c r="V672" s="11" t="str">
        <f t="shared" si="30"/>
        <v>1</v>
      </c>
      <c r="Y672" s="10">
        <v>0</v>
      </c>
      <c r="AC672">
        <f t="shared" si="32"/>
        <v>79</v>
      </c>
    </row>
    <row r="673" spans="1:29" x14ac:dyDescent="0.2">
      <c r="A673" t="s">
        <v>340</v>
      </c>
      <c r="B673" t="s">
        <v>22</v>
      </c>
      <c r="C673" s="6">
        <v>44041</v>
      </c>
      <c r="D673" s="7">
        <v>115.67100000000001</v>
      </c>
      <c r="E673" s="6">
        <v>44042</v>
      </c>
      <c r="F673" s="7">
        <v>112.3485</v>
      </c>
      <c r="G673">
        <v>1</v>
      </c>
      <c r="H673">
        <v>0</v>
      </c>
      <c r="J673" s="7"/>
      <c r="K673" s="8"/>
      <c r="M673" s="7"/>
      <c r="N673" s="8"/>
      <c r="O673" s="9" cm="1">
        <f t="array" ref="O673">_xlfn.IFS(AND(B673="Short",F673=Q673),(D673-F673)/D673,AND(B673="Long",F673=Q673),(F673/D673)-1,AND(B673="Long",F673&lt;&gt;Q673),(F673/D673)-1,AND(B673="Short",F673&lt;&gt;Q673),(D673-F673)/D673)</f>
        <v>2.8723707757346308E-2</v>
      </c>
      <c r="P673" t="s">
        <v>23</v>
      </c>
      <c r="Q673" s="7">
        <v>112.3485</v>
      </c>
      <c r="R673" s="8">
        <v>44041</v>
      </c>
      <c r="S673" s="10">
        <f t="shared" si="31"/>
        <v>1</v>
      </c>
      <c r="T673" s="10">
        <v>1</v>
      </c>
      <c r="V673" s="11" t="str">
        <f t="shared" si="30"/>
        <v>1</v>
      </c>
      <c r="Y673" s="10">
        <v>0</v>
      </c>
      <c r="AC673">
        <f t="shared" si="32"/>
        <v>1</v>
      </c>
    </row>
    <row r="674" spans="1:29" x14ac:dyDescent="0.2">
      <c r="A674" t="s">
        <v>339</v>
      </c>
      <c r="B674" t="s">
        <v>25</v>
      </c>
      <c r="C674" s="6">
        <v>44713</v>
      </c>
      <c r="D674" s="7">
        <v>316.65699999999998</v>
      </c>
      <c r="E674" s="6">
        <v>44714</v>
      </c>
      <c r="F674" s="7">
        <v>325.77449999999999</v>
      </c>
      <c r="G674">
        <v>1</v>
      </c>
      <c r="H674">
        <v>0</v>
      </c>
      <c r="J674" s="7"/>
      <c r="K674" s="8"/>
      <c r="M674" s="7"/>
      <c r="N674" s="8"/>
      <c r="O674" s="9" cm="1">
        <f t="array" ref="O674">_xlfn.IFS(AND(B674="Short",F674=Q674),(D674-F674)/D674,AND(B674="Long",F674=Q674),(F674/D674)-1,AND(B674="Long",F674&lt;&gt;Q674),(F674/D674)-1,AND(B674="Short",F674&lt;&gt;Q674),(D674-F674)/D674)</f>
        <v>2.8792984206886363E-2</v>
      </c>
      <c r="P674" t="s">
        <v>23</v>
      </c>
      <c r="Q674" s="7">
        <v>325.77449999999999</v>
      </c>
      <c r="R674" s="8">
        <v>44713</v>
      </c>
      <c r="S674" s="10">
        <f t="shared" si="31"/>
        <v>1</v>
      </c>
      <c r="T674" s="10">
        <v>1</v>
      </c>
      <c r="V674" s="11" t="str">
        <f t="shared" si="30"/>
        <v>1</v>
      </c>
      <c r="Y674" s="10">
        <v>0</v>
      </c>
      <c r="AC674">
        <f t="shared" si="32"/>
        <v>1</v>
      </c>
    </row>
    <row r="675" spans="1:29" x14ac:dyDescent="0.2">
      <c r="A675" t="s">
        <v>341</v>
      </c>
      <c r="B675" t="s">
        <v>25</v>
      </c>
      <c r="C675" s="6">
        <v>44571</v>
      </c>
      <c r="D675" s="7">
        <v>149.21</v>
      </c>
      <c r="E675" s="6">
        <v>44573</v>
      </c>
      <c r="F675" s="7">
        <v>153.48500000000001</v>
      </c>
      <c r="G675">
        <v>1</v>
      </c>
      <c r="H675">
        <v>0</v>
      </c>
      <c r="J675" s="7"/>
      <c r="K675" s="8"/>
      <c r="M675" s="7"/>
      <c r="N675" s="8"/>
      <c r="O675" s="9" cm="1">
        <f t="array" ref="O675">_xlfn.IFS(AND(B675="Short",F675=Q675),(D675-F675)/D675,AND(B675="Long",F675=Q675),(F675/D675)-1,AND(B675="Long",F675&lt;&gt;Q675),(F675/D675)-1,AND(B675="Short",F675&lt;&gt;Q675),(D675-F675)/D675)</f>
        <v>2.8650894712150654E-2</v>
      </c>
      <c r="P675" t="s">
        <v>23</v>
      </c>
      <c r="Q675" s="7">
        <v>153.48500000000001</v>
      </c>
      <c r="R675" s="8">
        <v>44571</v>
      </c>
      <c r="S675" s="10">
        <f t="shared" si="31"/>
        <v>2</v>
      </c>
      <c r="T675" s="10">
        <v>1</v>
      </c>
      <c r="V675" s="11" t="str">
        <f t="shared" si="30"/>
        <v>1</v>
      </c>
      <c r="Y675" s="10">
        <v>0</v>
      </c>
      <c r="AC675">
        <f t="shared" si="32"/>
        <v>2</v>
      </c>
    </row>
    <row r="676" spans="1:29" x14ac:dyDescent="0.2">
      <c r="A676" t="s">
        <v>341</v>
      </c>
      <c r="B676" t="s">
        <v>25</v>
      </c>
      <c r="C676" s="6">
        <v>44873</v>
      </c>
      <c r="D676" s="7">
        <v>93.55</v>
      </c>
      <c r="E676" s="6">
        <v>44875</v>
      </c>
      <c r="F676" s="7">
        <v>97.674999999999997</v>
      </c>
      <c r="G676">
        <v>1</v>
      </c>
      <c r="H676">
        <v>0</v>
      </c>
      <c r="J676" s="7"/>
      <c r="K676" s="8"/>
      <c r="M676" s="7"/>
      <c r="N676" s="8"/>
      <c r="O676" s="9" cm="1">
        <f t="array" ref="O676">_xlfn.IFS(AND(B676="Short",F676=Q676),(D676-F676)/D676,AND(B676="Long",F676=Q676),(F676/D676)-1,AND(B676="Long",F676&lt;&gt;Q676),(F676/D676)-1,AND(B676="Short",F676&lt;&gt;Q676),(D676-F676)/D676)</f>
        <v>4.4094067343666499E-2</v>
      </c>
      <c r="P676" t="s">
        <v>23</v>
      </c>
      <c r="Q676" s="7">
        <v>97.674999999999997</v>
      </c>
      <c r="R676" s="8">
        <v>44873</v>
      </c>
      <c r="S676" s="10">
        <f t="shared" si="31"/>
        <v>2</v>
      </c>
      <c r="T676" s="10">
        <v>1</v>
      </c>
      <c r="V676" s="11" t="str">
        <f t="shared" si="30"/>
        <v>1</v>
      </c>
      <c r="Y676" s="10">
        <v>0</v>
      </c>
      <c r="AC676">
        <f t="shared" si="32"/>
        <v>2</v>
      </c>
    </row>
    <row r="677" spans="1:29" x14ac:dyDescent="0.2">
      <c r="A677" t="s">
        <v>341</v>
      </c>
      <c r="B677" t="s">
        <v>22</v>
      </c>
      <c r="C677" s="6">
        <v>45064</v>
      </c>
      <c r="D677" s="7">
        <v>137.04400000000001</v>
      </c>
      <c r="E677" s="6">
        <v>45084</v>
      </c>
      <c r="F677" s="7">
        <v>133.70400000000001</v>
      </c>
      <c r="G677">
        <v>1</v>
      </c>
      <c r="H677">
        <v>0</v>
      </c>
      <c r="J677" s="7"/>
      <c r="K677" s="8"/>
      <c r="M677" s="7"/>
      <c r="N677" s="8"/>
      <c r="O677" s="9" cm="1">
        <f t="array" ref="O677">_xlfn.IFS(AND(B677="Short",F677=Q677),(D677-F677)/D677,AND(B677="Long",F677=Q677),(F677/D677)-1,AND(B677="Long",F677&lt;&gt;Q677),(F677/D677)-1,AND(B677="Short",F677&lt;&gt;Q677),(D677-F677)/D677)</f>
        <v>2.4371734625375816E-2</v>
      </c>
      <c r="P677" t="s">
        <v>23</v>
      </c>
      <c r="Q677" s="7">
        <v>133.70400000000001</v>
      </c>
      <c r="R677" s="8">
        <v>45064</v>
      </c>
      <c r="S677" s="10">
        <f t="shared" si="31"/>
        <v>20</v>
      </c>
      <c r="T677" s="10">
        <v>1</v>
      </c>
      <c r="V677" s="11" t="str">
        <f t="shared" si="30"/>
        <v>1</v>
      </c>
      <c r="Y677" s="10">
        <v>0</v>
      </c>
      <c r="AC677">
        <f t="shared" si="32"/>
        <v>20</v>
      </c>
    </row>
    <row r="678" spans="1:29" x14ac:dyDescent="0.2">
      <c r="A678" t="s">
        <v>337</v>
      </c>
      <c r="B678" t="s">
        <v>22</v>
      </c>
      <c r="C678" s="6">
        <v>44776</v>
      </c>
      <c r="D678" s="7">
        <v>99.989000000000004</v>
      </c>
      <c r="E678" s="6">
        <v>44777</v>
      </c>
      <c r="F678" s="7">
        <v>97.111500000000007</v>
      </c>
      <c r="G678">
        <v>1</v>
      </c>
      <c r="H678">
        <v>0</v>
      </c>
      <c r="J678" s="7"/>
      <c r="K678" s="8"/>
      <c r="M678" s="7"/>
      <c r="N678" s="8"/>
      <c r="O678" s="9" cm="1">
        <f t="array" ref="O678">_xlfn.IFS(AND(B678="Short",F678=Q678),(D678-F678)/D678,AND(B678="Long",F678=Q678),(F678/D678)-1,AND(B678="Long",F678&lt;&gt;Q678),(F678/D678)-1,AND(B678="Short",F678&lt;&gt;Q678),(D678-F678)/D678)</f>
        <v>2.877816559821578E-2</v>
      </c>
      <c r="P678" t="s">
        <v>23</v>
      </c>
      <c r="Q678" s="7">
        <v>97.111500000000007</v>
      </c>
      <c r="R678" s="8">
        <v>44776</v>
      </c>
      <c r="S678" s="10">
        <f t="shared" si="31"/>
        <v>1</v>
      </c>
      <c r="T678" s="10">
        <v>1</v>
      </c>
      <c r="V678" s="11" t="str">
        <f t="shared" si="30"/>
        <v>1</v>
      </c>
      <c r="Y678" s="10">
        <v>0</v>
      </c>
      <c r="AC678">
        <f t="shared" si="32"/>
        <v>1</v>
      </c>
    </row>
    <row r="679" spans="1:29" x14ac:dyDescent="0.2">
      <c r="A679" t="s">
        <v>342</v>
      </c>
      <c r="B679" t="s">
        <v>22</v>
      </c>
      <c r="C679" s="6">
        <v>45140</v>
      </c>
      <c r="D679" s="7">
        <v>248.89500000000001</v>
      </c>
      <c r="E679" s="6">
        <v>45141</v>
      </c>
      <c r="F679" s="7">
        <v>241.98249999999999</v>
      </c>
      <c r="G679">
        <v>1</v>
      </c>
      <c r="H679">
        <v>0</v>
      </c>
      <c r="J679" s="7"/>
      <c r="K679" s="8"/>
      <c r="M679" s="7"/>
      <c r="N679" s="8"/>
      <c r="O679" s="9" cm="1">
        <f t="array" ref="O679">_xlfn.IFS(AND(B679="Short",F679=Q679),(D679-F679)/D679,AND(B679="Long",F679=Q679),(F679/D679)-1,AND(B679="Long",F679&lt;&gt;Q679),(F679/D679)-1,AND(B679="Short",F679&lt;&gt;Q679),(D679-F679)/D679)</f>
        <v>2.7772755579662196E-2</v>
      </c>
      <c r="P679" t="s">
        <v>23</v>
      </c>
      <c r="Q679" s="7">
        <v>241.98249999999999</v>
      </c>
      <c r="R679" s="8">
        <v>45140</v>
      </c>
      <c r="S679" s="10">
        <f t="shared" si="31"/>
        <v>1</v>
      </c>
      <c r="T679" s="10">
        <v>1</v>
      </c>
      <c r="V679" s="11" t="str">
        <f t="shared" si="30"/>
        <v>1</v>
      </c>
      <c r="Y679" s="10">
        <v>0</v>
      </c>
      <c r="AC679">
        <f t="shared" si="32"/>
        <v>1</v>
      </c>
    </row>
    <row r="680" spans="1:29" x14ac:dyDescent="0.2">
      <c r="A680" t="s">
        <v>343</v>
      </c>
      <c r="B680" t="s">
        <v>25</v>
      </c>
      <c r="C680" s="6">
        <v>43906</v>
      </c>
      <c r="D680" s="7">
        <v>35.988</v>
      </c>
      <c r="E680" s="6">
        <v>43914</v>
      </c>
      <c r="F680" s="7">
        <v>37.607999999999997</v>
      </c>
      <c r="G680">
        <v>1</v>
      </c>
      <c r="H680">
        <v>0</v>
      </c>
      <c r="J680" s="7"/>
      <c r="K680" s="8"/>
      <c r="M680" s="7"/>
      <c r="N680" s="8"/>
      <c r="O680" s="9" cm="1">
        <f t="array" ref="O680">_xlfn.IFS(AND(B680="Short",F680=Q680),(D680-F680)/D680,AND(B680="Long",F680=Q680),(F680/D680)-1,AND(B680="Long",F680&lt;&gt;Q680),(F680/D680)-1,AND(B680="Short",F680&lt;&gt;Q680),(D680-F680)/D680)</f>
        <v>4.5015005001667108E-2</v>
      </c>
      <c r="P680" t="s">
        <v>23</v>
      </c>
      <c r="Q680" s="7">
        <v>37.607999999999997</v>
      </c>
      <c r="R680" s="8">
        <v>43906</v>
      </c>
      <c r="S680" s="10">
        <f t="shared" si="31"/>
        <v>8</v>
      </c>
      <c r="T680" s="10">
        <v>1</v>
      </c>
      <c r="V680" s="11" t="str">
        <f t="shared" si="30"/>
        <v>1</v>
      </c>
      <c r="Y680" s="10">
        <v>0</v>
      </c>
      <c r="AC680">
        <f t="shared" si="32"/>
        <v>8</v>
      </c>
    </row>
    <row r="681" spans="1:29" x14ac:dyDescent="0.2">
      <c r="A681" t="s">
        <v>344</v>
      </c>
      <c r="B681" t="s">
        <v>22</v>
      </c>
      <c r="C681" s="6">
        <v>44042</v>
      </c>
      <c r="D681" s="7">
        <v>101.48099999999999</v>
      </c>
      <c r="E681" s="6">
        <v>44410</v>
      </c>
      <c r="F681" s="7">
        <v>148.86000000000001</v>
      </c>
      <c r="G681">
        <v>0</v>
      </c>
      <c r="H681">
        <v>0</v>
      </c>
      <c r="J681" s="7"/>
      <c r="K681" s="8"/>
      <c r="M681" s="7"/>
      <c r="N681" s="8"/>
      <c r="O681" s="9" cm="1">
        <f t="array" ref="O681">_xlfn.IFS(AND(B681="Short",F681=Q681),(D681-F681)/D681,AND(B681="Long",F681=Q681),(F681/D681)-1,AND(B681="Long",F681&lt;&gt;Q681),(F681/D681)-1,AND(B681="Short",F681&lt;&gt;Q681),(D681-F681)/D681)</f>
        <v>-0.46687557276731628</v>
      </c>
      <c r="P681" t="s">
        <v>23</v>
      </c>
      <c r="Q681" s="7">
        <v>99.133499999999998</v>
      </c>
      <c r="R681" s="8">
        <v>44042</v>
      </c>
      <c r="S681" s="10">
        <f t="shared" si="31"/>
        <v>368</v>
      </c>
      <c r="T681" s="10">
        <v>0</v>
      </c>
      <c r="V681" s="11" t="b">
        <f t="shared" si="30"/>
        <v>0</v>
      </c>
      <c r="Y681" s="10">
        <v>0</v>
      </c>
      <c r="AC681" t="b">
        <f t="shared" si="32"/>
        <v>0</v>
      </c>
    </row>
    <row r="682" spans="1:29" x14ac:dyDescent="0.2">
      <c r="A682" t="s">
        <v>343</v>
      </c>
      <c r="B682" t="s">
        <v>25</v>
      </c>
      <c r="C682" s="6">
        <v>43952</v>
      </c>
      <c r="D682" s="7">
        <v>41.058</v>
      </c>
      <c r="E682" s="6">
        <v>43959</v>
      </c>
      <c r="F682" s="7">
        <v>42.453000000000003</v>
      </c>
      <c r="G682">
        <v>1</v>
      </c>
      <c r="H682">
        <v>0</v>
      </c>
      <c r="J682" s="7"/>
      <c r="K682" s="8"/>
      <c r="M682" s="7"/>
      <c r="N682" s="8"/>
      <c r="O682" s="9" cm="1">
        <f t="array" ref="O682">_xlfn.IFS(AND(B682="Short",F682=Q682),(D682-F682)/D682,AND(B682="Long",F682=Q682),(F682/D682)-1,AND(B682="Long",F682&lt;&gt;Q682),(F682/D682)-1,AND(B682="Short",F682&lt;&gt;Q682),(D682-F682)/D682)</f>
        <v>3.3976326172731275E-2</v>
      </c>
      <c r="P682" t="s">
        <v>23</v>
      </c>
      <c r="Q682" s="7">
        <v>42.453000000000003</v>
      </c>
      <c r="R682" s="8">
        <v>43952</v>
      </c>
      <c r="S682" s="10">
        <f t="shared" si="31"/>
        <v>7</v>
      </c>
      <c r="T682" s="10">
        <v>1</v>
      </c>
      <c r="V682" s="11" t="str">
        <f t="shared" si="30"/>
        <v>1</v>
      </c>
      <c r="Y682" s="10">
        <v>0</v>
      </c>
      <c r="AC682">
        <f t="shared" si="32"/>
        <v>7</v>
      </c>
    </row>
    <row r="683" spans="1:29" x14ac:dyDescent="0.2">
      <c r="A683" t="s">
        <v>343</v>
      </c>
      <c r="B683" t="s">
        <v>22</v>
      </c>
      <c r="C683" s="6">
        <v>44225</v>
      </c>
      <c r="D683" s="7">
        <v>58.058999999999997</v>
      </c>
      <c r="E683" s="6">
        <v>44228</v>
      </c>
      <c r="F683" s="7">
        <v>56.5565</v>
      </c>
      <c r="G683">
        <v>1</v>
      </c>
      <c r="H683">
        <v>0</v>
      </c>
      <c r="J683" s="7"/>
      <c r="K683" s="8"/>
      <c r="M683" s="7"/>
      <c r="N683" s="8"/>
      <c r="O683" s="9" cm="1">
        <f t="array" ref="O683">_xlfn.IFS(AND(B683="Short",F683=Q683),(D683-F683)/D683,AND(B683="Long",F683=Q683),(F683/D683)-1,AND(B683="Long",F683&lt;&gt;Q683),(F683/D683)-1,AND(B683="Short",F683&lt;&gt;Q683),(D683-F683)/D683)</f>
        <v>2.5878847379389894E-2</v>
      </c>
      <c r="P683" t="s">
        <v>23</v>
      </c>
      <c r="Q683" s="7">
        <v>56.5565</v>
      </c>
      <c r="R683" s="8">
        <v>44225</v>
      </c>
      <c r="S683" s="10">
        <f t="shared" si="31"/>
        <v>3</v>
      </c>
      <c r="T683" s="10">
        <v>1</v>
      </c>
      <c r="V683" s="11" t="str">
        <f t="shared" si="30"/>
        <v>1</v>
      </c>
      <c r="Y683" s="10">
        <v>0</v>
      </c>
      <c r="AC683">
        <f t="shared" si="32"/>
        <v>3</v>
      </c>
    </row>
    <row r="684" spans="1:29" x14ac:dyDescent="0.2">
      <c r="A684" t="s">
        <v>345</v>
      </c>
      <c r="B684" t="s">
        <v>22</v>
      </c>
      <c r="C684" s="6">
        <v>44144</v>
      </c>
      <c r="D684" s="7">
        <v>43.267000000000003</v>
      </c>
      <c r="E684" s="6">
        <v>44146</v>
      </c>
      <c r="F684" s="7">
        <v>42.034500000000001</v>
      </c>
      <c r="G684">
        <v>1</v>
      </c>
      <c r="H684">
        <v>0</v>
      </c>
      <c r="J684" s="7"/>
      <c r="K684" s="8"/>
      <c r="M684" s="7"/>
      <c r="N684" s="8"/>
      <c r="O684" s="9" cm="1">
        <f t="array" ref="O684">_xlfn.IFS(AND(B684="Short",F684=Q684),(D684-F684)/D684,AND(B684="Long",F684=Q684),(F684/D684)-1,AND(B684="Long",F684&lt;&gt;Q684),(F684/D684)-1,AND(B684="Short",F684&lt;&gt;Q684),(D684-F684)/D684)</f>
        <v>2.8485913051517361E-2</v>
      </c>
      <c r="P684" t="s">
        <v>23</v>
      </c>
      <c r="Q684" s="7">
        <v>42.034500000000001</v>
      </c>
      <c r="R684" s="8">
        <v>44144</v>
      </c>
      <c r="S684" s="10">
        <f t="shared" si="31"/>
        <v>2</v>
      </c>
      <c r="T684" s="10">
        <v>1</v>
      </c>
      <c r="V684" s="11" t="str">
        <f t="shared" si="30"/>
        <v>1</v>
      </c>
      <c r="Y684" s="10">
        <v>0</v>
      </c>
      <c r="AC684">
        <f t="shared" si="32"/>
        <v>2</v>
      </c>
    </row>
    <row r="685" spans="1:29" x14ac:dyDescent="0.2">
      <c r="A685" t="s">
        <v>343</v>
      </c>
      <c r="B685" t="s">
        <v>25</v>
      </c>
      <c r="C685" s="6">
        <v>44498</v>
      </c>
      <c r="D685" s="7">
        <v>50.655999999999999</v>
      </c>
      <c r="E685" s="6">
        <v>44501</v>
      </c>
      <c r="F685" s="7">
        <v>52.496000000000002</v>
      </c>
      <c r="G685">
        <v>1</v>
      </c>
      <c r="H685">
        <v>0</v>
      </c>
      <c r="J685" s="7"/>
      <c r="K685" s="8"/>
      <c r="M685" s="7"/>
      <c r="N685" s="8"/>
      <c r="O685" s="9" cm="1">
        <f t="array" ref="O685">_xlfn.IFS(AND(B685="Short",F685=Q685),(D685-F685)/D685,AND(B685="Long",F685=Q685),(F685/D685)-1,AND(B685="Long",F685&lt;&gt;Q685),(F685/D685)-1,AND(B685="Short",F685&lt;&gt;Q685),(D685-F685)/D685)</f>
        <v>3.6323436512950114E-2</v>
      </c>
      <c r="P685" t="s">
        <v>23</v>
      </c>
      <c r="Q685" s="7">
        <v>52.496000000000002</v>
      </c>
      <c r="R685" s="8">
        <v>44498</v>
      </c>
      <c r="S685" s="10">
        <f t="shared" si="31"/>
        <v>3</v>
      </c>
      <c r="T685" s="10">
        <v>1</v>
      </c>
      <c r="V685" s="11" t="str">
        <f t="shared" si="30"/>
        <v>1</v>
      </c>
      <c r="Y685" s="10">
        <v>0</v>
      </c>
      <c r="AC685">
        <f t="shared" si="32"/>
        <v>3</v>
      </c>
    </row>
    <row r="686" spans="1:29" x14ac:dyDescent="0.2">
      <c r="A686" t="s">
        <v>343</v>
      </c>
      <c r="B686" t="s">
        <v>22</v>
      </c>
      <c r="C686" s="6">
        <v>44684</v>
      </c>
      <c r="D686" s="7">
        <v>59.427999999999997</v>
      </c>
      <c r="E686" s="6">
        <v>44690</v>
      </c>
      <c r="F686" s="7">
        <v>57.898000000000003</v>
      </c>
      <c r="G686">
        <v>1</v>
      </c>
      <c r="H686">
        <v>0</v>
      </c>
      <c r="J686" s="7"/>
      <c r="K686" s="8"/>
      <c r="M686" s="7"/>
      <c r="N686" s="8"/>
      <c r="O686" s="9" cm="1">
        <f t="array" ref="O686">_xlfn.IFS(AND(B686="Short",F686=Q686),(D686-F686)/D686,AND(B686="Long",F686=Q686),(F686/D686)-1,AND(B686="Long",F686&lt;&gt;Q686),(F686/D686)-1,AND(B686="Short",F686&lt;&gt;Q686),(D686-F686)/D686)</f>
        <v>2.5745439859998553E-2</v>
      </c>
      <c r="P686" t="s">
        <v>23</v>
      </c>
      <c r="Q686" s="7">
        <v>57.898000000000003</v>
      </c>
      <c r="R686" s="8">
        <v>44684</v>
      </c>
      <c r="S686" s="10">
        <f t="shared" si="31"/>
        <v>6</v>
      </c>
      <c r="T686" s="10">
        <v>1</v>
      </c>
      <c r="V686" s="11" t="str">
        <f t="shared" si="30"/>
        <v>1</v>
      </c>
      <c r="Y686" s="10">
        <v>0</v>
      </c>
      <c r="AC686">
        <f t="shared" si="32"/>
        <v>6</v>
      </c>
    </row>
    <row r="687" spans="1:29" x14ac:dyDescent="0.2">
      <c r="A687" t="s">
        <v>346</v>
      </c>
      <c r="B687" t="s">
        <v>25</v>
      </c>
      <c r="C687" s="6">
        <v>43906</v>
      </c>
      <c r="D687" s="7">
        <v>19.366</v>
      </c>
      <c r="E687" s="6">
        <v>43910</v>
      </c>
      <c r="F687" s="7">
        <v>20.056000000000001</v>
      </c>
      <c r="G687">
        <v>1</v>
      </c>
      <c r="H687">
        <v>0</v>
      </c>
      <c r="J687" s="7"/>
      <c r="K687" s="8"/>
      <c r="M687" s="7"/>
      <c r="N687" s="8"/>
      <c r="O687" s="9" cm="1">
        <f t="array" ref="O687">_xlfn.IFS(AND(B687="Short",F687=Q687),(D687-F687)/D687,AND(B687="Long",F687=Q687),(F687/D687)-1,AND(B687="Long",F687&lt;&gt;Q687),(F687/D687)-1,AND(B687="Short",F687&lt;&gt;Q687),(D687-F687)/D687)</f>
        <v>3.5629453681710332E-2</v>
      </c>
      <c r="P687" t="s">
        <v>23</v>
      </c>
      <c r="Q687" s="7">
        <v>20.056000000000001</v>
      </c>
      <c r="R687" s="8">
        <v>43906</v>
      </c>
      <c r="S687" s="10">
        <f t="shared" si="31"/>
        <v>4</v>
      </c>
      <c r="T687" s="10">
        <v>1</v>
      </c>
      <c r="V687" s="11" t="str">
        <f t="shared" si="30"/>
        <v>1</v>
      </c>
      <c r="Y687" s="10">
        <v>0</v>
      </c>
      <c r="AC687">
        <f t="shared" si="32"/>
        <v>4</v>
      </c>
    </row>
    <row r="688" spans="1:29" x14ac:dyDescent="0.2">
      <c r="A688" t="s">
        <v>343</v>
      </c>
      <c r="B688" t="s">
        <v>22</v>
      </c>
      <c r="C688" s="6">
        <v>45229</v>
      </c>
      <c r="D688" s="7">
        <v>42.731999999999999</v>
      </c>
      <c r="E688" s="6">
        <v>45230</v>
      </c>
      <c r="F688" s="7">
        <v>41.686999999999998</v>
      </c>
      <c r="G688">
        <v>1</v>
      </c>
      <c r="H688">
        <v>0</v>
      </c>
      <c r="J688" s="7"/>
      <c r="K688" s="8"/>
      <c r="M688" s="7"/>
      <c r="N688" s="8"/>
      <c r="O688" s="9" cm="1">
        <f t="array" ref="O688">_xlfn.IFS(AND(B688="Short",F688=Q688),(D688-F688)/D688,AND(B688="Long",F688=Q688),(F688/D688)-1,AND(B688="Long",F688&lt;&gt;Q688),(F688/D688)-1,AND(B688="Short",F688&lt;&gt;Q688),(D688-F688)/D688)</f>
        <v>2.4454741177571883E-2</v>
      </c>
      <c r="P688" t="s">
        <v>23</v>
      </c>
      <c r="Q688" s="7">
        <v>41.686999999999998</v>
      </c>
      <c r="R688" s="8">
        <v>45229</v>
      </c>
      <c r="S688" s="10">
        <f t="shared" si="31"/>
        <v>1</v>
      </c>
      <c r="T688" s="10">
        <v>1</v>
      </c>
      <c r="V688" s="11" t="str">
        <f t="shared" si="30"/>
        <v>1</v>
      </c>
      <c r="Y688" s="10">
        <v>0</v>
      </c>
      <c r="AC688">
        <f t="shared" si="32"/>
        <v>1</v>
      </c>
    </row>
    <row r="689" spans="1:29" x14ac:dyDescent="0.2">
      <c r="A689" t="s">
        <v>343</v>
      </c>
      <c r="B689" t="s">
        <v>25</v>
      </c>
      <c r="C689" s="6">
        <v>45505</v>
      </c>
      <c r="D689" s="7">
        <v>61.011000000000003</v>
      </c>
      <c r="E689" s="6">
        <v>45518</v>
      </c>
      <c r="F689" s="7">
        <v>62.688499999999998</v>
      </c>
      <c r="G689">
        <v>1</v>
      </c>
      <c r="H689">
        <v>0</v>
      </c>
      <c r="J689" s="7"/>
      <c r="K689" s="8"/>
      <c r="M689" s="7"/>
      <c r="N689" s="8"/>
      <c r="O689" s="9" cm="1">
        <f t="array" ref="O689">_xlfn.IFS(AND(B689="Short",F689=Q689),(D689-F689)/D689,AND(B689="Long",F689=Q689),(F689/D689)-1,AND(B689="Long",F689&lt;&gt;Q689),(F689/D689)-1,AND(B689="Short",F689&lt;&gt;Q689),(D689-F689)/D689)</f>
        <v>2.7495041877694026E-2</v>
      </c>
      <c r="P689" t="s">
        <v>23</v>
      </c>
      <c r="Q689" s="7">
        <v>62.688499999999998</v>
      </c>
      <c r="R689" s="8">
        <v>45505</v>
      </c>
      <c r="S689" s="10">
        <f t="shared" si="31"/>
        <v>13</v>
      </c>
      <c r="T689" s="10">
        <v>1</v>
      </c>
      <c r="V689" s="11" t="str">
        <f t="shared" si="30"/>
        <v>1</v>
      </c>
      <c r="Y689" s="10">
        <v>0</v>
      </c>
      <c r="AC689">
        <f t="shared" si="32"/>
        <v>13</v>
      </c>
    </row>
    <row r="690" spans="1:29" x14ac:dyDescent="0.2">
      <c r="A690" t="s">
        <v>344</v>
      </c>
      <c r="B690" t="s">
        <v>22</v>
      </c>
      <c r="C690" s="6">
        <v>44504</v>
      </c>
      <c r="D690" s="7">
        <v>154.54050000000001</v>
      </c>
      <c r="E690" s="6">
        <v>44627</v>
      </c>
      <c r="F690" s="7">
        <v>150.07925</v>
      </c>
      <c r="G690">
        <v>1</v>
      </c>
      <c r="H690">
        <v>0</v>
      </c>
      <c r="J690" s="7"/>
      <c r="K690" s="8"/>
      <c r="M690" s="7"/>
      <c r="N690" s="8"/>
      <c r="O690" s="9" cm="1">
        <f t="array" ref="O690">_xlfn.IFS(AND(B690="Short",F690=Q690),(D690-F690)/D690,AND(B690="Long",F690=Q690),(F690/D690)-1,AND(B690="Long",F690&lt;&gt;Q690),(F690/D690)-1,AND(B690="Short",F690&lt;&gt;Q690),(D690-F690)/D690)</f>
        <v>2.8867837233605472E-2</v>
      </c>
      <c r="P690" t="s">
        <v>23</v>
      </c>
      <c r="Q690" s="7">
        <v>150.07925</v>
      </c>
      <c r="R690" s="8">
        <v>44504</v>
      </c>
      <c r="S690" s="10">
        <f t="shared" si="31"/>
        <v>123</v>
      </c>
      <c r="T690" s="10">
        <v>1</v>
      </c>
      <c r="V690" s="11" t="str">
        <f t="shared" si="30"/>
        <v>1</v>
      </c>
      <c r="Y690" s="10">
        <v>0</v>
      </c>
      <c r="AC690">
        <f t="shared" si="32"/>
        <v>123</v>
      </c>
    </row>
    <row r="691" spans="1:29" x14ac:dyDescent="0.2">
      <c r="A691" t="s">
        <v>347</v>
      </c>
      <c r="B691" t="s">
        <v>25</v>
      </c>
      <c r="C691" s="6">
        <v>43906</v>
      </c>
      <c r="D691" s="7">
        <v>259.78800000000001</v>
      </c>
      <c r="E691" s="6">
        <v>43907</v>
      </c>
      <c r="F691" s="7">
        <v>267.38299999999998</v>
      </c>
      <c r="G691">
        <v>1</v>
      </c>
      <c r="H691">
        <v>0</v>
      </c>
      <c r="J691" s="7"/>
      <c r="K691" s="8"/>
      <c r="M691" s="7"/>
      <c r="N691" s="8"/>
      <c r="O691" s="9" cm="1">
        <f t="array" ref="O691">_xlfn.IFS(AND(B691="Short",F691=Q691),(D691-F691)/D691,AND(B691="Long",F691=Q691),(F691/D691)-1,AND(B691="Long",F691&lt;&gt;Q691),(F691/D691)-1,AND(B691="Short",F691&lt;&gt;Q691),(D691-F691)/D691)</f>
        <v>2.9235376537792179E-2</v>
      </c>
      <c r="P691" t="s">
        <v>23</v>
      </c>
      <c r="Q691" s="7">
        <v>267.38299999999998</v>
      </c>
      <c r="R691" s="8">
        <v>43906</v>
      </c>
      <c r="S691" s="10">
        <f t="shared" si="31"/>
        <v>1</v>
      </c>
      <c r="T691" s="10">
        <v>1</v>
      </c>
      <c r="V691" s="11" t="str">
        <f t="shared" si="30"/>
        <v>1</v>
      </c>
      <c r="Y691" s="10">
        <v>0</v>
      </c>
      <c r="AC691">
        <f t="shared" si="32"/>
        <v>1</v>
      </c>
    </row>
    <row r="692" spans="1:29" x14ac:dyDescent="0.2">
      <c r="A692" t="s">
        <v>348</v>
      </c>
      <c r="B692" t="s">
        <v>25</v>
      </c>
      <c r="C692" s="6">
        <v>43899</v>
      </c>
      <c r="D692" s="7">
        <v>54.631</v>
      </c>
      <c r="E692" s="6">
        <v>43900</v>
      </c>
      <c r="F692" s="7">
        <v>56.158499999999997</v>
      </c>
      <c r="G692">
        <v>1</v>
      </c>
      <c r="H692">
        <v>0</v>
      </c>
      <c r="J692" s="7"/>
      <c r="K692" s="8"/>
      <c r="M692" s="7"/>
      <c r="N692" s="8"/>
      <c r="O692" s="9" cm="1">
        <f t="array" ref="O692">_xlfn.IFS(AND(B692="Short",F692=Q692),(D692-F692)/D692,AND(B692="Long",F692=Q692),(F692/D692)-1,AND(B692="Long",F692&lt;&gt;Q692),(F692/D692)-1,AND(B692="Short",F692&lt;&gt;Q692),(D692-F692)/D692)</f>
        <v>2.7960315571744943E-2</v>
      </c>
      <c r="P692" t="s">
        <v>23</v>
      </c>
      <c r="Q692" s="7">
        <v>56.158499999999997</v>
      </c>
      <c r="R692" s="8">
        <v>43899</v>
      </c>
      <c r="S692" s="10">
        <f t="shared" si="31"/>
        <v>1</v>
      </c>
      <c r="T692" s="10">
        <v>1</v>
      </c>
      <c r="V692" s="11" t="str">
        <f t="shared" si="30"/>
        <v>1</v>
      </c>
      <c r="Y692" s="10">
        <v>0</v>
      </c>
      <c r="AC692">
        <f t="shared" si="32"/>
        <v>1</v>
      </c>
    </row>
    <row r="693" spans="1:29" x14ac:dyDescent="0.2">
      <c r="A693" t="s">
        <v>349</v>
      </c>
      <c r="B693" t="s">
        <v>22</v>
      </c>
      <c r="C693" s="6">
        <v>43927</v>
      </c>
      <c r="D693" s="7">
        <v>40.616999999999997</v>
      </c>
      <c r="E693" s="6">
        <v>43963</v>
      </c>
      <c r="F693" s="7">
        <v>39.6845</v>
      </c>
      <c r="G693">
        <v>1</v>
      </c>
      <c r="H693">
        <v>0</v>
      </c>
      <c r="J693" s="7"/>
      <c r="K693" s="8"/>
      <c r="M693" s="7"/>
      <c r="N693" s="8"/>
      <c r="O693" s="9" cm="1">
        <f t="array" ref="O693">_xlfn.IFS(AND(B693="Short",F693=Q693),(D693-F693)/D693,AND(B693="Long",F693=Q693),(F693/D693)-1,AND(B693="Long",F693&lt;&gt;Q693),(F693/D693)-1,AND(B693="Short",F693&lt;&gt;Q693),(D693-F693)/D693)</f>
        <v>2.295836718615352E-2</v>
      </c>
      <c r="P693" t="s">
        <v>23</v>
      </c>
      <c r="Q693" s="7">
        <v>39.6845</v>
      </c>
      <c r="R693" s="8">
        <v>43927</v>
      </c>
      <c r="S693" s="10">
        <f t="shared" si="31"/>
        <v>36</v>
      </c>
      <c r="T693" s="10">
        <v>1</v>
      </c>
      <c r="V693" s="11" t="str">
        <f t="shared" si="30"/>
        <v>1</v>
      </c>
      <c r="Y693" s="10">
        <v>0</v>
      </c>
      <c r="AC693">
        <f t="shared" si="32"/>
        <v>36</v>
      </c>
    </row>
    <row r="694" spans="1:29" x14ac:dyDescent="0.2">
      <c r="A694" t="s">
        <v>347</v>
      </c>
      <c r="B694" t="s">
        <v>22</v>
      </c>
      <c r="C694" s="6">
        <v>44260</v>
      </c>
      <c r="D694" s="7">
        <v>425.88299999999998</v>
      </c>
      <c r="E694" s="6">
        <v>44263</v>
      </c>
      <c r="F694" s="7">
        <v>413.01549999999997</v>
      </c>
      <c r="G694">
        <v>1</v>
      </c>
      <c r="H694">
        <v>0</v>
      </c>
      <c r="J694" s="7"/>
      <c r="K694" s="8"/>
      <c r="M694" s="7"/>
      <c r="N694" s="8"/>
      <c r="O694" s="9" cm="1">
        <f t="array" ref="O694">_xlfn.IFS(AND(B694="Short",F694=Q694),(D694-F694)/D694,AND(B694="Long",F694=Q694),(F694/D694)-1,AND(B694="Long",F694&lt;&gt;Q694),(F694/D694)-1,AND(B694="Short",F694&lt;&gt;Q694),(D694-F694)/D694)</f>
        <v>3.0213697189134123E-2</v>
      </c>
      <c r="P694" t="s">
        <v>23</v>
      </c>
      <c r="Q694" s="7">
        <v>413.01549999999997</v>
      </c>
      <c r="R694" s="8">
        <v>44260</v>
      </c>
      <c r="S694" s="10">
        <f t="shared" si="31"/>
        <v>3</v>
      </c>
      <c r="T694" s="10">
        <v>1</v>
      </c>
      <c r="V694" s="11" t="str">
        <f t="shared" si="30"/>
        <v>1</v>
      </c>
      <c r="Y694" s="10">
        <v>0</v>
      </c>
      <c r="AC694">
        <f t="shared" si="32"/>
        <v>3</v>
      </c>
    </row>
    <row r="695" spans="1:29" x14ac:dyDescent="0.2">
      <c r="A695" t="s">
        <v>350</v>
      </c>
      <c r="B695" t="s">
        <v>22</v>
      </c>
      <c r="C695" s="6">
        <v>43903</v>
      </c>
      <c r="D695" s="7">
        <v>29.855</v>
      </c>
      <c r="E695" s="6">
        <v>43906</v>
      </c>
      <c r="F695" s="7">
        <v>29.1175</v>
      </c>
      <c r="G695">
        <v>1</v>
      </c>
      <c r="H695">
        <v>0</v>
      </c>
      <c r="J695" s="7"/>
      <c r="K695" s="8"/>
      <c r="M695" s="7"/>
      <c r="N695" s="8"/>
      <c r="O695" s="9" cm="1">
        <f t="array" ref="O695">_xlfn.IFS(AND(B695="Short",F695=Q695),(D695-F695)/D695,AND(B695="Long",F695=Q695),(F695/D695)-1,AND(B695="Long",F695&lt;&gt;Q695),(F695/D695)-1,AND(B695="Short",F695&lt;&gt;Q695),(D695-F695)/D695)</f>
        <v>2.4702729860994831E-2</v>
      </c>
      <c r="P695" t="s">
        <v>23</v>
      </c>
      <c r="Q695" s="7">
        <v>29.1175</v>
      </c>
      <c r="R695" s="8">
        <v>43903</v>
      </c>
      <c r="S695" s="10">
        <f t="shared" si="31"/>
        <v>3</v>
      </c>
      <c r="T695" s="10">
        <v>1</v>
      </c>
      <c r="V695" s="11" t="str">
        <f t="shared" si="30"/>
        <v>1</v>
      </c>
      <c r="Y695" s="10">
        <v>0</v>
      </c>
      <c r="AC695">
        <f t="shared" si="32"/>
        <v>3</v>
      </c>
    </row>
    <row r="696" spans="1:29" x14ac:dyDescent="0.2">
      <c r="A696" t="s">
        <v>348</v>
      </c>
      <c r="B696" t="s">
        <v>25</v>
      </c>
      <c r="C696" s="6">
        <v>43906</v>
      </c>
      <c r="D696" s="7">
        <v>49.625999999999998</v>
      </c>
      <c r="E696" s="6">
        <v>43921</v>
      </c>
      <c r="F696" s="7">
        <v>52.191000000000003</v>
      </c>
      <c r="G696">
        <v>1</v>
      </c>
      <c r="H696">
        <v>0</v>
      </c>
      <c r="J696" s="7"/>
      <c r="K696" s="8"/>
      <c r="M696" s="7"/>
      <c r="N696" s="8"/>
      <c r="O696" s="9" cm="1">
        <f t="array" ref="O696">_xlfn.IFS(AND(B696="Short",F696=Q696),(D696-F696)/D696,AND(B696="Long",F696=Q696),(F696/D696)-1,AND(B696="Long",F696&lt;&gt;Q696),(F696/D696)-1,AND(B696="Short",F696&lt;&gt;Q696),(D696-F696)/D696)</f>
        <v>5.1686615886833653E-2</v>
      </c>
      <c r="P696" t="s">
        <v>23</v>
      </c>
      <c r="Q696" s="7">
        <v>52.191000000000003</v>
      </c>
      <c r="R696" s="8">
        <v>43906</v>
      </c>
      <c r="S696" s="10">
        <f t="shared" si="31"/>
        <v>15</v>
      </c>
      <c r="T696" s="10">
        <v>1</v>
      </c>
      <c r="V696" s="11" t="str">
        <f t="shared" si="30"/>
        <v>1</v>
      </c>
      <c r="Y696" s="10">
        <v>0</v>
      </c>
      <c r="AC696">
        <f t="shared" si="32"/>
        <v>15</v>
      </c>
    </row>
    <row r="697" spans="1:29" x14ac:dyDescent="0.2">
      <c r="A697" t="s">
        <v>351</v>
      </c>
      <c r="B697" t="s">
        <v>25</v>
      </c>
      <c r="C697" s="6">
        <v>43906</v>
      </c>
      <c r="D697" s="7">
        <v>73.989999999999995</v>
      </c>
      <c r="E697" s="6">
        <v>43907</v>
      </c>
      <c r="F697" s="7">
        <v>76.715000000000003</v>
      </c>
      <c r="G697">
        <v>1</v>
      </c>
      <c r="H697">
        <v>0</v>
      </c>
      <c r="J697" s="7"/>
      <c r="K697" s="8"/>
      <c r="M697" s="7"/>
      <c r="N697" s="8"/>
      <c r="O697" s="9" cm="1">
        <f t="array" ref="O697">_xlfn.IFS(AND(B697="Short",F697=Q697),(D697-F697)/D697,AND(B697="Long",F697=Q697),(F697/D697)-1,AND(B697="Long",F697&lt;&gt;Q697),(F697/D697)-1,AND(B697="Short",F697&lt;&gt;Q697),(D697-F697)/D697)</f>
        <v>3.6829301256926739E-2</v>
      </c>
      <c r="P697" t="s">
        <v>23</v>
      </c>
      <c r="Q697" s="7">
        <v>76.715000000000003</v>
      </c>
      <c r="R697" s="8">
        <v>43906</v>
      </c>
      <c r="S697" s="10">
        <f t="shared" si="31"/>
        <v>1</v>
      </c>
      <c r="T697" s="10">
        <v>1</v>
      </c>
      <c r="V697" s="11" t="str">
        <f t="shared" si="30"/>
        <v>1</v>
      </c>
      <c r="Y697" s="10">
        <v>0</v>
      </c>
      <c r="AC697">
        <f t="shared" si="32"/>
        <v>1</v>
      </c>
    </row>
    <row r="698" spans="1:29" x14ac:dyDescent="0.2">
      <c r="A698" t="s">
        <v>348</v>
      </c>
      <c r="B698" t="s">
        <v>25</v>
      </c>
      <c r="C698" s="6">
        <v>45033</v>
      </c>
      <c r="D698" s="7">
        <v>68.302999999999997</v>
      </c>
      <c r="E698" s="6">
        <v>45034</v>
      </c>
      <c r="F698" s="7">
        <v>71.560500000000005</v>
      </c>
      <c r="G698">
        <v>1</v>
      </c>
      <c r="H698">
        <v>0</v>
      </c>
      <c r="J698" s="7"/>
      <c r="K698" s="8"/>
      <c r="M698" s="7"/>
      <c r="N698" s="8"/>
      <c r="O698" s="9" cm="1">
        <f t="array" ref="O698">_xlfn.IFS(AND(B698="Short",F698=Q698),(D698-F698)/D698,AND(B698="Long",F698=Q698),(F698/D698)-1,AND(B698="Long",F698&lt;&gt;Q698),(F698/D698)-1,AND(B698="Short",F698&lt;&gt;Q698),(D698-F698)/D698)</f>
        <v>4.7691902259051622E-2</v>
      </c>
      <c r="P698" t="s">
        <v>23</v>
      </c>
      <c r="Q698" s="7">
        <v>71.560500000000005</v>
      </c>
      <c r="R698" s="8">
        <v>45033</v>
      </c>
      <c r="S698" s="10">
        <f t="shared" si="31"/>
        <v>1</v>
      </c>
      <c r="T698" s="10">
        <v>1</v>
      </c>
      <c r="V698" s="11" t="str">
        <f t="shared" si="30"/>
        <v>1</v>
      </c>
      <c r="Y698" s="10">
        <v>0</v>
      </c>
      <c r="AC698">
        <f t="shared" si="32"/>
        <v>1</v>
      </c>
    </row>
    <row r="699" spans="1:29" x14ac:dyDescent="0.2">
      <c r="A699" t="s">
        <v>352</v>
      </c>
      <c r="B699" t="s">
        <v>22</v>
      </c>
      <c r="C699" s="6">
        <v>43903</v>
      </c>
      <c r="D699" s="7">
        <v>40.905000000000001</v>
      </c>
      <c r="E699" s="6">
        <v>43903</v>
      </c>
      <c r="F699" s="7">
        <v>39.842500000000001</v>
      </c>
      <c r="G699">
        <v>1</v>
      </c>
      <c r="H699">
        <v>0</v>
      </c>
      <c r="J699" s="7"/>
      <c r="K699" s="8"/>
      <c r="M699" s="7"/>
      <c r="N699" s="8"/>
      <c r="O699" s="9" cm="1">
        <f t="array" ref="O699">_xlfn.IFS(AND(B699="Short",F699=Q699),(D699-F699)/D699,AND(B699="Long",F699=Q699),(F699/D699)-1,AND(B699="Long",F699&lt;&gt;Q699),(F699/D699)-1,AND(B699="Short",F699&lt;&gt;Q699),(D699-F699)/D699)</f>
        <v>2.5974819704192641E-2</v>
      </c>
      <c r="P699" t="s">
        <v>23</v>
      </c>
      <c r="Q699" s="7">
        <v>39.842500000000001</v>
      </c>
      <c r="R699" s="8">
        <v>43903</v>
      </c>
      <c r="S699" s="10">
        <f t="shared" si="31"/>
        <v>0</v>
      </c>
      <c r="T699" s="10">
        <v>1</v>
      </c>
      <c r="V699" s="11" t="str">
        <f t="shared" si="30"/>
        <v>1</v>
      </c>
      <c r="Y699" s="10">
        <v>0</v>
      </c>
      <c r="AC699">
        <f t="shared" si="32"/>
        <v>0</v>
      </c>
    </row>
    <row r="700" spans="1:29" x14ac:dyDescent="0.2">
      <c r="A700" t="s">
        <v>350</v>
      </c>
      <c r="B700" t="s">
        <v>25</v>
      </c>
      <c r="C700" s="6">
        <v>43906</v>
      </c>
      <c r="D700" s="7">
        <v>26.795000000000002</v>
      </c>
      <c r="E700" s="6">
        <v>43906</v>
      </c>
      <c r="F700" s="7">
        <v>27.932500000000001</v>
      </c>
      <c r="G700">
        <v>1</v>
      </c>
      <c r="H700">
        <v>0</v>
      </c>
      <c r="J700" s="7"/>
      <c r="K700" s="8"/>
      <c r="M700" s="7"/>
      <c r="N700" s="8"/>
      <c r="O700" s="9" cm="1">
        <f t="array" ref="O700">_xlfn.IFS(AND(B700="Short",F700=Q700),(D700-F700)/D700,AND(B700="Long",F700=Q700),(F700/D700)-1,AND(B700="Long",F700&lt;&gt;Q700),(F700/D700)-1,AND(B700="Short",F700&lt;&gt;Q700),(D700-F700)/D700)</f>
        <v>4.2451949990669924E-2</v>
      </c>
      <c r="P700" t="s">
        <v>23</v>
      </c>
      <c r="Q700" s="7">
        <v>27.932500000000001</v>
      </c>
      <c r="R700" s="8">
        <v>43906</v>
      </c>
      <c r="S700" s="10">
        <f t="shared" si="31"/>
        <v>0</v>
      </c>
      <c r="T700" s="10">
        <v>1</v>
      </c>
      <c r="V700" s="11" t="str">
        <f t="shared" si="30"/>
        <v>1</v>
      </c>
      <c r="Y700" s="10">
        <v>0</v>
      </c>
      <c r="AC700">
        <f t="shared" si="32"/>
        <v>0</v>
      </c>
    </row>
    <row r="701" spans="1:29" x14ac:dyDescent="0.2">
      <c r="A701" t="s">
        <v>352</v>
      </c>
      <c r="B701" t="s">
        <v>22</v>
      </c>
      <c r="C701" s="6">
        <v>43914</v>
      </c>
      <c r="D701" s="7">
        <v>31.416</v>
      </c>
      <c r="E701" s="6">
        <v>43920</v>
      </c>
      <c r="F701" s="7">
        <v>29.981000000000002</v>
      </c>
      <c r="G701">
        <v>1</v>
      </c>
      <c r="H701">
        <v>0</v>
      </c>
      <c r="J701" s="7"/>
      <c r="K701" s="8"/>
      <c r="M701" s="7"/>
      <c r="N701" s="8"/>
      <c r="O701" s="9" cm="1">
        <f t="array" ref="O701">_xlfn.IFS(AND(B701="Short",F701=Q701),(D701-F701)/D701,AND(B701="Long",F701=Q701),(F701/D701)-1,AND(B701="Long",F701&lt;&gt;Q701),(F701/D701)-1,AND(B701="Short",F701&lt;&gt;Q701),(D701-F701)/D701)</f>
        <v>4.56773618538324E-2</v>
      </c>
      <c r="P701" t="s">
        <v>23</v>
      </c>
      <c r="Q701" s="7">
        <v>29.981000000000002</v>
      </c>
      <c r="R701" s="8">
        <v>43914</v>
      </c>
      <c r="S701" s="10">
        <f t="shared" si="31"/>
        <v>6</v>
      </c>
      <c r="T701" s="10">
        <v>1</v>
      </c>
      <c r="V701" s="11" t="str">
        <f t="shared" si="30"/>
        <v>1</v>
      </c>
      <c r="Y701" s="10">
        <v>0</v>
      </c>
      <c r="AC701">
        <f t="shared" si="32"/>
        <v>6</v>
      </c>
    </row>
    <row r="702" spans="1:29" x14ac:dyDescent="0.2">
      <c r="A702" t="s">
        <v>352</v>
      </c>
      <c r="B702" t="s">
        <v>22</v>
      </c>
      <c r="C702" s="6">
        <v>43928</v>
      </c>
      <c r="D702" s="7">
        <v>27.782</v>
      </c>
      <c r="E702" s="6">
        <v>43929</v>
      </c>
      <c r="F702" s="7">
        <v>26.736999999999998</v>
      </c>
      <c r="G702">
        <v>1</v>
      </c>
      <c r="H702">
        <v>0</v>
      </c>
      <c r="J702" s="7"/>
      <c r="K702" s="8"/>
      <c r="M702" s="7"/>
      <c r="N702" s="8"/>
      <c r="O702" s="9" cm="1">
        <f t="array" ref="O702">_xlfn.IFS(AND(B702="Short",F702=Q702),(D702-F702)/D702,AND(B702="Long",F702=Q702),(F702/D702)-1,AND(B702="Long",F702&lt;&gt;Q702),(F702/D702)-1,AND(B702="Short",F702&lt;&gt;Q702),(D702-F702)/D702)</f>
        <v>3.7614282629040451E-2</v>
      </c>
      <c r="P702" t="s">
        <v>23</v>
      </c>
      <c r="Q702" s="7">
        <v>26.736999999999998</v>
      </c>
      <c r="R702" s="8">
        <v>43928</v>
      </c>
      <c r="S702" s="10">
        <f t="shared" si="31"/>
        <v>1</v>
      </c>
      <c r="T702" s="10">
        <v>1</v>
      </c>
      <c r="V702" s="11" t="str">
        <f t="shared" si="30"/>
        <v>1</v>
      </c>
      <c r="Y702" s="10">
        <v>0</v>
      </c>
      <c r="AC702">
        <f t="shared" si="32"/>
        <v>1</v>
      </c>
    </row>
    <row r="703" spans="1:29" x14ac:dyDescent="0.2">
      <c r="A703" t="s">
        <v>350</v>
      </c>
      <c r="B703" t="s">
        <v>22</v>
      </c>
      <c r="C703" s="6">
        <v>43987</v>
      </c>
      <c r="D703" s="7">
        <v>33.523000000000003</v>
      </c>
      <c r="E703" s="6">
        <v>43990</v>
      </c>
      <c r="F703" s="7">
        <v>32.605499999999999</v>
      </c>
      <c r="G703">
        <v>1</v>
      </c>
      <c r="H703">
        <v>0</v>
      </c>
      <c r="J703" s="7"/>
      <c r="K703" s="8"/>
      <c r="M703" s="7"/>
      <c r="N703" s="8"/>
      <c r="O703" s="9" cm="1">
        <f t="array" ref="O703">_xlfn.IFS(AND(B703="Short",F703=Q703),(D703-F703)/D703,AND(B703="Long",F703=Q703),(F703/D703)-1,AND(B703="Long",F703&lt;&gt;Q703),(F703/D703)-1,AND(B703="Short",F703&lt;&gt;Q703),(D703-F703)/D703)</f>
        <v>2.7369268860185661E-2</v>
      </c>
      <c r="P703" t="s">
        <v>23</v>
      </c>
      <c r="Q703" s="7">
        <v>32.605499999999999</v>
      </c>
      <c r="R703" s="8">
        <v>43987</v>
      </c>
      <c r="S703" s="10">
        <f t="shared" si="31"/>
        <v>3</v>
      </c>
      <c r="T703" s="10">
        <v>1</v>
      </c>
      <c r="V703" s="11" t="str">
        <f t="shared" si="30"/>
        <v>1</v>
      </c>
      <c r="Y703" s="10">
        <v>0</v>
      </c>
      <c r="AC703">
        <f t="shared" si="32"/>
        <v>3</v>
      </c>
    </row>
    <row r="704" spans="1:29" x14ac:dyDescent="0.2">
      <c r="A704" t="s">
        <v>352</v>
      </c>
      <c r="B704" t="s">
        <v>22</v>
      </c>
      <c r="C704" s="6">
        <v>43987</v>
      </c>
      <c r="D704" s="7">
        <v>47.965000000000003</v>
      </c>
      <c r="E704" s="6">
        <v>43990</v>
      </c>
      <c r="F704" s="7">
        <v>45.502499999999998</v>
      </c>
      <c r="G704">
        <v>1</v>
      </c>
      <c r="H704">
        <v>0</v>
      </c>
      <c r="J704" s="7"/>
      <c r="K704" s="8"/>
      <c r="M704" s="7"/>
      <c r="N704" s="8"/>
      <c r="O704" s="9" cm="1">
        <f t="array" ref="O704">_xlfn.IFS(AND(B704="Short",F704=Q704),(D704-F704)/D704,AND(B704="Long",F704=Q704),(F704/D704)-1,AND(B704="Long",F704&lt;&gt;Q704),(F704/D704)-1,AND(B704="Short",F704&lt;&gt;Q704),(D704-F704)/D704)</f>
        <v>5.13395183988326E-2</v>
      </c>
      <c r="P704" t="s">
        <v>23</v>
      </c>
      <c r="Q704" s="7">
        <v>45.502499999999998</v>
      </c>
      <c r="R704" s="8">
        <v>43987</v>
      </c>
      <c r="S704" s="10">
        <f t="shared" si="31"/>
        <v>3</v>
      </c>
      <c r="T704" s="10">
        <v>1</v>
      </c>
      <c r="V704" s="11" t="str">
        <f t="shared" si="30"/>
        <v>1</v>
      </c>
      <c r="Y704" s="10">
        <v>0</v>
      </c>
      <c r="AC704">
        <f t="shared" si="32"/>
        <v>3</v>
      </c>
    </row>
    <row r="705" spans="1:29" x14ac:dyDescent="0.2">
      <c r="A705" t="s">
        <v>352</v>
      </c>
      <c r="B705" t="s">
        <v>22</v>
      </c>
      <c r="C705" s="6">
        <v>43994</v>
      </c>
      <c r="D705" s="7">
        <v>37.091000000000001</v>
      </c>
      <c r="E705" s="6">
        <v>43997</v>
      </c>
      <c r="F705" s="7">
        <v>36.043500000000002</v>
      </c>
      <c r="G705">
        <v>1</v>
      </c>
      <c r="H705">
        <v>0</v>
      </c>
      <c r="J705" s="7"/>
      <c r="K705" s="8"/>
      <c r="M705" s="7"/>
      <c r="N705" s="8"/>
      <c r="O705" s="9" cm="1">
        <f t="array" ref="O705">_xlfn.IFS(AND(B705="Short",F705=Q705),(D705-F705)/D705,AND(B705="Long",F705=Q705),(F705/D705)-1,AND(B705="Long",F705&lt;&gt;Q705),(F705/D705)-1,AND(B705="Short",F705&lt;&gt;Q705),(D705-F705)/D705)</f>
        <v>2.8241352349626579E-2</v>
      </c>
      <c r="P705" t="s">
        <v>23</v>
      </c>
      <c r="Q705" s="7">
        <v>36.043500000000002</v>
      </c>
      <c r="R705" s="8">
        <v>43994</v>
      </c>
      <c r="S705" s="10">
        <f t="shared" si="31"/>
        <v>3</v>
      </c>
      <c r="T705" s="10">
        <v>1</v>
      </c>
      <c r="V705" s="11" t="str">
        <f t="shared" si="30"/>
        <v>1</v>
      </c>
      <c r="Y705" s="10">
        <v>0</v>
      </c>
      <c r="AC705">
        <f t="shared" si="32"/>
        <v>3</v>
      </c>
    </row>
    <row r="706" spans="1:29" x14ac:dyDescent="0.2">
      <c r="A706" t="s">
        <v>352</v>
      </c>
      <c r="B706" t="s">
        <v>22</v>
      </c>
      <c r="C706" s="6">
        <v>44144</v>
      </c>
      <c r="D706" s="7">
        <v>41.177999999999997</v>
      </c>
      <c r="E706" s="6">
        <v>44146</v>
      </c>
      <c r="F706" s="7">
        <v>39.372999999999998</v>
      </c>
      <c r="G706">
        <v>1</v>
      </c>
      <c r="H706">
        <v>0</v>
      </c>
      <c r="J706" s="7"/>
      <c r="K706" s="8"/>
      <c r="M706" s="7"/>
      <c r="N706" s="8"/>
      <c r="O706" s="9" cm="1">
        <f t="array" ref="O706">_xlfn.IFS(AND(B706="Short",F706=Q706),(D706-F706)/D706,AND(B706="Long",F706=Q706),(F706/D706)-1,AND(B706="Long",F706&lt;&gt;Q706),(F706/D706)-1,AND(B706="Short",F706&lt;&gt;Q706),(D706-F706)/D706)</f>
        <v>4.3834086162513962E-2</v>
      </c>
      <c r="P706" t="s">
        <v>23</v>
      </c>
      <c r="Q706" s="7">
        <v>39.372999999999998</v>
      </c>
      <c r="R706" s="8">
        <v>44144</v>
      </c>
      <c r="S706" s="10">
        <f t="shared" si="31"/>
        <v>2</v>
      </c>
      <c r="T706" s="10">
        <v>1</v>
      </c>
      <c r="V706" s="11" t="str">
        <f t="shared" ref="V706:V769" si="33">IF(F706=Q706,"1")</f>
        <v>1</v>
      </c>
      <c r="Y706" s="10">
        <v>0</v>
      </c>
      <c r="AC706">
        <f t="shared" si="32"/>
        <v>2</v>
      </c>
    </row>
    <row r="707" spans="1:29" x14ac:dyDescent="0.2">
      <c r="A707" t="s">
        <v>353</v>
      </c>
      <c r="B707" t="s">
        <v>25</v>
      </c>
      <c r="C707" s="6">
        <v>43906</v>
      </c>
      <c r="D707" s="7">
        <v>43.35</v>
      </c>
      <c r="E707" s="6">
        <v>43907</v>
      </c>
      <c r="F707" s="7">
        <v>44.9</v>
      </c>
      <c r="G707">
        <v>1</v>
      </c>
      <c r="H707">
        <v>0</v>
      </c>
      <c r="J707" s="7"/>
      <c r="K707" s="8"/>
      <c r="M707" s="7"/>
      <c r="N707" s="8"/>
      <c r="O707" s="9" cm="1">
        <f t="array" ref="O707">_xlfn.IFS(AND(B707="Short",F707=Q707),(D707-F707)/D707,AND(B707="Long",F707=Q707),(F707/D707)-1,AND(B707="Long",F707&lt;&gt;Q707),(F707/D707)-1,AND(B707="Short",F707&lt;&gt;Q707),(D707-F707)/D707)</f>
        <v>3.5755478662053086E-2</v>
      </c>
      <c r="P707" t="s">
        <v>23</v>
      </c>
      <c r="Q707" s="7">
        <v>44.9</v>
      </c>
      <c r="R707" s="8">
        <v>43906</v>
      </c>
      <c r="S707" s="10">
        <f t="shared" ref="S707:S770" si="34">_xlfn.DAYS(E707,C707)</f>
        <v>1</v>
      </c>
      <c r="T707" s="10">
        <v>1</v>
      </c>
      <c r="V707" s="11" t="str">
        <f t="shared" si="33"/>
        <v>1</v>
      </c>
      <c r="Y707" s="10">
        <v>0</v>
      </c>
      <c r="AC707">
        <f t="shared" si="32"/>
        <v>1</v>
      </c>
    </row>
    <row r="708" spans="1:29" x14ac:dyDescent="0.2">
      <c r="A708" t="s">
        <v>354</v>
      </c>
      <c r="B708" t="s">
        <v>25</v>
      </c>
      <c r="C708" s="6">
        <v>43899</v>
      </c>
      <c r="D708" s="7">
        <v>28.818000000000001</v>
      </c>
      <c r="E708" s="6">
        <v>43900</v>
      </c>
      <c r="F708" s="7">
        <v>29.613</v>
      </c>
      <c r="G708">
        <v>1</v>
      </c>
      <c r="H708">
        <v>0</v>
      </c>
      <c r="J708" s="7"/>
      <c r="K708" s="8"/>
      <c r="M708" s="7"/>
      <c r="N708" s="8"/>
      <c r="O708" s="9" cm="1">
        <f t="array" ref="O708">_xlfn.IFS(AND(B708="Short",F708=Q708),(D708-F708)/D708,AND(B708="Long",F708=Q708),(F708/D708)-1,AND(B708="Long",F708&lt;&gt;Q708),(F708/D708)-1,AND(B708="Short",F708&lt;&gt;Q708),(D708-F708)/D708)</f>
        <v>2.7586924838642446E-2</v>
      </c>
      <c r="P708" t="s">
        <v>23</v>
      </c>
      <c r="Q708" s="7">
        <v>29.613</v>
      </c>
      <c r="R708" s="8">
        <v>43899</v>
      </c>
      <c r="S708" s="10">
        <f t="shared" si="34"/>
        <v>1</v>
      </c>
      <c r="T708" s="10">
        <v>1</v>
      </c>
      <c r="V708" s="11" t="str">
        <f t="shared" si="33"/>
        <v>1</v>
      </c>
      <c r="Y708" s="10">
        <v>0</v>
      </c>
      <c r="AC708">
        <f t="shared" ref="AC708:AC771" si="35">IF(O708&gt;-0.01,_xlfn.DAYS(E708,C708))</f>
        <v>1</v>
      </c>
    </row>
    <row r="709" spans="1:29" x14ac:dyDescent="0.2">
      <c r="A709" t="s">
        <v>355</v>
      </c>
      <c r="B709" t="s">
        <v>22</v>
      </c>
      <c r="C709" s="6">
        <v>43903</v>
      </c>
      <c r="D709" s="7">
        <v>36.335999999999999</v>
      </c>
      <c r="E709" s="6">
        <v>43903</v>
      </c>
      <c r="F709" s="7">
        <v>34.651000000000003</v>
      </c>
      <c r="G709">
        <v>1</v>
      </c>
      <c r="H709">
        <v>0</v>
      </c>
      <c r="J709" s="7"/>
      <c r="K709" s="8"/>
      <c r="M709" s="7"/>
      <c r="N709" s="8"/>
      <c r="O709" s="9" cm="1">
        <f t="array" ref="O709">_xlfn.IFS(AND(B709="Short",F709=Q709),(D709-F709)/D709,AND(B709="Long",F709=Q709),(F709/D709)-1,AND(B709="Long",F709&lt;&gt;Q709),(F709/D709)-1,AND(B709="Short",F709&lt;&gt;Q709),(D709-F709)/D709)</f>
        <v>4.6372743284896392E-2</v>
      </c>
      <c r="P709" t="s">
        <v>23</v>
      </c>
      <c r="Q709" s="7">
        <v>34.651000000000003</v>
      </c>
      <c r="R709" s="8">
        <v>43903</v>
      </c>
      <c r="S709" s="10">
        <f t="shared" si="34"/>
        <v>0</v>
      </c>
      <c r="T709" s="10">
        <v>1</v>
      </c>
      <c r="V709" s="11" t="str">
        <f t="shared" si="33"/>
        <v>1</v>
      </c>
      <c r="Y709" s="10">
        <v>0</v>
      </c>
      <c r="AC709">
        <f t="shared" si="35"/>
        <v>0</v>
      </c>
    </row>
    <row r="710" spans="1:29" x14ac:dyDescent="0.2">
      <c r="A710" t="s">
        <v>354</v>
      </c>
      <c r="B710" t="s">
        <v>25</v>
      </c>
      <c r="C710" s="6">
        <v>43902</v>
      </c>
      <c r="D710" s="7">
        <v>23.558</v>
      </c>
      <c r="E710" s="6">
        <v>43903</v>
      </c>
      <c r="F710" s="7">
        <v>24.303000000000001</v>
      </c>
      <c r="G710">
        <v>1</v>
      </c>
      <c r="H710">
        <v>0</v>
      </c>
      <c r="J710" s="7"/>
      <c r="K710" s="8"/>
      <c r="M710" s="7"/>
      <c r="N710" s="8"/>
      <c r="O710" s="9" cm="1">
        <f t="array" ref="O710">_xlfn.IFS(AND(B710="Short",F710=Q710),(D710-F710)/D710,AND(B710="Long",F710=Q710),(F710/D710)-1,AND(B710="Long",F710&lt;&gt;Q710),(F710/D710)-1,AND(B710="Short",F710&lt;&gt;Q710),(D710-F710)/D710)</f>
        <v>3.1624076746752827E-2</v>
      </c>
      <c r="P710" t="s">
        <v>23</v>
      </c>
      <c r="Q710" s="7">
        <v>24.303000000000001</v>
      </c>
      <c r="R710" s="8">
        <v>43902</v>
      </c>
      <c r="S710" s="10">
        <f t="shared" si="34"/>
        <v>1</v>
      </c>
      <c r="T710" s="10">
        <v>1</v>
      </c>
      <c r="V710" s="11" t="str">
        <f t="shared" si="33"/>
        <v>1</v>
      </c>
      <c r="Y710" s="10">
        <v>0</v>
      </c>
      <c r="AC710">
        <f t="shared" si="35"/>
        <v>1</v>
      </c>
    </row>
    <row r="711" spans="1:29" x14ac:dyDescent="0.2">
      <c r="A711" t="s">
        <v>355</v>
      </c>
      <c r="B711" t="s">
        <v>22</v>
      </c>
      <c r="C711" s="6">
        <v>43914</v>
      </c>
      <c r="D711" s="7">
        <v>33.869</v>
      </c>
      <c r="E711" s="6">
        <v>43920</v>
      </c>
      <c r="F711" s="7">
        <v>32.291499999999999</v>
      </c>
      <c r="G711">
        <v>1</v>
      </c>
      <c r="H711">
        <v>0</v>
      </c>
      <c r="J711" s="7"/>
      <c r="K711" s="8"/>
      <c r="M711" s="7"/>
      <c r="N711" s="8"/>
      <c r="O711" s="9" cm="1">
        <f t="array" ref="O711">_xlfn.IFS(AND(B711="Short",F711=Q711),(D711-F711)/D711,AND(B711="Long",F711=Q711),(F711/D711)-1,AND(B711="Long",F711&lt;&gt;Q711),(F711/D711)-1,AND(B711="Short",F711&lt;&gt;Q711),(D711-F711)/D711)</f>
        <v>4.6576515397561212E-2</v>
      </c>
      <c r="P711" t="s">
        <v>23</v>
      </c>
      <c r="Q711" s="7">
        <v>32.291499999999999</v>
      </c>
      <c r="R711" s="8">
        <v>43914</v>
      </c>
      <c r="S711" s="10">
        <f t="shared" si="34"/>
        <v>6</v>
      </c>
      <c r="T711" s="10">
        <v>1</v>
      </c>
      <c r="V711" s="11" t="str">
        <f t="shared" si="33"/>
        <v>1</v>
      </c>
      <c r="Y711" s="10">
        <v>0</v>
      </c>
      <c r="AC711">
        <f t="shared" si="35"/>
        <v>6</v>
      </c>
    </row>
    <row r="712" spans="1:29" x14ac:dyDescent="0.2">
      <c r="A712" t="s">
        <v>354</v>
      </c>
      <c r="B712" t="s">
        <v>25</v>
      </c>
      <c r="C712" s="6">
        <v>43906</v>
      </c>
      <c r="D712" s="7">
        <v>20.395</v>
      </c>
      <c r="E712" s="6">
        <v>43906</v>
      </c>
      <c r="F712" s="7">
        <v>21.0075</v>
      </c>
      <c r="G712">
        <v>1</v>
      </c>
      <c r="H712">
        <v>0</v>
      </c>
      <c r="J712" s="7"/>
      <c r="K712" s="8"/>
      <c r="M712" s="7"/>
      <c r="N712" s="8"/>
      <c r="O712" s="9" cm="1">
        <f t="array" ref="O712">_xlfn.IFS(AND(B712="Short",F712=Q712),(D712-F712)/D712,AND(B712="Long",F712=Q712),(F712/D712)-1,AND(B712="Long",F712&lt;&gt;Q712),(F712/D712)-1,AND(B712="Short",F712&lt;&gt;Q712),(D712-F712)/D712)</f>
        <v>3.0031870556509022E-2</v>
      </c>
      <c r="P712" t="s">
        <v>23</v>
      </c>
      <c r="Q712" s="7">
        <v>21.0075</v>
      </c>
      <c r="R712" s="8">
        <v>43906</v>
      </c>
      <c r="S712" s="10">
        <f t="shared" si="34"/>
        <v>0</v>
      </c>
      <c r="T712" s="10">
        <v>1</v>
      </c>
      <c r="V712" s="11" t="str">
        <f t="shared" si="33"/>
        <v>1</v>
      </c>
      <c r="Y712" s="10">
        <v>0</v>
      </c>
      <c r="AC712">
        <f t="shared" si="35"/>
        <v>0</v>
      </c>
    </row>
    <row r="713" spans="1:29" x14ac:dyDescent="0.2">
      <c r="A713" t="s">
        <v>354</v>
      </c>
      <c r="B713" t="s">
        <v>22</v>
      </c>
      <c r="C713" s="6">
        <v>44139</v>
      </c>
      <c r="D713" s="7">
        <v>40.170999999999999</v>
      </c>
      <c r="E713" s="6">
        <v>44431</v>
      </c>
      <c r="F713" s="7">
        <v>38.948500000000003</v>
      </c>
      <c r="G713">
        <v>1</v>
      </c>
      <c r="H713">
        <v>0</v>
      </c>
      <c r="J713" s="7"/>
      <c r="K713" s="8"/>
      <c r="M713" s="7"/>
      <c r="N713" s="8"/>
      <c r="O713" s="9" cm="1">
        <f t="array" ref="O713">_xlfn.IFS(AND(B713="Short",F713=Q713),(D713-F713)/D713,AND(B713="Long",F713=Q713),(F713/D713)-1,AND(B713="Long",F713&lt;&gt;Q713),(F713/D713)-1,AND(B713="Short",F713&lt;&gt;Q713),(D713-F713)/D713)</f>
        <v>3.0432401483657279E-2</v>
      </c>
      <c r="P713" t="s">
        <v>23</v>
      </c>
      <c r="Q713" s="7">
        <v>38.948500000000003</v>
      </c>
      <c r="R713" s="8">
        <v>44139</v>
      </c>
      <c r="S713" s="10">
        <f t="shared" si="34"/>
        <v>292</v>
      </c>
      <c r="T713" s="10">
        <v>1</v>
      </c>
      <c r="V713" s="11" t="str">
        <f t="shared" si="33"/>
        <v>1</v>
      </c>
      <c r="Y713" s="10">
        <v>0</v>
      </c>
      <c r="AC713">
        <f t="shared" si="35"/>
        <v>292</v>
      </c>
    </row>
    <row r="714" spans="1:29" x14ac:dyDescent="0.2">
      <c r="A714" t="s">
        <v>354</v>
      </c>
      <c r="B714" t="s">
        <v>22</v>
      </c>
      <c r="C714" s="6">
        <v>44775</v>
      </c>
      <c r="D714" s="7">
        <v>28.100999999999999</v>
      </c>
      <c r="E714" s="6">
        <v>44830</v>
      </c>
      <c r="F714" s="7">
        <v>27.128499999999999</v>
      </c>
      <c r="G714">
        <v>1</v>
      </c>
      <c r="H714">
        <v>0</v>
      </c>
      <c r="J714" s="7"/>
      <c r="K714" s="8"/>
      <c r="M714" s="7"/>
      <c r="N714" s="8"/>
      <c r="O714" s="9" cm="1">
        <f t="array" ref="O714">_xlfn.IFS(AND(B714="Short",F714=Q714),(D714-F714)/D714,AND(B714="Long",F714=Q714),(F714/D714)-1,AND(B714="Long",F714&lt;&gt;Q714),(F714/D714)-1,AND(B714="Short",F714&lt;&gt;Q714),(D714-F714)/D714)</f>
        <v>3.4607309348421773E-2</v>
      </c>
      <c r="P714" t="s">
        <v>23</v>
      </c>
      <c r="Q714" s="7">
        <v>27.128499999999999</v>
      </c>
      <c r="R714" s="8">
        <v>44775</v>
      </c>
      <c r="S714" s="10">
        <f t="shared" si="34"/>
        <v>55</v>
      </c>
      <c r="T714" s="10">
        <v>1</v>
      </c>
      <c r="V714" s="11" t="str">
        <f t="shared" si="33"/>
        <v>1</v>
      </c>
      <c r="Y714" s="10">
        <v>0</v>
      </c>
      <c r="AC714">
        <f t="shared" si="35"/>
        <v>55</v>
      </c>
    </row>
    <row r="715" spans="1:29" x14ac:dyDescent="0.2">
      <c r="A715" t="s">
        <v>354</v>
      </c>
      <c r="B715" t="s">
        <v>22</v>
      </c>
      <c r="C715" s="6">
        <v>44866</v>
      </c>
      <c r="D715" s="7">
        <v>29.72</v>
      </c>
      <c r="E715" s="6">
        <v>44867</v>
      </c>
      <c r="F715" s="7">
        <v>28.844999999999999</v>
      </c>
      <c r="G715">
        <v>1</v>
      </c>
      <c r="H715">
        <v>0</v>
      </c>
      <c r="J715" s="7"/>
      <c r="K715" s="8"/>
      <c r="M715" s="7"/>
      <c r="N715" s="8"/>
      <c r="O715" s="9" cm="1">
        <f t="array" ref="O715">_xlfn.IFS(AND(B715="Short",F715=Q715),(D715-F715)/D715,AND(B715="Long",F715=Q715),(F715/D715)-1,AND(B715="Long",F715&lt;&gt;Q715),(F715/D715)-1,AND(B715="Short",F715&lt;&gt;Q715),(D715-F715)/D715)</f>
        <v>2.9441453566621804E-2</v>
      </c>
      <c r="P715" t="s">
        <v>23</v>
      </c>
      <c r="Q715" s="7">
        <v>28.844999999999999</v>
      </c>
      <c r="R715" s="8">
        <v>44866</v>
      </c>
      <c r="S715" s="10">
        <f t="shared" si="34"/>
        <v>1</v>
      </c>
      <c r="T715" s="10">
        <v>1</v>
      </c>
      <c r="V715" s="11" t="str">
        <f t="shared" si="33"/>
        <v>1</v>
      </c>
      <c r="Y715" s="10">
        <v>0</v>
      </c>
      <c r="AC715">
        <f t="shared" si="35"/>
        <v>1</v>
      </c>
    </row>
    <row r="716" spans="1:29" x14ac:dyDescent="0.2">
      <c r="A716" t="s">
        <v>356</v>
      </c>
      <c r="B716" t="s">
        <v>22</v>
      </c>
      <c r="C716" s="6">
        <v>45469</v>
      </c>
      <c r="D716" s="7">
        <v>101.682</v>
      </c>
      <c r="E716" s="6">
        <v>45498</v>
      </c>
      <c r="F716" s="7">
        <v>97.611999999999995</v>
      </c>
      <c r="G716">
        <v>1</v>
      </c>
      <c r="H716">
        <v>0</v>
      </c>
      <c r="J716" s="7"/>
      <c r="K716" s="8"/>
      <c r="M716" s="7"/>
      <c r="N716" s="8"/>
      <c r="O716" s="9" cm="1">
        <f t="array" ref="O716">_xlfn.IFS(AND(B716="Short",F716=Q716),(D716-F716)/D716,AND(B716="Long",F716=Q716),(F716/D716)-1,AND(B716="Long",F716&lt;&gt;Q716),(F716/D716)-1,AND(B716="Short",F716&lt;&gt;Q716),(D716-F716)/D716)</f>
        <v>4.0026750063924858E-2</v>
      </c>
      <c r="P716" t="s">
        <v>23</v>
      </c>
      <c r="Q716" s="7">
        <v>97.611999999999995</v>
      </c>
      <c r="R716" s="8">
        <v>45469</v>
      </c>
      <c r="S716" s="10">
        <f t="shared" si="34"/>
        <v>29</v>
      </c>
      <c r="T716" s="10">
        <v>1</v>
      </c>
      <c r="V716" s="11" t="str">
        <f t="shared" si="33"/>
        <v>1</v>
      </c>
      <c r="Y716" s="10">
        <v>0</v>
      </c>
      <c r="AC716">
        <f t="shared" si="35"/>
        <v>29</v>
      </c>
    </row>
    <row r="717" spans="1:29" x14ac:dyDescent="0.2">
      <c r="A717" t="s">
        <v>353</v>
      </c>
      <c r="B717" t="s">
        <v>22</v>
      </c>
      <c r="C717" s="6">
        <v>44588</v>
      </c>
      <c r="D717" s="7">
        <v>106.19199999999999</v>
      </c>
      <c r="E717" s="6">
        <v>44589</v>
      </c>
      <c r="F717" s="7">
        <v>103.447</v>
      </c>
      <c r="G717">
        <v>1</v>
      </c>
      <c r="H717">
        <v>0</v>
      </c>
      <c r="J717" s="7"/>
      <c r="K717" s="8"/>
      <c r="M717" s="7"/>
      <c r="N717" s="8"/>
      <c r="O717" s="9" cm="1">
        <f t="array" ref="O717">_xlfn.IFS(AND(B717="Short",F717=Q717),(D717-F717)/D717,AND(B717="Long",F717=Q717),(F717/D717)-1,AND(B717="Long",F717&lt;&gt;Q717),(F717/D717)-1,AND(B717="Short",F717&lt;&gt;Q717),(D717-F717)/D717)</f>
        <v>2.5849404851589486E-2</v>
      </c>
      <c r="P717" t="s">
        <v>23</v>
      </c>
      <c r="Q717" s="7">
        <v>103.447</v>
      </c>
      <c r="R717" s="8">
        <v>44588</v>
      </c>
      <c r="S717" s="10">
        <f t="shared" si="34"/>
        <v>1</v>
      </c>
      <c r="T717" s="10">
        <v>1</v>
      </c>
      <c r="V717" s="11" t="str">
        <f t="shared" si="33"/>
        <v>1</v>
      </c>
      <c r="Y717" s="10">
        <v>0</v>
      </c>
      <c r="AC717">
        <f t="shared" si="35"/>
        <v>1</v>
      </c>
    </row>
    <row r="718" spans="1:29" x14ac:dyDescent="0.2">
      <c r="A718" t="s">
        <v>355</v>
      </c>
      <c r="B718" t="s">
        <v>22</v>
      </c>
      <c r="C718" s="6">
        <v>43928</v>
      </c>
      <c r="D718" s="7">
        <v>34.74</v>
      </c>
      <c r="E718" s="6">
        <v>43934</v>
      </c>
      <c r="F718" s="7">
        <v>33.314999999999998</v>
      </c>
      <c r="G718">
        <v>1</v>
      </c>
      <c r="H718">
        <v>0</v>
      </c>
      <c r="J718" s="7"/>
      <c r="K718" s="8"/>
      <c r="M718" s="7"/>
      <c r="N718" s="8"/>
      <c r="O718" s="9" cm="1">
        <f t="array" ref="O718">_xlfn.IFS(AND(B718="Short",F718=Q718),(D718-F718)/D718,AND(B718="Long",F718=Q718),(F718/D718)-1,AND(B718="Long",F718&lt;&gt;Q718),(F718/D718)-1,AND(B718="Short",F718&lt;&gt;Q718),(D718-F718)/D718)</f>
        <v>4.1018998272884404E-2</v>
      </c>
      <c r="P718" t="s">
        <v>23</v>
      </c>
      <c r="Q718" s="7">
        <v>33.314999999999998</v>
      </c>
      <c r="R718" s="8">
        <v>43928</v>
      </c>
      <c r="S718" s="10">
        <f t="shared" si="34"/>
        <v>6</v>
      </c>
      <c r="T718" s="10">
        <v>1</v>
      </c>
      <c r="V718" s="11" t="str">
        <f t="shared" si="33"/>
        <v>1</v>
      </c>
      <c r="Y718" s="10">
        <v>0</v>
      </c>
      <c r="AC718">
        <f t="shared" si="35"/>
        <v>6</v>
      </c>
    </row>
    <row r="719" spans="1:29" x14ac:dyDescent="0.2">
      <c r="A719" t="s">
        <v>357</v>
      </c>
      <c r="B719" t="s">
        <v>25</v>
      </c>
      <c r="C719" s="6">
        <v>43906</v>
      </c>
      <c r="D719" s="7">
        <v>91.531999999999996</v>
      </c>
      <c r="E719" s="6">
        <v>43907</v>
      </c>
      <c r="F719" s="7">
        <v>95.361999999999995</v>
      </c>
      <c r="G719">
        <v>1</v>
      </c>
      <c r="H719">
        <v>0</v>
      </c>
      <c r="J719" s="7"/>
      <c r="K719" s="8"/>
      <c r="M719" s="7"/>
      <c r="N719" s="8"/>
      <c r="O719" s="9" cm="1">
        <f t="array" ref="O719">_xlfn.IFS(AND(B719="Short",F719=Q719),(D719-F719)/D719,AND(B719="Long",F719=Q719),(F719/D719)-1,AND(B719="Long",F719&lt;&gt;Q719),(F719/D719)-1,AND(B719="Short",F719&lt;&gt;Q719),(D719-F719)/D719)</f>
        <v>4.1843289778438209E-2</v>
      </c>
      <c r="P719" t="s">
        <v>23</v>
      </c>
      <c r="Q719" s="7">
        <v>95.361999999999995</v>
      </c>
      <c r="R719" s="8">
        <v>43906</v>
      </c>
      <c r="S719" s="10">
        <f t="shared" si="34"/>
        <v>1</v>
      </c>
      <c r="T719" s="10">
        <v>1</v>
      </c>
      <c r="V719" s="11" t="str">
        <f t="shared" si="33"/>
        <v>1</v>
      </c>
      <c r="Y719" s="10">
        <v>0</v>
      </c>
      <c r="AC719">
        <f t="shared" si="35"/>
        <v>1</v>
      </c>
    </row>
    <row r="720" spans="1:29" x14ac:dyDescent="0.2">
      <c r="A720" t="s">
        <v>355</v>
      </c>
      <c r="B720" t="s">
        <v>22</v>
      </c>
      <c r="C720" s="6">
        <v>43994</v>
      </c>
      <c r="D720" s="7">
        <v>59.991</v>
      </c>
      <c r="E720" s="6">
        <v>43997</v>
      </c>
      <c r="F720" s="7">
        <v>58.468499999999999</v>
      </c>
      <c r="G720">
        <v>1</v>
      </c>
      <c r="H720">
        <v>0</v>
      </c>
      <c r="J720" s="7"/>
      <c r="K720" s="8"/>
      <c r="M720" s="7"/>
      <c r="N720" s="8"/>
      <c r="O720" s="9" cm="1">
        <f t="array" ref="O720">_xlfn.IFS(AND(B720="Short",F720=Q720),(D720-F720)/D720,AND(B720="Long",F720=Q720),(F720/D720)-1,AND(B720="Long",F720&lt;&gt;Q720),(F720/D720)-1,AND(B720="Short",F720&lt;&gt;Q720),(D720-F720)/D720)</f>
        <v>2.5378806821023166E-2</v>
      </c>
      <c r="P720" t="s">
        <v>23</v>
      </c>
      <c r="Q720" s="7">
        <v>58.468499999999999</v>
      </c>
      <c r="R720" s="8">
        <v>43994</v>
      </c>
      <c r="S720" s="10">
        <f t="shared" si="34"/>
        <v>3</v>
      </c>
      <c r="T720" s="10">
        <v>1</v>
      </c>
      <c r="V720" s="11" t="str">
        <f t="shared" si="33"/>
        <v>1</v>
      </c>
      <c r="Y720" s="10">
        <v>0</v>
      </c>
      <c r="AC720">
        <f t="shared" si="35"/>
        <v>3</v>
      </c>
    </row>
    <row r="721" spans="1:29" x14ac:dyDescent="0.2">
      <c r="A721" t="s">
        <v>355</v>
      </c>
      <c r="B721" t="s">
        <v>22</v>
      </c>
      <c r="C721" s="6">
        <v>44144</v>
      </c>
      <c r="D721" s="7">
        <v>71.8</v>
      </c>
      <c r="E721" s="6">
        <v>44147</v>
      </c>
      <c r="F721" s="7">
        <v>68.125</v>
      </c>
      <c r="G721">
        <v>1</v>
      </c>
      <c r="H721">
        <v>0</v>
      </c>
      <c r="J721" s="7"/>
      <c r="K721" s="8"/>
      <c r="M721" s="7"/>
      <c r="N721" s="8"/>
      <c r="O721" s="9" cm="1">
        <f t="array" ref="O721">_xlfn.IFS(AND(B721="Short",F721=Q721),(D721-F721)/D721,AND(B721="Long",F721=Q721),(F721/D721)-1,AND(B721="Long",F721&lt;&gt;Q721),(F721/D721)-1,AND(B721="Short",F721&lt;&gt;Q721),(D721-F721)/D721)</f>
        <v>5.1183844011142024E-2</v>
      </c>
      <c r="P721" t="s">
        <v>23</v>
      </c>
      <c r="Q721" s="7">
        <v>68.125</v>
      </c>
      <c r="R721" s="8">
        <v>44144</v>
      </c>
      <c r="S721" s="10">
        <f t="shared" si="34"/>
        <v>3</v>
      </c>
      <c r="T721" s="10">
        <v>1</v>
      </c>
      <c r="V721" s="11" t="str">
        <f t="shared" si="33"/>
        <v>1</v>
      </c>
      <c r="Y721" s="10">
        <v>0</v>
      </c>
      <c r="AC721">
        <f t="shared" si="35"/>
        <v>3</v>
      </c>
    </row>
    <row r="722" spans="1:29" x14ac:dyDescent="0.2">
      <c r="A722" t="s">
        <v>353</v>
      </c>
      <c r="B722" t="s">
        <v>25</v>
      </c>
      <c r="C722" s="6">
        <v>44764</v>
      </c>
      <c r="D722" s="7">
        <v>75.861000000000004</v>
      </c>
      <c r="E722" s="6">
        <v>44767</v>
      </c>
      <c r="F722" s="7">
        <v>78.013499999999993</v>
      </c>
      <c r="G722">
        <v>1</v>
      </c>
      <c r="H722">
        <v>0</v>
      </c>
      <c r="J722" s="7"/>
      <c r="K722" s="8"/>
      <c r="M722" s="7"/>
      <c r="N722" s="8"/>
      <c r="O722" s="9" cm="1">
        <f t="array" ref="O722">_xlfn.IFS(AND(B722="Short",F722=Q722),(D722-F722)/D722,AND(B722="Long",F722=Q722),(F722/D722)-1,AND(B722="Long",F722&lt;&gt;Q722),(F722/D722)-1,AND(B722="Short",F722&lt;&gt;Q722),(D722-F722)/D722)</f>
        <v>2.8374263455530402E-2</v>
      </c>
      <c r="P722" t="s">
        <v>23</v>
      </c>
      <c r="Q722" s="7">
        <v>78.013499999999993</v>
      </c>
      <c r="R722" s="8">
        <v>44764</v>
      </c>
      <c r="S722" s="10">
        <f t="shared" si="34"/>
        <v>3</v>
      </c>
      <c r="T722" s="10">
        <v>1</v>
      </c>
      <c r="V722" s="11" t="str">
        <f t="shared" si="33"/>
        <v>1</v>
      </c>
      <c r="Y722" s="10">
        <v>0</v>
      </c>
      <c r="AC722">
        <f t="shared" si="35"/>
        <v>3</v>
      </c>
    </row>
    <row r="723" spans="1:29" x14ac:dyDescent="0.2">
      <c r="A723" t="s">
        <v>353</v>
      </c>
      <c r="B723" t="s">
        <v>22</v>
      </c>
      <c r="C723" s="6">
        <v>44952</v>
      </c>
      <c r="D723" s="7">
        <v>68.135999999999996</v>
      </c>
      <c r="E723" s="6">
        <v>44957</v>
      </c>
      <c r="F723" s="7">
        <v>66.501000000000005</v>
      </c>
      <c r="G723">
        <v>1</v>
      </c>
      <c r="H723">
        <v>0</v>
      </c>
      <c r="J723" s="7"/>
      <c r="K723" s="8"/>
      <c r="M723" s="7"/>
      <c r="N723" s="8"/>
      <c r="O723" s="9" cm="1">
        <f t="array" ref="O723">_xlfn.IFS(AND(B723="Short",F723=Q723),(D723-F723)/D723,AND(B723="Long",F723=Q723),(F723/D723)-1,AND(B723="Long",F723&lt;&gt;Q723),(F723/D723)-1,AND(B723="Short",F723&lt;&gt;Q723),(D723-F723)/D723)</f>
        <v>2.3996125396266159E-2</v>
      </c>
      <c r="P723" t="s">
        <v>23</v>
      </c>
      <c r="Q723" s="7">
        <v>66.501000000000005</v>
      </c>
      <c r="R723" s="8">
        <v>44952</v>
      </c>
      <c r="S723" s="10">
        <f t="shared" si="34"/>
        <v>5</v>
      </c>
      <c r="T723" s="10">
        <v>1</v>
      </c>
      <c r="V723" s="11" t="str">
        <f t="shared" si="33"/>
        <v>1</v>
      </c>
      <c r="Y723" s="10">
        <v>0</v>
      </c>
      <c r="AC723">
        <f t="shared" si="35"/>
        <v>5</v>
      </c>
    </row>
    <row r="724" spans="1:29" x14ac:dyDescent="0.2">
      <c r="A724" t="s">
        <v>358</v>
      </c>
      <c r="B724" t="s">
        <v>25</v>
      </c>
      <c r="C724" s="6">
        <v>44677</v>
      </c>
      <c r="D724" s="7">
        <v>123.199</v>
      </c>
      <c r="E724" s="6">
        <v>44685</v>
      </c>
      <c r="F724" s="7">
        <v>127.5215</v>
      </c>
      <c r="G724">
        <v>1</v>
      </c>
      <c r="H724">
        <v>0</v>
      </c>
      <c r="J724" s="7"/>
      <c r="K724" s="8"/>
      <c r="M724" s="7"/>
      <c r="N724" s="8"/>
      <c r="O724" s="9" cm="1">
        <f t="array" ref="O724">_xlfn.IFS(AND(B724="Short",F724=Q724),(D724-F724)/D724,AND(B724="Long",F724=Q724),(F724/D724)-1,AND(B724="Long",F724&lt;&gt;Q724),(F724/D724)-1,AND(B724="Short",F724&lt;&gt;Q724),(D724-F724)/D724)</f>
        <v>3.5085512057727808E-2</v>
      </c>
      <c r="P724" t="s">
        <v>23</v>
      </c>
      <c r="Q724" s="7">
        <v>127.5215</v>
      </c>
      <c r="R724" s="8">
        <v>44677</v>
      </c>
      <c r="S724" s="10">
        <f t="shared" si="34"/>
        <v>8</v>
      </c>
      <c r="T724" s="10">
        <v>1</v>
      </c>
      <c r="V724" s="11" t="str">
        <f t="shared" si="33"/>
        <v>1</v>
      </c>
      <c r="Y724" s="10">
        <v>0</v>
      </c>
      <c r="AC724">
        <f t="shared" si="35"/>
        <v>8</v>
      </c>
    </row>
    <row r="725" spans="1:29" x14ac:dyDescent="0.2">
      <c r="A725" t="s">
        <v>358</v>
      </c>
      <c r="B725" t="s">
        <v>25</v>
      </c>
      <c r="C725" s="6">
        <v>44985</v>
      </c>
      <c r="D725" s="7">
        <v>130.173</v>
      </c>
      <c r="E725" s="6">
        <v>45029</v>
      </c>
      <c r="F725" s="7">
        <v>134.5805</v>
      </c>
      <c r="G725">
        <v>1</v>
      </c>
      <c r="H725">
        <v>0</v>
      </c>
      <c r="J725" s="7"/>
      <c r="K725" s="8"/>
      <c r="M725" s="7"/>
      <c r="N725" s="8"/>
      <c r="O725" s="9" cm="1">
        <f t="array" ref="O725">_xlfn.IFS(AND(B725="Short",F725=Q725),(D725-F725)/D725,AND(B725="Long",F725=Q725),(F725/D725)-1,AND(B725="Long",F725&lt;&gt;Q725),(F725/D725)-1,AND(B725="Short",F725&lt;&gt;Q725),(D725-F725)/D725)</f>
        <v>3.3858787920690192E-2</v>
      </c>
      <c r="P725" t="s">
        <v>23</v>
      </c>
      <c r="Q725" s="7">
        <v>134.5805</v>
      </c>
      <c r="R725" s="8">
        <v>44985</v>
      </c>
      <c r="S725" s="10">
        <f t="shared" si="34"/>
        <v>44</v>
      </c>
      <c r="T725" s="10">
        <v>1</v>
      </c>
      <c r="V725" s="11" t="str">
        <f t="shared" si="33"/>
        <v>1</v>
      </c>
      <c r="Y725" s="10">
        <v>0</v>
      </c>
      <c r="AC725">
        <f t="shared" si="35"/>
        <v>44</v>
      </c>
    </row>
    <row r="726" spans="1:29" x14ac:dyDescent="0.2">
      <c r="A726" t="s">
        <v>359</v>
      </c>
      <c r="B726" t="s">
        <v>22</v>
      </c>
      <c r="C726" s="6">
        <v>43927</v>
      </c>
      <c r="D726" s="7">
        <v>35.707999999999998</v>
      </c>
      <c r="E726" s="6">
        <v>43965</v>
      </c>
      <c r="F726" s="7">
        <v>34.753</v>
      </c>
      <c r="G726">
        <v>1</v>
      </c>
      <c r="H726">
        <v>0</v>
      </c>
      <c r="J726" s="7"/>
      <c r="K726" s="8"/>
      <c r="M726" s="7"/>
      <c r="N726" s="8"/>
      <c r="O726" s="9" cm="1">
        <f t="array" ref="O726">_xlfn.IFS(AND(B726="Short",F726=Q726),(D726-F726)/D726,AND(B726="Long",F726=Q726),(F726/D726)-1,AND(B726="Long",F726&lt;&gt;Q726),(F726/D726)-1,AND(B726="Short",F726&lt;&gt;Q726),(D726-F726)/D726)</f>
        <v>2.6744707068444E-2</v>
      </c>
      <c r="P726" t="s">
        <v>23</v>
      </c>
      <c r="Q726" s="7">
        <v>34.753</v>
      </c>
      <c r="R726" s="8">
        <v>43927</v>
      </c>
      <c r="S726" s="10">
        <f t="shared" si="34"/>
        <v>38</v>
      </c>
      <c r="T726" s="10">
        <v>1</v>
      </c>
      <c r="V726" s="11" t="str">
        <f t="shared" si="33"/>
        <v>1</v>
      </c>
      <c r="Y726" s="10">
        <v>0</v>
      </c>
      <c r="AC726">
        <f t="shared" si="35"/>
        <v>38</v>
      </c>
    </row>
    <row r="727" spans="1:29" x14ac:dyDescent="0.2">
      <c r="A727" t="s">
        <v>360</v>
      </c>
      <c r="B727" t="s">
        <v>25</v>
      </c>
      <c r="C727" s="6">
        <v>43906</v>
      </c>
      <c r="D727" s="7">
        <v>119.705</v>
      </c>
      <c r="E727" s="6">
        <v>43907</v>
      </c>
      <c r="F727" s="7">
        <v>123.3925</v>
      </c>
      <c r="G727">
        <v>1</v>
      </c>
      <c r="H727">
        <v>0</v>
      </c>
      <c r="J727" s="7"/>
      <c r="K727" s="8"/>
      <c r="M727" s="7"/>
      <c r="N727" s="8"/>
      <c r="O727" s="9" cm="1">
        <f t="array" ref="O727">_xlfn.IFS(AND(B727="Short",F727=Q727),(D727-F727)/D727,AND(B727="Long",F727=Q727),(F727/D727)-1,AND(B727="Long",F727&lt;&gt;Q727),(F727/D727)-1,AND(B727="Short",F727&lt;&gt;Q727),(D727-F727)/D727)</f>
        <v>3.0804895367779084E-2</v>
      </c>
      <c r="P727" t="s">
        <v>23</v>
      </c>
      <c r="Q727" s="7">
        <v>123.3925</v>
      </c>
      <c r="R727" s="8">
        <v>43906</v>
      </c>
      <c r="S727" s="10">
        <f t="shared" si="34"/>
        <v>1</v>
      </c>
      <c r="T727" s="10">
        <v>1</v>
      </c>
      <c r="V727" s="11" t="str">
        <f t="shared" si="33"/>
        <v>1</v>
      </c>
      <c r="Y727" s="10">
        <v>0</v>
      </c>
      <c r="AC727">
        <f t="shared" si="35"/>
        <v>1</v>
      </c>
    </row>
    <row r="728" spans="1:29" x14ac:dyDescent="0.2">
      <c r="A728" t="s">
        <v>360</v>
      </c>
      <c r="B728" t="s">
        <v>22</v>
      </c>
      <c r="C728" s="6">
        <v>43928</v>
      </c>
      <c r="D728" s="7">
        <v>155.06700000000001</v>
      </c>
      <c r="E728" s="6">
        <v>43929</v>
      </c>
      <c r="F728" s="7">
        <v>151.5095</v>
      </c>
      <c r="G728">
        <v>1</v>
      </c>
      <c r="H728">
        <v>0</v>
      </c>
      <c r="J728" s="7"/>
      <c r="K728" s="8"/>
      <c r="M728" s="7"/>
      <c r="N728" s="8"/>
      <c r="O728" s="9" cm="1">
        <f t="array" ref="O728">_xlfn.IFS(AND(B728="Short",F728=Q728),(D728-F728)/D728,AND(B728="Long",F728=Q728),(F728/D728)-1,AND(B728="Long",F728&lt;&gt;Q728),(F728/D728)-1,AND(B728="Short",F728&lt;&gt;Q728),(D728-F728)/D728)</f>
        <v>2.2941696170042655E-2</v>
      </c>
      <c r="P728" t="s">
        <v>23</v>
      </c>
      <c r="Q728" s="7">
        <v>151.5095</v>
      </c>
      <c r="R728" s="8">
        <v>43928</v>
      </c>
      <c r="S728" s="10">
        <f t="shared" si="34"/>
        <v>1</v>
      </c>
      <c r="T728" s="10">
        <v>1</v>
      </c>
      <c r="V728" s="11" t="str">
        <f t="shared" si="33"/>
        <v>1</v>
      </c>
      <c r="Y728" s="10">
        <v>0</v>
      </c>
      <c r="AC728">
        <f t="shared" si="35"/>
        <v>1</v>
      </c>
    </row>
    <row r="729" spans="1:29" x14ac:dyDescent="0.2">
      <c r="A729" t="s">
        <v>361</v>
      </c>
      <c r="B729" t="s">
        <v>25</v>
      </c>
      <c r="C729" s="6">
        <v>43902</v>
      </c>
      <c r="D729" s="7">
        <v>201.149</v>
      </c>
      <c r="E729" s="6">
        <v>43903</v>
      </c>
      <c r="F729" s="7">
        <v>206.72149999999999</v>
      </c>
      <c r="G729">
        <v>1</v>
      </c>
      <c r="H729">
        <v>0</v>
      </c>
      <c r="J729" s="7"/>
      <c r="K729" s="8"/>
      <c r="M729" s="7"/>
      <c r="N729" s="8"/>
      <c r="O729" s="9" cm="1">
        <f t="array" ref="O729">_xlfn.IFS(AND(B729="Short",F729=Q729),(D729-F729)/D729,AND(B729="Long",F729=Q729),(F729/D729)-1,AND(B729="Long",F729&lt;&gt;Q729),(F729/D729)-1,AND(B729="Short",F729&lt;&gt;Q729),(D729-F729)/D729)</f>
        <v>2.7703344287070664E-2</v>
      </c>
      <c r="P729" t="s">
        <v>23</v>
      </c>
      <c r="Q729" s="7">
        <v>206.72149999999999</v>
      </c>
      <c r="R729" s="8">
        <v>43902</v>
      </c>
      <c r="S729" s="10">
        <f t="shared" si="34"/>
        <v>1</v>
      </c>
      <c r="T729" s="10">
        <v>1</v>
      </c>
      <c r="V729" s="11" t="str">
        <f t="shared" si="33"/>
        <v>1</v>
      </c>
      <c r="Y729" s="10">
        <v>0</v>
      </c>
      <c r="AC729">
        <f t="shared" si="35"/>
        <v>1</v>
      </c>
    </row>
    <row r="730" spans="1:29" x14ac:dyDescent="0.2">
      <c r="A730" t="s">
        <v>362</v>
      </c>
      <c r="B730" t="s">
        <v>25</v>
      </c>
      <c r="C730" s="6">
        <v>43902</v>
      </c>
      <c r="D730" s="7">
        <v>110.723</v>
      </c>
      <c r="E730" s="6">
        <v>43928</v>
      </c>
      <c r="F730" s="7">
        <v>113.9055</v>
      </c>
      <c r="G730">
        <v>1</v>
      </c>
      <c r="H730">
        <v>0</v>
      </c>
      <c r="J730" s="7"/>
      <c r="K730" s="8"/>
      <c r="M730" s="7"/>
      <c r="N730" s="8"/>
      <c r="O730" s="9" cm="1">
        <f t="array" ref="O730">_xlfn.IFS(AND(B730="Short",F730=Q730),(D730-F730)/D730,AND(B730="Long",F730=Q730),(F730/D730)-1,AND(B730="Long",F730&lt;&gt;Q730),(F730/D730)-1,AND(B730="Short",F730&lt;&gt;Q730),(D730-F730)/D730)</f>
        <v>2.8742898946018558E-2</v>
      </c>
      <c r="P730" t="s">
        <v>23</v>
      </c>
      <c r="Q730" s="7">
        <v>113.9055</v>
      </c>
      <c r="R730" s="8">
        <v>43902</v>
      </c>
      <c r="S730" s="10">
        <f t="shared" si="34"/>
        <v>26</v>
      </c>
      <c r="T730" s="10">
        <v>1</v>
      </c>
      <c r="V730" s="11" t="str">
        <f t="shared" si="33"/>
        <v>1</v>
      </c>
      <c r="Y730" s="10">
        <v>0</v>
      </c>
      <c r="AC730">
        <f t="shared" si="35"/>
        <v>26</v>
      </c>
    </row>
    <row r="731" spans="1:29" x14ac:dyDescent="0.2">
      <c r="A731" t="s">
        <v>361</v>
      </c>
      <c r="B731" t="s">
        <v>22</v>
      </c>
      <c r="C731" s="6">
        <v>43903</v>
      </c>
      <c r="D731" s="7">
        <v>224.32499999999999</v>
      </c>
      <c r="E731" s="6">
        <v>43903</v>
      </c>
      <c r="F731" s="7">
        <v>217.16249999999999</v>
      </c>
      <c r="G731">
        <v>1</v>
      </c>
      <c r="H731">
        <v>0</v>
      </c>
      <c r="J731" s="7"/>
      <c r="K731" s="8"/>
      <c r="M731" s="7"/>
      <c r="N731" s="8"/>
      <c r="O731" s="9" cm="1">
        <f t="array" ref="O731">_xlfn.IFS(AND(B731="Short",F731=Q731),(D731-F731)/D731,AND(B731="Long",F731=Q731),(F731/D731)-1,AND(B731="Long",F731&lt;&gt;Q731),(F731/D731)-1,AND(B731="Short",F731&lt;&gt;Q731),(D731-F731)/D731)</f>
        <v>3.1929120695419567E-2</v>
      </c>
      <c r="P731" t="s">
        <v>23</v>
      </c>
      <c r="Q731" s="7">
        <v>217.16249999999999</v>
      </c>
      <c r="R731" s="8">
        <v>43903</v>
      </c>
      <c r="S731" s="10">
        <f t="shared" si="34"/>
        <v>0</v>
      </c>
      <c r="T731" s="10">
        <v>1</v>
      </c>
      <c r="V731" s="11" t="str">
        <f t="shared" si="33"/>
        <v>1</v>
      </c>
      <c r="Y731" s="10">
        <v>0</v>
      </c>
      <c r="AC731">
        <f t="shared" si="35"/>
        <v>0</v>
      </c>
    </row>
    <row r="732" spans="1:29" x14ac:dyDescent="0.2">
      <c r="A732" t="s">
        <v>361</v>
      </c>
      <c r="B732" t="s">
        <v>22</v>
      </c>
      <c r="C732" s="6">
        <v>43914</v>
      </c>
      <c r="D732" s="7">
        <v>156.506</v>
      </c>
      <c r="E732" s="6">
        <v>44280</v>
      </c>
      <c r="F732" s="7">
        <v>306.58999999999997</v>
      </c>
      <c r="G732">
        <v>0</v>
      </c>
      <c r="H732">
        <v>0</v>
      </c>
      <c r="J732" s="7"/>
      <c r="K732" s="8"/>
      <c r="M732" s="7"/>
      <c r="N732" s="8"/>
      <c r="O732" s="9" cm="1">
        <f t="array" ref="O732">_xlfn.IFS(AND(B732="Short",F732=Q732),(D732-F732)/D732,AND(B732="Long",F732=Q732),(F732/D732)-1,AND(B732="Long",F732&lt;&gt;Q732),(F732/D732)-1,AND(B732="Short",F732&lt;&gt;Q732),(D732-F732)/D732)</f>
        <v>-0.95896642940206744</v>
      </c>
      <c r="P732" t="s">
        <v>23</v>
      </c>
      <c r="Q732" s="7">
        <v>152.821</v>
      </c>
      <c r="R732" s="8">
        <v>43914</v>
      </c>
      <c r="S732" s="10">
        <f t="shared" si="34"/>
        <v>366</v>
      </c>
      <c r="T732" s="10">
        <v>0</v>
      </c>
      <c r="V732" s="11" t="b">
        <f t="shared" si="33"/>
        <v>0</v>
      </c>
      <c r="Y732" s="10">
        <v>0</v>
      </c>
      <c r="AC732" t="b">
        <f t="shared" si="35"/>
        <v>0</v>
      </c>
    </row>
    <row r="733" spans="1:29" x14ac:dyDescent="0.2">
      <c r="A733" t="s">
        <v>363</v>
      </c>
      <c r="B733" t="s">
        <v>25</v>
      </c>
      <c r="C733" s="6">
        <v>43899</v>
      </c>
      <c r="D733" s="7">
        <v>14.957000000000001</v>
      </c>
      <c r="E733" s="6">
        <v>43900</v>
      </c>
      <c r="F733" s="7">
        <v>15.6495</v>
      </c>
      <c r="G733">
        <v>1</v>
      </c>
      <c r="H733">
        <v>0</v>
      </c>
      <c r="J733" s="7"/>
      <c r="K733" s="8"/>
      <c r="M733" s="7"/>
      <c r="N733" s="8"/>
      <c r="O733" s="9" cm="1">
        <f t="array" ref="O733">_xlfn.IFS(AND(B733="Short",F733=Q733),(D733-F733)/D733,AND(B733="Long",F733=Q733),(F733/D733)-1,AND(B733="Long",F733&lt;&gt;Q733),(F733/D733)-1,AND(B733="Short",F733&lt;&gt;Q733),(D733-F733)/D733)</f>
        <v>4.6299391589222472E-2</v>
      </c>
      <c r="P733" t="s">
        <v>23</v>
      </c>
      <c r="Q733" s="7">
        <v>15.6495</v>
      </c>
      <c r="R733" s="8">
        <v>43899</v>
      </c>
      <c r="S733" s="10">
        <f t="shared" si="34"/>
        <v>1</v>
      </c>
      <c r="T733" s="10">
        <v>1</v>
      </c>
      <c r="V733" s="11" t="str">
        <f t="shared" si="33"/>
        <v>1</v>
      </c>
      <c r="Y733" s="10">
        <v>0</v>
      </c>
      <c r="AC733">
        <f t="shared" si="35"/>
        <v>1</v>
      </c>
    </row>
    <row r="734" spans="1:29" x14ac:dyDescent="0.2">
      <c r="A734" t="s">
        <v>363</v>
      </c>
      <c r="B734" t="s">
        <v>25</v>
      </c>
      <c r="C734" s="6">
        <v>43906</v>
      </c>
      <c r="D734" s="7">
        <v>13.83</v>
      </c>
      <c r="E734" s="6">
        <v>43916</v>
      </c>
      <c r="F734" s="7">
        <v>14.38</v>
      </c>
      <c r="G734">
        <v>1</v>
      </c>
      <c r="H734">
        <v>0</v>
      </c>
      <c r="J734" s="7"/>
      <c r="K734" s="8"/>
      <c r="M734" s="7"/>
      <c r="N734" s="8"/>
      <c r="O734" s="9" cm="1">
        <f t="array" ref="O734">_xlfn.IFS(AND(B734="Short",F734=Q734),(D734-F734)/D734,AND(B734="Long",F734=Q734),(F734/D734)-1,AND(B734="Long",F734&lt;&gt;Q734),(F734/D734)-1,AND(B734="Short",F734&lt;&gt;Q734),(D734-F734)/D734)</f>
        <v>3.9768618944324041E-2</v>
      </c>
      <c r="P734" t="s">
        <v>23</v>
      </c>
      <c r="Q734" s="7">
        <v>14.38</v>
      </c>
      <c r="R734" s="8">
        <v>43906</v>
      </c>
      <c r="S734" s="10">
        <f t="shared" si="34"/>
        <v>10</v>
      </c>
      <c r="T734" s="10">
        <v>1</v>
      </c>
      <c r="V734" s="11" t="str">
        <f t="shared" si="33"/>
        <v>1</v>
      </c>
      <c r="Y734" s="10">
        <v>0</v>
      </c>
      <c r="AC734">
        <f t="shared" si="35"/>
        <v>10</v>
      </c>
    </row>
    <row r="735" spans="1:29" x14ac:dyDescent="0.2">
      <c r="A735" t="s">
        <v>361</v>
      </c>
      <c r="B735" t="s">
        <v>22</v>
      </c>
      <c r="C735" s="6">
        <v>44708</v>
      </c>
      <c r="D735" s="7">
        <v>413.54599999999999</v>
      </c>
      <c r="E735" s="6">
        <v>44713</v>
      </c>
      <c r="F735" s="7">
        <v>403.661</v>
      </c>
      <c r="G735">
        <v>1</v>
      </c>
      <c r="H735">
        <v>0</v>
      </c>
      <c r="J735" s="7"/>
      <c r="K735" s="8"/>
      <c r="M735" s="7"/>
      <c r="N735" s="8"/>
      <c r="O735" s="9" cm="1">
        <f t="array" ref="O735">_xlfn.IFS(AND(B735="Short",F735=Q735),(D735-F735)/D735,AND(B735="Long",F735=Q735),(F735/D735)-1,AND(B735="Long",F735&lt;&gt;Q735),(F735/D735)-1,AND(B735="Short",F735&lt;&gt;Q735),(D735-F735)/D735)</f>
        <v>2.3903024089218589E-2</v>
      </c>
      <c r="P735" t="s">
        <v>23</v>
      </c>
      <c r="Q735" s="7">
        <v>403.661</v>
      </c>
      <c r="R735" s="8">
        <v>44708</v>
      </c>
      <c r="S735" s="10">
        <f t="shared" si="34"/>
        <v>5</v>
      </c>
      <c r="T735" s="10">
        <v>1</v>
      </c>
      <c r="V735" s="11" t="str">
        <f t="shared" si="33"/>
        <v>1</v>
      </c>
      <c r="Y735" s="10">
        <v>0</v>
      </c>
      <c r="AC735">
        <f t="shared" si="35"/>
        <v>5</v>
      </c>
    </row>
    <row r="736" spans="1:29" x14ac:dyDescent="0.2">
      <c r="A736" t="s">
        <v>362</v>
      </c>
      <c r="B736" t="s">
        <v>25</v>
      </c>
      <c r="C736" s="6">
        <v>44770</v>
      </c>
      <c r="D736" s="7">
        <v>101.565</v>
      </c>
      <c r="E736" s="6">
        <v>45138</v>
      </c>
      <c r="F736" s="7">
        <v>99.27</v>
      </c>
      <c r="G736">
        <v>0</v>
      </c>
      <c r="H736">
        <v>0</v>
      </c>
      <c r="J736" s="7"/>
      <c r="K736" s="8"/>
      <c r="M736" s="7"/>
      <c r="N736" s="8"/>
      <c r="O736" s="9" cm="1">
        <f t="array" ref="O736">_xlfn.IFS(AND(B736="Short",F736=Q736),(D736-F736)/D736,AND(B736="Long",F736=Q736),(F736/D736)-1,AND(B736="Long",F736&lt;&gt;Q736),(F736/D736)-1,AND(B736="Short",F736&lt;&gt;Q736),(D736-F736)/D736)</f>
        <v>-2.2596366858661954E-2</v>
      </c>
      <c r="P736" t="s">
        <v>23</v>
      </c>
      <c r="Q736" s="7">
        <v>105.97750000000001</v>
      </c>
      <c r="R736" s="8">
        <v>44770</v>
      </c>
      <c r="S736" s="10">
        <f t="shared" si="34"/>
        <v>368</v>
      </c>
      <c r="T736" s="10">
        <v>0</v>
      </c>
      <c r="V736" s="11" t="b">
        <f t="shared" si="33"/>
        <v>0</v>
      </c>
      <c r="Y736" s="10">
        <v>0</v>
      </c>
      <c r="AC736" t="b">
        <f t="shared" si="35"/>
        <v>0</v>
      </c>
    </row>
    <row r="737" spans="1:29" x14ac:dyDescent="0.2">
      <c r="A737" t="s">
        <v>361</v>
      </c>
      <c r="B737" t="s">
        <v>22</v>
      </c>
      <c r="C737" s="6">
        <v>45261</v>
      </c>
      <c r="D737" s="7">
        <v>470.279</v>
      </c>
      <c r="E737" s="6">
        <v>45385</v>
      </c>
      <c r="F737" s="7">
        <v>457.97649999999999</v>
      </c>
      <c r="G737">
        <v>1</v>
      </c>
      <c r="H737">
        <v>0</v>
      </c>
      <c r="J737" s="7"/>
      <c r="K737" s="8"/>
      <c r="M737" s="7"/>
      <c r="N737" s="8"/>
      <c r="O737" s="9" cm="1">
        <f t="array" ref="O737">_xlfn.IFS(AND(B737="Short",F737=Q737),(D737-F737)/D737,AND(B737="Long",F737=Q737),(F737/D737)-1,AND(B737="Long",F737&lt;&gt;Q737),(F737/D737)-1,AND(B737="Short",F737&lt;&gt;Q737),(D737-F737)/D737)</f>
        <v>2.6160002891900361E-2</v>
      </c>
      <c r="P737" t="s">
        <v>23</v>
      </c>
      <c r="Q737" s="7">
        <v>457.97649999999999</v>
      </c>
      <c r="R737" s="8">
        <v>45261</v>
      </c>
      <c r="S737" s="10">
        <f t="shared" si="34"/>
        <v>124</v>
      </c>
      <c r="T737" s="10">
        <v>1</v>
      </c>
      <c r="V737" s="11" t="str">
        <f t="shared" si="33"/>
        <v>1</v>
      </c>
      <c r="Y737" s="10">
        <v>0</v>
      </c>
      <c r="AC737">
        <f t="shared" si="35"/>
        <v>124</v>
      </c>
    </row>
    <row r="738" spans="1:29" x14ac:dyDescent="0.2">
      <c r="A738" t="s">
        <v>364</v>
      </c>
      <c r="B738" t="s">
        <v>22</v>
      </c>
      <c r="C738" s="6">
        <v>43907</v>
      </c>
      <c r="D738" s="7">
        <v>488.68299999999999</v>
      </c>
      <c r="E738" s="6">
        <v>43908</v>
      </c>
      <c r="F738" s="7">
        <v>475.39049999999997</v>
      </c>
      <c r="G738">
        <v>1</v>
      </c>
      <c r="H738">
        <v>0</v>
      </c>
      <c r="J738" s="7"/>
      <c r="K738" s="8"/>
      <c r="M738" s="7"/>
      <c r="N738" s="8"/>
      <c r="O738" s="9" cm="1">
        <f t="array" ref="O738">_xlfn.IFS(AND(B738="Short",F738=Q738),(D738-F738)/D738,AND(B738="Long",F738=Q738),(F738/D738)-1,AND(B738="Long",F738&lt;&gt;Q738),(F738/D738)-1,AND(B738="Short",F738&lt;&gt;Q738),(D738-F738)/D738)</f>
        <v>2.7200659732382788E-2</v>
      </c>
      <c r="P738" t="s">
        <v>23</v>
      </c>
      <c r="Q738" s="7">
        <v>475.39049999999997</v>
      </c>
      <c r="R738" s="8">
        <v>43907</v>
      </c>
      <c r="S738" s="10">
        <f t="shared" si="34"/>
        <v>1</v>
      </c>
      <c r="T738" s="10">
        <v>1</v>
      </c>
      <c r="V738" s="11" t="str">
        <f t="shared" si="33"/>
        <v>1</v>
      </c>
      <c r="Y738" s="10">
        <v>0</v>
      </c>
      <c r="AC738">
        <f t="shared" si="35"/>
        <v>1</v>
      </c>
    </row>
    <row r="739" spans="1:29" x14ac:dyDescent="0.2">
      <c r="A739" t="s">
        <v>361</v>
      </c>
      <c r="B739" t="s">
        <v>22</v>
      </c>
      <c r="C739" s="6">
        <v>45519</v>
      </c>
      <c r="D739" s="7">
        <v>367.38099999999997</v>
      </c>
      <c r="E739" s="6">
        <v>45534</v>
      </c>
      <c r="F739" s="7">
        <v>356.73349999999999</v>
      </c>
      <c r="G739">
        <v>1</v>
      </c>
      <c r="H739">
        <v>0</v>
      </c>
      <c r="J739" s="7"/>
      <c r="K739" s="8"/>
      <c r="M739" s="7"/>
      <c r="N739" s="8"/>
      <c r="O739" s="9" cm="1">
        <f t="array" ref="O739">_xlfn.IFS(AND(B739="Short",F739=Q739),(D739-F739)/D739,AND(B739="Long",F739=Q739),(F739/D739)-1,AND(B739="Long",F739&lt;&gt;Q739),(F739/D739)-1,AND(B739="Short",F739&lt;&gt;Q739),(D739-F739)/D739)</f>
        <v>2.8982173819549678E-2</v>
      </c>
      <c r="P739" t="s">
        <v>23</v>
      </c>
      <c r="Q739" s="7">
        <v>356.73349999999999</v>
      </c>
      <c r="R739" s="8">
        <v>45519</v>
      </c>
      <c r="S739" s="10">
        <f t="shared" si="34"/>
        <v>15</v>
      </c>
      <c r="T739" s="10">
        <v>1</v>
      </c>
      <c r="V739" s="11" t="str">
        <f t="shared" si="33"/>
        <v>1</v>
      </c>
      <c r="Y739" s="10">
        <v>0</v>
      </c>
      <c r="AC739">
        <f t="shared" si="35"/>
        <v>15</v>
      </c>
    </row>
    <row r="740" spans="1:29" x14ac:dyDescent="0.2">
      <c r="A740" t="s">
        <v>364</v>
      </c>
      <c r="B740" t="s">
        <v>22</v>
      </c>
      <c r="C740" s="6">
        <v>44812</v>
      </c>
      <c r="D740" s="7">
        <v>677.93499999999995</v>
      </c>
      <c r="E740" s="6">
        <v>45180</v>
      </c>
      <c r="F740" s="7">
        <v>833.53</v>
      </c>
      <c r="G740">
        <v>0</v>
      </c>
      <c r="H740">
        <v>0</v>
      </c>
      <c r="J740" s="7"/>
      <c r="K740" s="8"/>
      <c r="M740" s="7"/>
      <c r="N740" s="8"/>
      <c r="O740" s="9" cm="1">
        <f t="array" ref="O740">_xlfn.IFS(AND(B740="Short",F740=Q740),(D740-F740)/D740,AND(B740="Long",F740=Q740),(F740/D740)-1,AND(B740="Long",F740&lt;&gt;Q740),(F740/D740)-1,AND(B740="Short",F740&lt;&gt;Q740),(D740-F740)/D740)</f>
        <v>-0.22951315391593596</v>
      </c>
      <c r="P740" t="s">
        <v>23</v>
      </c>
      <c r="Q740" s="7">
        <v>655.29750000000001</v>
      </c>
      <c r="R740" s="8">
        <v>44812</v>
      </c>
      <c r="S740" s="10">
        <f t="shared" si="34"/>
        <v>368</v>
      </c>
      <c r="T740" s="10">
        <v>0</v>
      </c>
      <c r="V740" s="11" t="b">
        <f t="shared" si="33"/>
        <v>0</v>
      </c>
      <c r="Y740" s="10">
        <v>0</v>
      </c>
      <c r="AC740" t="b">
        <f t="shared" si="35"/>
        <v>0</v>
      </c>
    </row>
    <row r="741" spans="1:29" x14ac:dyDescent="0.2">
      <c r="A741" t="s">
        <v>365</v>
      </c>
      <c r="B741" t="s">
        <v>25</v>
      </c>
      <c r="C741" s="6">
        <v>43906</v>
      </c>
      <c r="D741" s="7">
        <v>73.721000000000004</v>
      </c>
      <c r="E741" s="6">
        <v>43907</v>
      </c>
      <c r="F741" s="7">
        <v>76.298500000000004</v>
      </c>
      <c r="G741">
        <v>1</v>
      </c>
      <c r="H741">
        <v>0</v>
      </c>
      <c r="J741" s="7"/>
      <c r="K741" s="8"/>
      <c r="M741" s="7"/>
      <c r="N741" s="8"/>
      <c r="O741" s="9" cm="1">
        <f t="array" ref="O741">_xlfn.IFS(AND(B741="Short",F741=Q741),(D741-F741)/D741,AND(B741="Long",F741=Q741),(F741/D741)-1,AND(B741="Long",F741&lt;&gt;Q741),(F741/D741)-1,AND(B741="Short",F741&lt;&gt;Q741),(D741-F741)/D741)</f>
        <v>3.4962900666024588E-2</v>
      </c>
      <c r="P741" t="s">
        <v>23</v>
      </c>
      <c r="Q741" s="7">
        <v>76.298500000000004</v>
      </c>
      <c r="R741" s="8">
        <v>43906</v>
      </c>
      <c r="S741" s="10">
        <f t="shared" si="34"/>
        <v>1</v>
      </c>
      <c r="T741" s="10">
        <v>1</v>
      </c>
      <c r="V741" s="11" t="str">
        <f t="shared" si="33"/>
        <v>1</v>
      </c>
      <c r="Y741" s="10">
        <v>0</v>
      </c>
      <c r="AC741">
        <f t="shared" si="35"/>
        <v>1</v>
      </c>
    </row>
    <row r="742" spans="1:29" x14ac:dyDescent="0.2">
      <c r="A742" t="s">
        <v>366</v>
      </c>
      <c r="B742" t="s">
        <v>22</v>
      </c>
      <c r="C742" s="6">
        <v>43894</v>
      </c>
      <c r="D742" s="7">
        <v>287.14</v>
      </c>
      <c r="E742" s="6">
        <v>43895</v>
      </c>
      <c r="F742" s="7">
        <v>279.99</v>
      </c>
      <c r="G742">
        <v>1</v>
      </c>
      <c r="H742">
        <v>0</v>
      </c>
      <c r="J742" s="7"/>
      <c r="K742" s="8"/>
      <c r="M742" s="7"/>
      <c r="N742" s="8"/>
      <c r="O742" s="9" cm="1">
        <f t="array" ref="O742">_xlfn.IFS(AND(B742="Short",F742=Q742),(D742-F742)/D742,AND(B742="Long",F742=Q742),(F742/D742)-1,AND(B742="Long",F742&lt;&gt;Q742),(F742/D742)-1,AND(B742="Short",F742&lt;&gt;Q742),(D742-F742)/D742)</f>
        <v>2.4900745281047496E-2</v>
      </c>
      <c r="P742" t="s">
        <v>23</v>
      </c>
      <c r="Q742" s="7">
        <v>279.99</v>
      </c>
      <c r="R742" s="8">
        <v>43894</v>
      </c>
      <c r="S742" s="10">
        <f t="shared" si="34"/>
        <v>1</v>
      </c>
      <c r="T742" s="10">
        <v>1</v>
      </c>
      <c r="V742" s="11" t="str">
        <f t="shared" si="33"/>
        <v>1</v>
      </c>
      <c r="Y742" s="10">
        <v>0</v>
      </c>
      <c r="AC742">
        <f t="shared" si="35"/>
        <v>1</v>
      </c>
    </row>
    <row r="743" spans="1:29" x14ac:dyDescent="0.2">
      <c r="A743" t="s">
        <v>367</v>
      </c>
      <c r="B743" t="s">
        <v>25</v>
      </c>
      <c r="C743" s="6">
        <v>43906</v>
      </c>
      <c r="D743" s="7">
        <v>33.49933</v>
      </c>
      <c r="E743" s="6">
        <v>43907</v>
      </c>
      <c r="F743" s="7">
        <v>34.597655000000003</v>
      </c>
      <c r="G743">
        <v>1</v>
      </c>
      <c r="H743">
        <v>0</v>
      </c>
      <c r="J743" s="7"/>
      <c r="K743" s="8"/>
      <c r="M743" s="7"/>
      <c r="N743" s="8"/>
      <c r="O743" s="9" cm="1">
        <f t="array" ref="O743">_xlfn.IFS(AND(B743="Short",F743=Q743),(D743-F743)/D743,AND(B743="Long",F743=Q743),(F743/D743)-1,AND(B743="Long",F743&lt;&gt;Q743),(F743/D743)-1,AND(B743="Short",F743&lt;&gt;Q743),(D743-F743)/D743)</f>
        <v>3.2786476625054961E-2</v>
      </c>
      <c r="P743" t="s">
        <v>23</v>
      </c>
      <c r="Q743" s="7">
        <v>34.597655000000003</v>
      </c>
      <c r="R743" s="8">
        <v>43906</v>
      </c>
      <c r="S743" s="10">
        <f t="shared" si="34"/>
        <v>1</v>
      </c>
      <c r="T743" s="10">
        <v>1</v>
      </c>
      <c r="V743" s="11" t="str">
        <f t="shared" si="33"/>
        <v>1</v>
      </c>
      <c r="Y743" s="10">
        <v>0</v>
      </c>
      <c r="AC743">
        <f t="shared" si="35"/>
        <v>1</v>
      </c>
    </row>
    <row r="744" spans="1:29" x14ac:dyDescent="0.2">
      <c r="A744" t="s">
        <v>365</v>
      </c>
      <c r="B744" t="s">
        <v>22</v>
      </c>
      <c r="C744" s="6">
        <v>44225</v>
      </c>
      <c r="D744" s="7">
        <v>184.93915000000001</v>
      </c>
      <c r="E744" s="6">
        <v>44228</v>
      </c>
      <c r="F744" s="7">
        <v>177.95327499999999</v>
      </c>
      <c r="G744">
        <v>1</v>
      </c>
      <c r="H744">
        <v>0</v>
      </c>
      <c r="J744" s="7"/>
      <c r="K744" s="8"/>
      <c r="M744" s="7"/>
      <c r="N744" s="8"/>
      <c r="O744" s="9" cm="1">
        <f t="array" ref="O744">_xlfn.IFS(AND(B744="Short",F744=Q744),(D744-F744)/D744,AND(B744="Long",F744=Q744),(F744/D744)-1,AND(B744="Long",F744&lt;&gt;Q744),(F744/D744)-1,AND(B744="Short",F744&lt;&gt;Q744),(D744-F744)/D744)</f>
        <v>3.7773911040469371E-2</v>
      </c>
      <c r="P744" t="s">
        <v>23</v>
      </c>
      <c r="Q744" s="7">
        <v>177.95327499999999</v>
      </c>
      <c r="R744" s="8">
        <v>44225</v>
      </c>
      <c r="S744" s="10">
        <f t="shared" si="34"/>
        <v>3</v>
      </c>
      <c r="T744" s="10">
        <v>1</v>
      </c>
      <c r="V744" s="11" t="str">
        <f t="shared" si="33"/>
        <v>1</v>
      </c>
      <c r="Y744" s="10">
        <v>0</v>
      </c>
      <c r="AC744">
        <f t="shared" si="35"/>
        <v>3</v>
      </c>
    </row>
    <row r="745" spans="1:29" x14ac:dyDescent="0.2">
      <c r="A745" t="s">
        <v>365</v>
      </c>
      <c r="B745" t="s">
        <v>25</v>
      </c>
      <c r="C745" s="6">
        <v>45055</v>
      </c>
      <c r="D745" s="7">
        <v>93.396000000000001</v>
      </c>
      <c r="E745" s="6">
        <v>45056</v>
      </c>
      <c r="F745" s="7">
        <v>96.686000000000007</v>
      </c>
      <c r="G745">
        <v>1</v>
      </c>
      <c r="H745">
        <v>0</v>
      </c>
      <c r="J745" s="7"/>
      <c r="K745" s="8"/>
      <c r="M745" s="7"/>
      <c r="N745" s="8"/>
      <c r="O745" s="9" cm="1">
        <f t="array" ref="O745">_xlfn.IFS(AND(B745="Short",F745=Q745),(D745-F745)/D745,AND(B745="Long",F745=Q745),(F745/D745)-1,AND(B745="Long",F745&lt;&gt;Q745),(F745/D745)-1,AND(B745="Short",F745&lt;&gt;Q745),(D745-F745)/D745)</f>
        <v>3.5226348023470022E-2</v>
      </c>
      <c r="P745" t="s">
        <v>23</v>
      </c>
      <c r="Q745" s="7">
        <v>96.686000000000007</v>
      </c>
      <c r="R745" s="8">
        <v>45055</v>
      </c>
      <c r="S745" s="10">
        <f t="shared" si="34"/>
        <v>1</v>
      </c>
      <c r="T745" s="10">
        <v>1</v>
      </c>
      <c r="V745" s="11" t="str">
        <f t="shared" si="33"/>
        <v>1</v>
      </c>
      <c r="Y745" s="10">
        <v>0</v>
      </c>
      <c r="AC745">
        <f t="shared" si="35"/>
        <v>1</v>
      </c>
    </row>
    <row r="746" spans="1:29" x14ac:dyDescent="0.2">
      <c r="A746" t="s">
        <v>365</v>
      </c>
      <c r="B746" t="s">
        <v>25</v>
      </c>
      <c r="C746" s="6">
        <v>45413</v>
      </c>
      <c r="D746" s="7">
        <v>92.622</v>
      </c>
      <c r="E746" s="6">
        <v>45455</v>
      </c>
      <c r="F746" s="7">
        <v>96.501999999999995</v>
      </c>
      <c r="G746">
        <v>1</v>
      </c>
      <c r="H746">
        <v>0</v>
      </c>
      <c r="J746" s="7"/>
      <c r="K746" s="8"/>
      <c r="M746" s="7"/>
      <c r="N746" s="8"/>
      <c r="O746" s="9" cm="1">
        <f t="array" ref="O746">_xlfn.IFS(AND(B746="Short",F746=Q746),(D746-F746)/D746,AND(B746="Long",F746=Q746),(F746/D746)-1,AND(B746="Long",F746&lt;&gt;Q746),(F746/D746)-1,AND(B746="Short",F746&lt;&gt;Q746),(D746-F746)/D746)</f>
        <v>4.1890695515104381E-2</v>
      </c>
      <c r="P746" t="s">
        <v>23</v>
      </c>
      <c r="Q746" s="7">
        <v>96.501999999999995</v>
      </c>
      <c r="R746" s="8">
        <v>45413</v>
      </c>
      <c r="S746" s="10">
        <f t="shared" si="34"/>
        <v>42</v>
      </c>
      <c r="T746" s="10">
        <v>1</v>
      </c>
      <c r="V746" s="11" t="str">
        <f t="shared" si="33"/>
        <v>1</v>
      </c>
      <c r="Y746" s="10">
        <v>0</v>
      </c>
      <c r="AC746">
        <f t="shared" si="35"/>
        <v>42</v>
      </c>
    </row>
    <row r="747" spans="1:29" x14ac:dyDescent="0.2">
      <c r="A747" t="s">
        <v>368</v>
      </c>
      <c r="B747" t="s">
        <v>25</v>
      </c>
      <c r="C747" s="6">
        <v>43899</v>
      </c>
      <c r="D747" s="7">
        <v>11.603</v>
      </c>
      <c r="E747" s="6">
        <v>43978</v>
      </c>
      <c r="F747" s="7">
        <v>11.9855</v>
      </c>
      <c r="G747">
        <v>1</v>
      </c>
      <c r="H747">
        <v>0</v>
      </c>
      <c r="J747" s="7"/>
      <c r="K747" s="8"/>
      <c r="M747" s="7"/>
      <c r="N747" s="8"/>
      <c r="O747" s="9" cm="1">
        <f t="array" ref="O747">_xlfn.IFS(AND(B747="Short",F747=Q747),(D747-F747)/D747,AND(B747="Long",F747=Q747),(F747/D747)-1,AND(B747="Long",F747&lt;&gt;Q747),(F747/D747)-1,AND(B747="Short",F747&lt;&gt;Q747),(D747-F747)/D747)</f>
        <v>3.2965612341635753E-2</v>
      </c>
      <c r="P747" t="s">
        <v>23</v>
      </c>
      <c r="Q747" s="7">
        <v>11.9855</v>
      </c>
      <c r="R747" s="8">
        <v>43899</v>
      </c>
      <c r="S747" s="10">
        <f t="shared" si="34"/>
        <v>79</v>
      </c>
      <c r="T747" s="10">
        <v>1</v>
      </c>
      <c r="V747" s="11" t="str">
        <f t="shared" si="33"/>
        <v>1</v>
      </c>
      <c r="Y747" s="10">
        <v>0</v>
      </c>
      <c r="AC747">
        <f t="shared" si="35"/>
        <v>79</v>
      </c>
    </row>
    <row r="748" spans="1:29" x14ac:dyDescent="0.2">
      <c r="A748" t="s">
        <v>369</v>
      </c>
      <c r="B748" t="s">
        <v>25</v>
      </c>
      <c r="C748" s="6">
        <v>43906</v>
      </c>
      <c r="D748" s="7">
        <v>22.198</v>
      </c>
      <c r="E748" s="6">
        <v>43907</v>
      </c>
      <c r="F748" s="7">
        <v>23.218</v>
      </c>
      <c r="G748">
        <v>1</v>
      </c>
      <c r="H748">
        <v>0</v>
      </c>
      <c r="J748" s="7"/>
      <c r="K748" s="8"/>
      <c r="M748" s="7"/>
      <c r="N748" s="8"/>
      <c r="O748" s="9" cm="1">
        <f t="array" ref="O748">_xlfn.IFS(AND(B748="Short",F748=Q748),(D748-F748)/D748,AND(B748="Long",F748=Q748),(F748/D748)-1,AND(B748="Long",F748&lt;&gt;Q748),(F748/D748)-1,AND(B748="Short",F748&lt;&gt;Q748),(D748-F748)/D748)</f>
        <v>4.5950085593296608E-2</v>
      </c>
      <c r="P748" t="s">
        <v>23</v>
      </c>
      <c r="Q748" s="7">
        <v>23.218</v>
      </c>
      <c r="R748" s="8">
        <v>43906</v>
      </c>
      <c r="S748" s="10">
        <f t="shared" si="34"/>
        <v>1</v>
      </c>
      <c r="T748" s="10">
        <v>1</v>
      </c>
      <c r="V748" s="11" t="str">
        <f t="shared" si="33"/>
        <v>1</v>
      </c>
      <c r="Y748" s="10">
        <v>0</v>
      </c>
      <c r="AC748">
        <f t="shared" si="35"/>
        <v>1</v>
      </c>
    </row>
    <row r="749" spans="1:29" x14ac:dyDescent="0.2">
      <c r="A749" t="s">
        <v>370</v>
      </c>
      <c r="B749" t="s">
        <v>25</v>
      </c>
      <c r="C749" s="6">
        <v>43906</v>
      </c>
      <c r="D749" s="7">
        <v>19.963000000000001</v>
      </c>
      <c r="E749" s="6">
        <v>43950</v>
      </c>
      <c r="F749" s="7">
        <v>21.1205</v>
      </c>
      <c r="G749">
        <v>1</v>
      </c>
      <c r="H749">
        <v>0</v>
      </c>
      <c r="J749" s="7"/>
      <c r="K749" s="8"/>
      <c r="M749" s="7"/>
      <c r="N749" s="8"/>
      <c r="O749" s="9" cm="1">
        <f t="array" ref="O749">_xlfn.IFS(AND(B749="Short",F749=Q749),(D749-F749)/D749,AND(B749="Long",F749=Q749),(F749/D749)-1,AND(B749="Long",F749&lt;&gt;Q749),(F749/D749)-1,AND(B749="Short",F749&lt;&gt;Q749),(D749-F749)/D749)</f>
        <v>5.7982267194309323E-2</v>
      </c>
      <c r="P749" t="s">
        <v>23</v>
      </c>
      <c r="Q749" s="7">
        <v>21.1205</v>
      </c>
      <c r="R749" s="8">
        <v>43906</v>
      </c>
      <c r="S749" s="10">
        <f t="shared" si="34"/>
        <v>44</v>
      </c>
      <c r="T749" s="10">
        <v>1</v>
      </c>
      <c r="V749" s="11" t="str">
        <f t="shared" si="33"/>
        <v>1</v>
      </c>
      <c r="Y749" s="10">
        <v>0</v>
      </c>
      <c r="AC749">
        <f t="shared" si="35"/>
        <v>44</v>
      </c>
    </row>
    <row r="750" spans="1:29" x14ac:dyDescent="0.2">
      <c r="A750" t="s">
        <v>369</v>
      </c>
      <c r="B750" t="s">
        <v>25</v>
      </c>
      <c r="C750" s="6">
        <v>44958</v>
      </c>
      <c r="D750" s="7">
        <v>33.884999999999998</v>
      </c>
      <c r="E750" s="6">
        <v>44959</v>
      </c>
      <c r="F750" s="7">
        <v>35.372500000000002</v>
      </c>
      <c r="G750">
        <v>1</v>
      </c>
      <c r="H750">
        <v>0</v>
      </c>
      <c r="J750" s="7"/>
      <c r="K750" s="8"/>
      <c r="M750" s="7"/>
      <c r="N750" s="8"/>
      <c r="O750" s="9" cm="1">
        <f t="array" ref="O750">_xlfn.IFS(AND(B750="Short",F750=Q750),(D750-F750)/D750,AND(B750="Long",F750=Q750),(F750/D750)-1,AND(B750="Long",F750&lt;&gt;Q750),(F750/D750)-1,AND(B750="Short",F750&lt;&gt;Q750),(D750-F750)/D750)</f>
        <v>4.3898480153460318E-2</v>
      </c>
      <c r="P750" t="s">
        <v>23</v>
      </c>
      <c r="Q750" s="7">
        <v>35.372500000000002</v>
      </c>
      <c r="R750" s="8">
        <v>44958</v>
      </c>
      <c r="S750" s="10">
        <f t="shared" si="34"/>
        <v>1</v>
      </c>
      <c r="T750" s="10">
        <v>1</v>
      </c>
      <c r="V750" s="11" t="str">
        <f t="shared" si="33"/>
        <v>1</v>
      </c>
      <c r="Y750" s="10">
        <v>0</v>
      </c>
      <c r="AC750">
        <f t="shared" si="35"/>
        <v>1</v>
      </c>
    </row>
    <row r="751" spans="1:29" x14ac:dyDescent="0.2">
      <c r="A751" t="s">
        <v>368</v>
      </c>
      <c r="B751" t="s">
        <v>25</v>
      </c>
      <c r="C751" s="6">
        <v>44998</v>
      </c>
      <c r="D751" s="7">
        <v>14.817</v>
      </c>
      <c r="E751" s="6">
        <v>44999</v>
      </c>
      <c r="F751" s="7">
        <v>16.334499999999998</v>
      </c>
      <c r="G751">
        <v>1</v>
      </c>
      <c r="H751">
        <v>0</v>
      </c>
      <c r="J751" s="7"/>
      <c r="K751" s="8"/>
      <c r="M751" s="7"/>
      <c r="N751" s="8"/>
      <c r="O751" s="9" cm="1">
        <f t="array" ref="O751">_xlfn.IFS(AND(B751="Short",F751=Q751),(D751-F751)/D751,AND(B751="Long",F751=Q751),(F751/D751)-1,AND(B751="Long",F751&lt;&gt;Q751),(F751/D751)-1,AND(B751="Short",F751&lt;&gt;Q751),(D751-F751)/D751)</f>
        <v>0.10241614361881601</v>
      </c>
      <c r="P751" t="s">
        <v>23</v>
      </c>
      <c r="Q751" s="7">
        <v>16.334499999999998</v>
      </c>
      <c r="R751" s="8">
        <v>44998</v>
      </c>
      <c r="S751" s="10">
        <f t="shared" si="34"/>
        <v>1</v>
      </c>
      <c r="T751" s="10">
        <v>1</v>
      </c>
      <c r="V751" s="11" t="str">
        <f t="shared" si="33"/>
        <v>1</v>
      </c>
      <c r="Y751" s="10">
        <v>0</v>
      </c>
      <c r="AC751">
        <f t="shared" si="35"/>
        <v>1</v>
      </c>
    </row>
    <row r="752" spans="1:29" x14ac:dyDescent="0.2">
      <c r="A752" t="s">
        <v>370</v>
      </c>
      <c r="B752" t="s">
        <v>25</v>
      </c>
      <c r="C752" s="6">
        <v>44958</v>
      </c>
      <c r="D752" s="7">
        <v>33.372999999999998</v>
      </c>
      <c r="E752" s="6">
        <v>44959</v>
      </c>
      <c r="F752" s="7">
        <v>34.305500000000002</v>
      </c>
      <c r="G752">
        <v>1</v>
      </c>
      <c r="H752">
        <v>0</v>
      </c>
      <c r="J752" s="7"/>
      <c r="K752" s="8"/>
      <c r="M752" s="7"/>
      <c r="N752" s="8"/>
      <c r="O752" s="9" cm="1">
        <f t="array" ref="O752">_xlfn.IFS(AND(B752="Short",F752=Q752),(D752-F752)/D752,AND(B752="Long",F752=Q752),(F752/D752)-1,AND(B752="Long",F752&lt;&gt;Q752),(F752/D752)-1,AND(B752="Short",F752&lt;&gt;Q752),(D752-F752)/D752)</f>
        <v>2.7941749318311393E-2</v>
      </c>
      <c r="P752" t="s">
        <v>23</v>
      </c>
      <c r="Q752" s="7">
        <v>34.305500000000002</v>
      </c>
      <c r="R752" s="8">
        <v>44958</v>
      </c>
      <c r="S752" s="10">
        <f t="shared" si="34"/>
        <v>1</v>
      </c>
      <c r="T752" s="10">
        <v>1</v>
      </c>
      <c r="V752" s="11" t="str">
        <f t="shared" si="33"/>
        <v>1</v>
      </c>
      <c r="Y752" s="10">
        <v>0</v>
      </c>
      <c r="AC752">
        <f t="shared" si="35"/>
        <v>1</v>
      </c>
    </row>
    <row r="753" spans="1:29" x14ac:dyDescent="0.2">
      <c r="A753" t="s">
        <v>368</v>
      </c>
      <c r="B753" t="s">
        <v>25</v>
      </c>
      <c r="C753" s="6">
        <v>45219</v>
      </c>
      <c r="D753" s="7">
        <v>14.666499999999999</v>
      </c>
      <c r="E753" s="6">
        <v>45232</v>
      </c>
      <c r="F753" s="7">
        <v>15.170249999999999</v>
      </c>
      <c r="G753">
        <v>1</v>
      </c>
      <c r="H753">
        <v>0</v>
      </c>
      <c r="J753" s="7"/>
      <c r="K753" s="8"/>
      <c r="M753" s="7"/>
      <c r="N753" s="8"/>
      <c r="O753" s="9" cm="1">
        <f t="array" ref="O753">_xlfn.IFS(AND(B753="Short",F753=Q753),(D753-F753)/D753,AND(B753="Long",F753=Q753),(F753/D753)-1,AND(B753="Long",F753&lt;&gt;Q753),(F753/D753)-1,AND(B753="Short",F753&lt;&gt;Q753),(D753-F753)/D753)</f>
        <v>3.4346981215695571E-2</v>
      </c>
      <c r="P753" t="s">
        <v>23</v>
      </c>
      <c r="Q753" s="7">
        <v>15.170249999999999</v>
      </c>
      <c r="R753" s="8">
        <v>45219</v>
      </c>
      <c r="S753" s="10">
        <f t="shared" si="34"/>
        <v>13</v>
      </c>
      <c r="T753" s="10">
        <v>1</v>
      </c>
      <c r="V753" s="11" t="str">
        <f t="shared" si="33"/>
        <v>1</v>
      </c>
      <c r="Y753" s="10">
        <v>0</v>
      </c>
      <c r="AC753">
        <f t="shared" si="35"/>
        <v>13</v>
      </c>
    </row>
    <row r="754" spans="1:29" x14ac:dyDescent="0.2">
      <c r="A754" t="s">
        <v>371</v>
      </c>
      <c r="B754" t="s">
        <v>25</v>
      </c>
      <c r="C754" s="6">
        <v>43906</v>
      </c>
      <c r="D754" s="7">
        <v>129.63</v>
      </c>
      <c r="E754" s="6">
        <v>43915</v>
      </c>
      <c r="F754" s="7">
        <v>133.58000000000001</v>
      </c>
      <c r="G754">
        <v>1</v>
      </c>
      <c r="H754">
        <v>0</v>
      </c>
      <c r="J754" s="7"/>
      <c r="K754" s="8"/>
      <c r="M754" s="7"/>
      <c r="N754" s="8"/>
      <c r="O754" s="9" cm="1">
        <f t="array" ref="O754">_xlfn.IFS(AND(B754="Short",F754=Q754),(D754-F754)/D754,AND(B754="Long",F754=Q754),(F754/D754)-1,AND(B754="Long",F754&lt;&gt;Q754),(F754/D754)-1,AND(B754="Short",F754&lt;&gt;Q754),(D754-F754)/D754)</f>
        <v>3.0471341510452943E-2</v>
      </c>
      <c r="P754" t="s">
        <v>23</v>
      </c>
      <c r="Q754" s="7">
        <v>133.58000000000001</v>
      </c>
      <c r="R754" s="8">
        <v>43906</v>
      </c>
      <c r="S754" s="10">
        <f t="shared" si="34"/>
        <v>9</v>
      </c>
      <c r="T754" s="10">
        <v>1</v>
      </c>
      <c r="V754" s="11" t="str">
        <f t="shared" si="33"/>
        <v>1</v>
      </c>
      <c r="Y754" s="10">
        <v>0</v>
      </c>
      <c r="AC754">
        <f t="shared" si="35"/>
        <v>9</v>
      </c>
    </row>
    <row r="755" spans="1:29" x14ac:dyDescent="0.2">
      <c r="A755" t="s">
        <v>372</v>
      </c>
      <c r="B755" t="s">
        <v>25</v>
      </c>
      <c r="C755" s="6">
        <v>44861</v>
      </c>
      <c r="D755" s="7">
        <v>212.19</v>
      </c>
      <c r="E755" s="6">
        <v>44862</v>
      </c>
      <c r="F755" s="7">
        <v>223.91499999999999</v>
      </c>
      <c r="G755">
        <v>1</v>
      </c>
      <c r="H755">
        <v>0</v>
      </c>
      <c r="J755" s="7"/>
      <c r="K755" s="8"/>
      <c r="M755" s="7"/>
      <c r="N755" s="8"/>
      <c r="O755" s="9" cm="1">
        <f t="array" ref="O755">_xlfn.IFS(AND(B755="Short",F755=Q755),(D755-F755)/D755,AND(B755="Long",F755=Q755),(F755/D755)-1,AND(B755="Long",F755&lt;&gt;Q755),(F755/D755)-1,AND(B755="Short",F755&lt;&gt;Q755),(D755-F755)/D755)</f>
        <v>5.5257080918045043E-2</v>
      </c>
      <c r="P755" t="s">
        <v>23</v>
      </c>
      <c r="Q755" s="7">
        <v>223.91499999999999</v>
      </c>
      <c r="R755" s="8">
        <v>44861</v>
      </c>
      <c r="S755" s="10">
        <f t="shared" si="34"/>
        <v>1</v>
      </c>
      <c r="T755" s="10">
        <v>1</v>
      </c>
      <c r="V755" s="11" t="str">
        <f t="shared" si="33"/>
        <v>1</v>
      </c>
      <c r="Y755" s="10">
        <v>0</v>
      </c>
      <c r="AC755">
        <f t="shared" si="35"/>
        <v>1</v>
      </c>
    </row>
    <row r="756" spans="1:29" x14ac:dyDescent="0.2">
      <c r="A756" t="s">
        <v>373</v>
      </c>
      <c r="B756" t="s">
        <v>25</v>
      </c>
      <c r="C756" s="6">
        <v>43906</v>
      </c>
      <c r="D756" s="7">
        <v>42.378999999999998</v>
      </c>
      <c r="E756" s="6">
        <v>43907</v>
      </c>
      <c r="F756" s="7">
        <v>43.726500000000001</v>
      </c>
      <c r="G756">
        <v>1</v>
      </c>
      <c r="H756">
        <v>0</v>
      </c>
      <c r="J756" s="7"/>
      <c r="K756" s="8"/>
      <c r="M756" s="7"/>
      <c r="N756" s="8"/>
      <c r="O756" s="9" cm="1">
        <f t="array" ref="O756">_xlfn.IFS(AND(B756="Short",F756=Q756),(D756-F756)/D756,AND(B756="Long",F756=Q756),(F756/D756)-1,AND(B756="Long",F756&lt;&gt;Q756),(F756/D756)-1,AND(B756="Short",F756&lt;&gt;Q756),(D756-F756)/D756)</f>
        <v>3.1796408598598447E-2</v>
      </c>
      <c r="P756" t="s">
        <v>23</v>
      </c>
      <c r="Q756" s="7">
        <v>43.726500000000001</v>
      </c>
      <c r="R756" s="8">
        <v>43906</v>
      </c>
      <c r="S756" s="10">
        <f t="shared" si="34"/>
        <v>1</v>
      </c>
      <c r="T756" s="10">
        <v>1</v>
      </c>
      <c r="V756" s="11" t="str">
        <f t="shared" si="33"/>
        <v>1</v>
      </c>
      <c r="Y756" s="10">
        <v>0</v>
      </c>
      <c r="AC756">
        <f t="shared" si="35"/>
        <v>1</v>
      </c>
    </row>
    <row r="757" spans="1:29" x14ac:dyDescent="0.2">
      <c r="A757" t="s">
        <v>374</v>
      </c>
      <c r="B757" t="s">
        <v>25</v>
      </c>
      <c r="C757" s="6">
        <v>43906</v>
      </c>
      <c r="D757" s="7">
        <v>149.51300000000001</v>
      </c>
      <c r="E757" s="6">
        <v>43910</v>
      </c>
      <c r="F757" s="7">
        <v>153.62049999999999</v>
      </c>
      <c r="G757">
        <v>1</v>
      </c>
      <c r="H757">
        <v>0</v>
      </c>
      <c r="J757" s="7"/>
      <c r="K757" s="8"/>
      <c r="M757" s="7"/>
      <c r="N757" s="8"/>
      <c r="O757" s="9" cm="1">
        <f t="array" ref="O757">_xlfn.IFS(AND(B757="Short",F757=Q757),(D757-F757)/D757,AND(B757="Long",F757=Q757),(F757/D757)-1,AND(B757="Long",F757&lt;&gt;Q757),(F757/D757)-1,AND(B757="Short",F757&lt;&gt;Q757),(D757-F757)/D757)</f>
        <v>2.7472527472527375E-2</v>
      </c>
      <c r="P757" t="s">
        <v>23</v>
      </c>
      <c r="Q757" s="7">
        <v>153.62049999999999</v>
      </c>
      <c r="R757" s="8">
        <v>43906</v>
      </c>
      <c r="S757" s="10">
        <f t="shared" si="34"/>
        <v>4</v>
      </c>
      <c r="T757" s="10">
        <v>1</v>
      </c>
      <c r="V757" s="11" t="str">
        <f t="shared" si="33"/>
        <v>1</v>
      </c>
      <c r="Y757" s="10">
        <v>0</v>
      </c>
      <c r="AC757">
        <f t="shared" si="35"/>
        <v>4</v>
      </c>
    </row>
    <row r="758" spans="1:29" x14ac:dyDescent="0.2">
      <c r="A758" t="s">
        <v>373</v>
      </c>
      <c r="B758" t="s">
        <v>22</v>
      </c>
      <c r="C758" s="6">
        <v>44225</v>
      </c>
      <c r="D758" s="7">
        <v>71.846999999999994</v>
      </c>
      <c r="E758" s="6">
        <v>44228</v>
      </c>
      <c r="F758" s="7">
        <v>69.889499999999998</v>
      </c>
      <c r="G758">
        <v>1</v>
      </c>
      <c r="H758">
        <v>0</v>
      </c>
      <c r="J758" s="7"/>
      <c r="K758" s="8"/>
      <c r="M758" s="7"/>
      <c r="N758" s="8"/>
      <c r="O758" s="9" cm="1">
        <f t="array" ref="O758">_xlfn.IFS(AND(B758="Short",F758=Q758),(D758-F758)/D758,AND(B758="Long",F758=Q758),(F758/D758)-1,AND(B758="Long",F758&lt;&gt;Q758),(F758/D758)-1,AND(B758="Short",F758&lt;&gt;Q758),(D758-F758)/D758)</f>
        <v>2.7245396467493372E-2</v>
      </c>
      <c r="P758" t="s">
        <v>23</v>
      </c>
      <c r="Q758" s="7">
        <v>69.889499999999998</v>
      </c>
      <c r="R758" s="8">
        <v>44225</v>
      </c>
      <c r="S758" s="10">
        <f t="shared" si="34"/>
        <v>3</v>
      </c>
      <c r="T758" s="10">
        <v>1</v>
      </c>
      <c r="V758" s="11" t="str">
        <f t="shared" si="33"/>
        <v>1</v>
      </c>
      <c r="Y758" s="10">
        <v>0</v>
      </c>
      <c r="AC758">
        <f t="shared" si="35"/>
        <v>3</v>
      </c>
    </row>
    <row r="759" spans="1:29" x14ac:dyDescent="0.2">
      <c r="A759" t="s">
        <v>373</v>
      </c>
      <c r="B759" t="s">
        <v>25</v>
      </c>
      <c r="C759" s="6">
        <v>44855</v>
      </c>
      <c r="D759" s="7">
        <v>66.843999999999994</v>
      </c>
      <c r="E759" s="6">
        <v>44858</v>
      </c>
      <c r="F759" s="7">
        <v>70.453999999999994</v>
      </c>
      <c r="G759">
        <v>1</v>
      </c>
      <c r="H759">
        <v>0</v>
      </c>
      <c r="J759" s="7"/>
      <c r="K759" s="8"/>
      <c r="M759" s="7"/>
      <c r="N759" s="8"/>
      <c r="O759" s="9" cm="1">
        <f t="array" ref="O759">_xlfn.IFS(AND(B759="Short",F759=Q759),(D759-F759)/D759,AND(B759="Long",F759=Q759),(F759/D759)-1,AND(B759="Long",F759&lt;&gt;Q759),(F759/D759)-1,AND(B759="Short",F759&lt;&gt;Q759),(D759-F759)/D759)</f>
        <v>5.4006343127281475E-2</v>
      </c>
      <c r="P759" t="s">
        <v>23</v>
      </c>
      <c r="Q759" s="7">
        <v>70.453999999999994</v>
      </c>
      <c r="R759" s="8">
        <v>44855</v>
      </c>
      <c r="S759" s="10">
        <f t="shared" si="34"/>
        <v>3</v>
      </c>
      <c r="T759" s="10">
        <v>1</v>
      </c>
      <c r="V759" s="11" t="str">
        <f t="shared" si="33"/>
        <v>1</v>
      </c>
      <c r="Y759" s="10">
        <v>0</v>
      </c>
      <c r="AC759">
        <f t="shared" si="35"/>
        <v>3</v>
      </c>
    </row>
    <row r="760" spans="1:29" x14ac:dyDescent="0.2">
      <c r="A760" t="s">
        <v>371</v>
      </c>
      <c r="B760" t="s">
        <v>22</v>
      </c>
      <c r="C760" s="6">
        <v>44984</v>
      </c>
      <c r="D760" s="7">
        <v>211.93450000000001</v>
      </c>
      <c r="E760" s="6">
        <v>44985</v>
      </c>
      <c r="F760" s="7">
        <v>206.95824999999999</v>
      </c>
      <c r="G760">
        <v>1</v>
      </c>
      <c r="H760">
        <v>0</v>
      </c>
      <c r="J760" s="7"/>
      <c r="K760" s="8"/>
      <c r="M760" s="7"/>
      <c r="N760" s="8"/>
      <c r="O760" s="9" cm="1">
        <f t="array" ref="O760">_xlfn.IFS(AND(B760="Short",F760=Q760),(D760-F760)/D760,AND(B760="Long",F760=Q760),(F760/D760)-1,AND(B760="Long",F760&lt;&gt;Q760),(F760/D760)-1,AND(B760="Short",F760&lt;&gt;Q760),(D760-F760)/D760)</f>
        <v>2.3480131833184408E-2</v>
      </c>
      <c r="P760" t="s">
        <v>23</v>
      </c>
      <c r="Q760" s="7">
        <v>206.95824999999999</v>
      </c>
      <c r="R760" s="8">
        <v>44984</v>
      </c>
      <c r="S760" s="10">
        <f t="shared" si="34"/>
        <v>1</v>
      </c>
      <c r="T760" s="10">
        <v>1</v>
      </c>
      <c r="V760" s="11" t="str">
        <f t="shared" si="33"/>
        <v>1</v>
      </c>
      <c r="Y760" s="10">
        <v>0</v>
      </c>
      <c r="AC760">
        <f t="shared" si="35"/>
        <v>1</v>
      </c>
    </row>
    <row r="761" spans="1:29" x14ac:dyDescent="0.2">
      <c r="A761" t="s">
        <v>373</v>
      </c>
      <c r="B761" t="s">
        <v>25</v>
      </c>
      <c r="C761" s="6">
        <v>45133</v>
      </c>
      <c r="D761" s="7">
        <v>72.820999999999998</v>
      </c>
      <c r="E761" s="6">
        <v>45134</v>
      </c>
      <c r="F761" s="7">
        <v>74.873500000000007</v>
      </c>
      <c r="G761">
        <v>1</v>
      </c>
      <c r="H761">
        <v>0</v>
      </c>
      <c r="J761" s="7"/>
      <c r="K761" s="8"/>
      <c r="M761" s="7"/>
      <c r="N761" s="8"/>
      <c r="O761" s="9" cm="1">
        <f t="array" ref="O761">_xlfn.IFS(AND(B761="Short",F761=Q761),(D761-F761)/D761,AND(B761="Long",F761=Q761),(F761/D761)-1,AND(B761="Long",F761&lt;&gt;Q761),(F761/D761)-1,AND(B761="Short",F761&lt;&gt;Q761),(D761-F761)/D761)</f>
        <v>2.8185550871314691E-2</v>
      </c>
      <c r="P761" t="s">
        <v>23</v>
      </c>
      <c r="Q761" s="7">
        <v>74.873500000000007</v>
      </c>
      <c r="R761" s="8">
        <v>45133</v>
      </c>
      <c r="S761" s="10">
        <f t="shared" si="34"/>
        <v>1</v>
      </c>
      <c r="T761" s="10">
        <v>1</v>
      </c>
      <c r="V761" s="11" t="str">
        <f t="shared" si="33"/>
        <v>1</v>
      </c>
      <c r="Y761" s="10">
        <v>0</v>
      </c>
      <c r="AC761">
        <f t="shared" si="35"/>
        <v>1</v>
      </c>
    </row>
    <row r="762" spans="1:29" x14ac:dyDescent="0.2">
      <c r="A762" t="s">
        <v>373</v>
      </c>
      <c r="B762" t="s">
        <v>25</v>
      </c>
      <c r="C762" s="6">
        <v>45498</v>
      </c>
      <c r="D762" s="7">
        <v>58.871000000000002</v>
      </c>
      <c r="E762" s="6">
        <v>45499</v>
      </c>
      <c r="F762" s="7">
        <v>60.523499999999999</v>
      </c>
      <c r="G762">
        <v>1</v>
      </c>
      <c r="H762">
        <v>0</v>
      </c>
      <c r="J762" s="7"/>
      <c r="K762" s="8"/>
      <c r="M762" s="7"/>
      <c r="N762" s="8"/>
      <c r="O762" s="9" cm="1">
        <f t="array" ref="O762">_xlfn.IFS(AND(B762="Short",F762=Q762),(D762-F762)/D762,AND(B762="Long",F762=Q762),(F762/D762)-1,AND(B762="Long",F762&lt;&gt;Q762),(F762/D762)-1,AND(B762="Short",F762&lt;&gt;Q762),(D762-F762)/D762)</f>
        <v>2.8069847632960165E-2</v>
      </c>
      <c r="P762" t="s">
        <v>23</v>
      </c>
      <c r="Q762" s="7">
        <v>60.523499999999999</v>
      </c>
      <c r="R762" s="8">
        <v>45498</v>
      </c>
      <c r="S762" s="10">
        <f t="shared" si="34"/>
        <v>1</v>
      </c>
      <c r="T762" s="10">
        <v>1</v>
      </c>
      <c r="V762" s="11" t="str">
        <f t="shared" si="33"/>
        <v>1</v>
      </c>
      <c r="Y762" s="10">
        <v>0</v>
      </c>
      <c r="AC762">
        <f t="shared" si="35"/>
        <v>1</v>
      </c>
    </row>
    <row r="763" spans="1:29" x14ac:dyDescent="0.2">
      <c r="A763" t="s">
        <v>375</v>
      </c>
      <c r="B763" t="s">
        <v>22</v>
      </c>
      <c r="C763" s="6">
        <v>44042</v>
      </c>
      <c r="D763" s="7">
        <v>136.262</v>
      </c>
      <c r="E763" s="6">
        <v>44410</v>
      </c>
      <c r="F763" s="7">
        <v>191.94</v>
      </c>
      <c r="G763">
        <v>0</v>
      </c>
      <c r="H763">
        <v>0</v>
      </c>
      <c r="J763" s="7"/>
      <c r="K763" s="8"/>
      <c r="M763" s="7"/>
      <c r="N763" s="8"/>
      <c r="O763" s="9" cm="1">
        <f t="array" ref="O763">_xlfn.IFS(AND(B763="Short",F763=Q763),(D763-F763)/D763,AND(B763="Long",F763=Q763),(F763/D763)-1,AND(B763="Long",F763&lt;&gt;Q763),(F763/D763)-1,AND(B763="Short",F763&lt;&gt;Q763),(D763-F763)/D763)</f>
        <v>-0.40860988390013353</v>
      </c>
      <c r="P763" t="s">
        <v>23</v>
      </c>
      <c r="Q763" s="7">
        <v>132.767</v>
      </c>
      <c r="R763" s="8">
        <v>44042</v>
      </c>
      <c r="S763" s="10">
        <f t="shared" si="34"/>
        <v>368</v>
      </c>
      <c r="T763" s="10">
        <v>0</v>
      </c>
      <c r="V763" s="11" t="b">
        <f t="shared" si="33"/>
        <v>0</v>
      </c>
      <c r="Y763" s="10">
        <v>0</v>
      </c>
      <c r="AC763" t="b">
        <f t="shared" si="35"/>
        <v>0</v>
      </c>
    </row>
    <row r="764" spans="1:29" x14ac:dyDescent="0.2">
      <c r="A764" t="s">
        <v>376</v>
      </c>
      <c r="B764" t="s">
        <v>25</v>
      </c>
      <c r="C764" s="6">
        <v>43899</v>
      </c>
      <c r="D764" s="7">
        <v>44.620699999999999</v>
      </c>
      <c r="E764" s="6">
        <v>43900</v>
      </c>
      <c r="F764" s="7">
        <v>45.855699999999999</v>
      </c>
      <c r="G764">
        <v>1</v>
      </c>
      <c r="H764">
        <v>0</v>
      </c>
      <c r="J764" s="7"/>
      <c r="K764" s="8"/>
      <c r="M764" s="7"/>
      <c r="N764" s="8"/>
      <c r="O764" s="9" cm="1">
        <f t="array" ref="O764">_xlfn.IFS(AND(B764="Short",F764=Q764),(D764-F764)/D764,AND(B764="Long",F764=Q764),(F764/D764)-1,AND(B764="Long",F764&lt;&gt;Q764),(F764/D764)-1,AND(B764="Short",F764&lt;&gt;Q764),(D764-F764)/D764)</f>
        <v>2.7677737014434989E-2</v>
      </c>
      <c r="P764" t="s">
        <v>23</v>
      </c>
      <c r="Q764" s="7">
        <v>45.855699999999999</v>
      </c>
      <c r="R764" s="8">
        <v>43899</v>
      </c>
      <c r="S764" s="10">
        <f t="shared" si="34"/>
        <v>1</v>
      </c>
      <c r="T764" s="10">
        <v>1</v>
      </c>
      <c r="V764" s="11" t="str">
        <f t="shared" si="33"/>
        <v>1</v>
      </c>
      <c r="Y764" s="10">
        <v>0</v>
      </c>
      <c r="AC764">
        <f t="shared" si="35"/>
        <v>1</v>
      </c>
    </row>
    <row r="765" spans="1:29" x14ac:dyDescent="0.2">
      <c r="A765" t="s">
        <v>376</v>
      </c>
      <c r="B765" t="s">
        <v>25</v>
      </c>
      <c r="C765" s="6">
        <v>43906</v>
      </c>
      <c r="D765" s="7">
        <v>40.786000000000001</v>
      </c>
      <c r="E765" s="6">
        <v>43907</v>
      </c>
      <c r="F765" s="7">
        <v>42.850999999999999</v>
      </c>
      <c r="G765">
        <v>1</v>
      </c>
      <c r="H765">
        <v>0</v>
      </c>
      <c r="J765" s="7"/>
      <c r="K765" s="8"/>
      <c r="M765" s="7"/>
      <c r="N765" s="8"/>
      <c r="O765" s="9" cm="1">
        <f t="array" ref="O765">_xlfn.IFS(AND(B765="Short",F765=Q765),(D765-F765)/D765,AND(B765="Long",F765=Q765),(F765/D765)-1,AND(B765="Long",F765&lt;&gt;Q765),(F765/D765)-1,AND(B765="Short",F765&lt;&gt;Q765),(D765-F765)/D765)</f>
        <v>5.063011817780616E-2</v>
      </c>
      <c r="P765" t="s">
        <v>23</v>
      </c>
      <c r="Q765" s="7">
        <v>42.850999999999999</v>
      </c>
      <c r="R765" s="8">
        <v>43906</v>
      </c>
      <c r="S765" s="10">
        <f t="shared" si="34"/>
        <v>1</v>
      </c>
      <c r="T765" s="10">
        <v>1</v>
      </c>
      <c r="V765" s="11" t="str">
        <f t="shared" si="33"/>
        <v>1</v>
      </c>
      <c r="Y765" s="10">
        <v>0</v>
      </c>
      <c r="AC765">
        <f t="shared" si="35"/>
        <v>1</v>
      </c>
    </row>
    <row r="766" spans="1:29" x14ac:dyDescent="0.2">
      <c r="A766" t="s">
        <v>377</v>
      </c>
      <c r="B766" t="s">
        <v>22</v>
      </c>
      <c r="C766" s="6">
        <v>43903</v>
      </c>
      <c r="D766" s="7">
        <v>48.091000000000001</v>
      </c>
      <c r="E766" s="6">
        <v>43906</v>
      </c>
      <c r="F766" s="7">
        <v>46.8185</v>
      </c>
      <c r="G766">
        <v>1</v>
      </c>
      <c r="H766">
        <v>0</v>
      </c>
      <c r="J766" s="7"/>
      <c r="K766" s="8"/>
      <c r="M766" s="7"/>
      <c r="N766" s="8"/>
      <c r="O766" s="9" cm="1">
        <f t="array" ref="O766">_xlfn.IFS(AND(B766="Short",F766=Q766),(D766-F766)/D766,AND(B766="Long",F766=Q766),(F766/D766)-1,AND(B766="Long",F766&lt;&gt;Q766),(F766/D766)-1,AND(B766="Short",F766&lt;&gt;Q766),(D766-F766)/D766)</f>
        <v>2.6460252438086144E-2</v>
      </c>
      <c r="P766" t="s">
        <v>23</v>
      </c>
      <c r="Q766" s="7">
        <v>46.8185</v>
      </c>
      <c r="R766" s="8">
        <v>43903</v>
      </c>
      <c r="S766" s="10">
        <f t="shared" si="34"/>
        <v>3</v>
      </c>
      <c r="T766" s="10">
        <v>1</v>
      </c>
      <c r="V766" s="11" t="str">
        <f t="shared" si="33"/>
        <v>1</v>
      </c>
      <c r="Y766" s="10">
        <v>0</v>
      </c>
      <c r="AC766">
        <f t="shared" si="35"/>
        <v>3</v>
      </c>
    </row>
    <row r="767" spans="1:29" x14ac:dyDescent="0.2">
      <c r="A767" t="s">
        <v>377</v>
      </c>
      <c r="B767" t="s">
        <v>25</v>
      </c>
      <c r="C767" s="6">
        <v>43906</v>
      </c>
      <c r="D767" s="7">
        <v>41.354999999999997</v>
      </c>
      <c r="E767" s="6">
        <v>43910</v>
      </c>
      <c r="F767" s="7">
        <v>42.942500000000003</v>
      </c>
      <c r="G767">
        <v>1</v>
      </c>
      <c r="H767">
        <v>0</v>
      </c>
      <c r="J767" s="7"/>
      <c r="K767" s="8"/>
      <c r="M767" s="7"/>
      <c r="N767" s="8"/>
      <c r="O767" s="9" cm="1">
        <f t="array" ref="O767">_xlfn.IFS(AND(B767="Short",F767=Q767),(D767-F767)/D767,AND(B767="Long",F767=Q767),(F767/D767)-1,AND(B767="Long",F767&lt;&gt;Q767),(F767/D767)-1,AND(B767="Short",F767&lt;&gt;Q767),(D767-F767)/D767)</f>
        <v>3.83871357756016E-2</v>
      </c>
      <c r="P767" t="s">
        <v>23</v>
      </c>
      <c r="Q767" s="7">
        <v>42.942500000000003</v>
      </c>
      <c r="R767" s="8">
        <v>43906</v>
      </c>
      <c r="S767" s="10">
        <f t="shared" si="34"/>
        <v>4</v>
      </c>
      <c r="T767" s="10">
        <v>1</v>
      </c>
      <c r="V767" s="11" t="str">
        <f t="shared" si="33"/>
        <v>1</v>
      </c>
      <c r="Y767" s="10">
        <v>0</v>
      </c>
      <c r="AC767">
        <f t="shared" si="35"/>
        <v>4</v>
      </c>
    </row>
    <row r="768" spans="1:29" x14ac:dyDescent="0.2">
      <c r="A768" t="s">
        <v>377</v>
      </c>
      <c r="B768" t="s">
        <v>22</v>
      </c>
      <c r="C768" s="6">
        <v>43910</v>
      </c>
      <c r="D768" s="7">
        <v>41.231999999999999</v>
      </c>
      <c r="E768" s="6">
        <v>43910</v>
      </c>
      <c r="F768" s="7">
        <v>40.087000000000003</v>
      </c>
      <c r="G768">
        <v>1</v>
      </c>
      <c r="H768">
        <v>0</v>
      </c>
      <c r="J768" s="7"/>
      <c r="K768" s="8"/>
      <c r="M768" s="7"/>
      <c r="N768" s="8"/>
      <c r="O768" s="9" cm="1">
        <f t="array" ref="O768">_xlfn.IFS(AND(B768="Short",F768=Q768),(D768-F768)/D768,AND(B768="Long",F768=Q768),(F768/D768)-1,AND(B768="Long",F768&lt;&gt;Q768),(F768/D768)-1,AND(B768="Short",F768&lt;&gt;Q768),(D768-F768)/D768)</f>
        <v>2.7769693441986709E-2</v>
      </c>
      <c r="P768" t="s">
        <v>23</v>
      </c>
      <c r="Q768" s="7">
        <v>40.087000000000003</v>
      </c>
      <c r="R768" s="8">
        <v>43910</v>
      </c>
      <c r="S768" s="10">
        <f t="shared" si="34"/>
        <v>0</v>
      </c>
      <c r="T768" s="10">
        <v>1</v>
      </c>
      <c r="V768" s="11" t="str">
        <f t="shared" si="33"/>
        <v>1</v>
      </c>
      <c r="Y768" s="10">
        <v>0</v>
      </c>
      <c r="AC768">
        <f t="shared" si="35"/>
        <v>0</v>
      </c>
    </row>
    <row r="769" spans="1:29" x14ac:dyDescent="0.2">
      <c r="A769" t="s">
        <v>372</v>
      </c>
      <c r="B769" t="s">
        <v>25</v>
      </c>
      <c r="C769" s="6">
        <v>45337</v>
      </c>
      <c r="D769" s="7">
        <v>345.07299999999998</v>
      </c>
      <c r="E769" s="6">
        <v>45338</v>
      </c>
      <c r="F769" s="7">
        <v>362.60550000000001</v>
      </c>
      <c r="G769">
        <v>1</v>
      </c>
      <c r="H769">
        <v>0</v>
      </c>
      <c r="J769" s="7"/>
      <c r="K769" s="8"/>
      <c r="M769" s="7"/>
      <c r="N769" s="8"/>
      <c r="O769" s="9" cm="1">
        <f t="array" ref="O769">_xlfn.IFS(AND(B769="Short",F769=Q769),(D769-F769)/D769,AND(B769="Long",F769=Q769),(F769/D769)-1,AND(B769="Long",F769&lt;&gt;Q769),(F769/D769)-1,AND(B769="Short",F769&lt;&gt;Q769),(D769-F769)/D769)</f>
        <v>5.0808089882430796E-2</v>
      </c>
      <c r="P769" t="s">
        <v>23</v>
      </c>
      <c r="Q769" s="7">
        <v>362.60550000000001</v>
      </c>
      <c r="R769" s="8">
        <v>45337</v>
      </c>
      <c r="S769" s="10">
        <f t="shared" si="34"/>
        <v>1</v>
      </c>
      <c r="T769" s="10">
        <v>1</v>
      </c>
      <c r="V769" s="11" t="str">
        <f t="shared" si="33"/>
        <v>1</v>
      </c>
      <c r="Y769" s="10">
        <v>0</v>
      </c>
      <c r="AC769">
        <f t="shared" si="35"/>
        <v>1</v>
      </c>
    </row>
    <row r="770" spans="1:29" x14ac:dyDescent="0.2">
      <c r="A770" t="s">
        <v>372</v>
      </c>
      <c r="B770" t="s">
        <v>25</v>
      </c>
      <c r="C770" s="6">
        <v>45498</v>
      </c>
      <c r="D770" s="7">
        <v>286.53699999999998</v>
      </c>
      <c r="E770" s="6">
        <v>45503</v>
      </c>
      <c r="F770" s="7">
        <v>296.87950000000001</v>
      </c>
      <c r="G770">
        <v>1</v>
      </c>
      <c r="H770">
        <v>0</v>
      </c>
      <c r="J770" s="7"/>
      <c r="K770" s="8"/>
      <c r="M770" s="7"/>
      <c r="N770" s="8"/>
      <c r="O770" s="9" cm="1">
        <f t="array" ref="O770">_xlfn.IFS(AND(B770="Short",F770=Q770),(D770-F770)/D770,AND(B770="Long",F770=Q770),(F770/D770)-1,AND(B770="Long",F770&lt;&gt;Q770),(F770/D770)-1,AND(B770="Short",F770&lt;&gt;Q770),(D770-F770)/D770)</f>
        <v>3.6094814980264456E-2</v>
      </c>
      <c r="P770" t="s">
        <v>23</v>
      </c>
      <c r="Q770" s="7">
        <v>296.87950000000001</v>
      </c>
      <c r="R770" s="8">
        <v>45498</v>
      </c>
      <c r="S770" s="10">
        <f t="shared" si="34"/>
        <v>5</v>
      </c>
      <c r="T770" s="10">
        <v>1</v>
      </c>
      <c r="V770" s="11" t="str">
        <f t="shared" ref="V770:V832" si="36">IF(F770=Q770,"1")</f>
        <v>1</v>
      </c>
      <c r="Y770" s="10">
        <v>0</v>
      </c>
      <c r="AC770">
        <f t="shared" si="35"/>
        <v>5</v>
      </c>
    </row>
    <row r="771" spans="1:29" x14ac:dyDescent="0.2">
      <c r="A771" t="s">
        <v>378</v>
      </c>
      <c r="B771" t="s">
        <v>22</v>
      </c>
      <c r="C771" s="6">
        <v>43776</v>
      </c>
      <c r="D771" s="7">
        <v>113.084</v>
      </c>
      <c r="E771" s="6">
        <v>43789</v>
      </c>
      <c r="F771" s="7">
        <v>109.694</v>
      </c>
      <c r="G771">
        <v>1</v>
      </c>
      <c r="H771">
        <v>0</v>
      </c>
      <c r="J771" s="7"/>
      <c r="K771" s="8"/>
      <c r="M771" s="7"/>
      <c r="N771" s="8"/>
      <c r="O771" s="9" cm="1">
        <f t="array" ref="O771">_xlfn.IFS(AND(B771="Short",F771=Q771),(D771-F771)/D771,AND(B771="Long",F771=Q771),(F771/D771)-1,AND(B771="Long",F771&lt;&gt;Q771),(F771/D771)-1,AND(B771="Short",F771&lt;&gt;Q771),(D771-F771)/D771)</f>
        <v>2.9977715680379192E-2</v>
      </c>
      <c r="P771" t="s">
        <v>23</v>
      </c>
      <c r="Q771" s="7">
        <v>109.694</v>
      </c>
      <c r="R771" s="8">
        <v>43776</v>
      </c>
      <c r="S771" s="10">
        <f t="shared" ref="S771:S832" si="37">_xlfn.DAYS(E771,C771)</f>
        <v>13</v>
      </c>
      <c r="T771" s="10">
        <v>1</v>
      </c>
      <c r="V771" s="11" t="str">
        <f t="shared" si="36"/>
        <v>1</v>
      </c>
      <c r="Y771" s="10">
        <v>0</v>
      </c>
      <c r="AC771">
        <f t="shared" si="35"/>
        <v>13</v>
      </c>
    </row>
    <row r="772" spans="1:29" x14ac:dyDescent="0.2">
      <c r="A772" t="s">
        <v>379</v>
      </c>
      <c r="B772" t="s">
        <v>25</v>
      </c>
      <c r="C772" s="6">
        <v>43906</v>
      </c>
      <c r="D772" s="7">
        <v>31.347000000000001</v>
      </c>
      <c r="E772" s="6">
        <v>43907</v>
      </c>
      <c r="F772" s="7">
        <v>32.214500000000001</v>
      </c>
      <c r="G772">
        <v>1</v>
      </c>
      <c r="H772">
        <v>0</v>
      </c>
      <c r="J772" s="7"/>
      <c r="K772" s="8"/>
      <c r="M772" s="7"/>
      <c r="N772" s="8"/>
      <c r="O772" s="9" cm="1">
        <f t="array" ref="O772">_xlfn.IFS(AND(B772="Short",F772=Q772),(D772-F772)/D772,AND(B772="Long",F772=Q772),(F772/D772)-1,AND(B772="Long",F772&lt;&gt;Q772),(F772/D772)-1,AND(B772="Short",F772&lt;&gt;Q772),(D772-F772)/D772)</f>
        <v>2.7674099594857449E-2</v>
      </c>
      <c r="P772" t="s">
        <v>23</v>
      </c>
      <c r="Q772" s="7">
        <v>32.214500000000001</v>
      </c>
      <c r="R772" s="8">
        <v>43906</v>
      </c>
      <c r="S772" s="10">
        <f t="shared" si="37"/>
        <v>1</v>
      </c>
      <c r="T772" s="10">
        <v>1</v>
      </c>
      <c r="V772" s="11" t="str">
        <f t="shared" si="36"/>
        <v>1</v>
      </c>
      <c r="Y772" s="10">
        <v>0</v>
      </c>
      <c r="AC772">
        <f t="shared" ref="AC772:AC832" si="38">IF(O772&gt;-0.01,_xlfn.DAYS(E772,C772))</f>
        <v>1</v>
      </c>
    </row>
    <row r="773" spans="1:29" x14ac:dyDescent="0.2">
      <c r="A773" t="s">
        <v>380</v>
      </c>
      <c r="B773" t="s">
        <v>25</v>
      </c>
      <c r="C773" s="6">
        <v>43906</v>
      </c>
      <c r="D773" s="7">
        <v>19.318999999999999</v>
      </c>
      <c r="E773" s="6">
        <v>43930</v>
      </c>
      <c r="F773" s="7">
        <v>20.041499999999999</v>
      </c>
      <c r="G773">
        <v>1</v>
      </c>
      <c r="H773">
        <v>0</v>
      </c>
      <c r="J773" s="7"/>
      <c r="K773" s="8"/>
      <c r="M773" s="7"/>
      <c r="N773" s="8"/>
      <c r="O773" s="9" cm="1">
        <f t="array" ref="O773">_xlfn.IFS(AND(B773="Short",F773=Q773),(D773-F773)/D773,AND(B773="Long",F773=Q773),(F773/D773)-1,AND(B773="Long",F773&lt;&gt;Q773),(F773/D773)-1,AND(B773="Short",F773&lt;&gt;Q773),(D773-F773)/D773)</f>
        <v>3.7398416067084161E-2</v>
      </c>
      <c r="P773" t="s">
        <v>23</v>
      </c>
      <c r="Q773" s="7">
        <v>20.041499999999999</v>
      </c>
      <c r="R773" s="8">
        <v>43906</v>
      </c>
      <c r="S773" s="10">
        <f t="shared" si="37"/>
        <v>24</v>
      </c>
      <c r="T773" s="10">
        <v>1</v>
      </c>
      <c r="V773" s="11" t="str">
        <f t="shared" si="36"/>
        <v>1</v>
      </c>
      <c r="Y773" s="10">
        <v>0</v>
      </c>
      <c r="AC773">
        <f t="shared" si="38"/>
        <v>24</v>
      </c>
    </row>
    <row r="774" spans="1:29" x14ac:dyDescent="0.2">
      <c r="A774" t="s">
        <v>378</v>
      </c>
      <c r="B774" t="s">
        <v>25</v>
      </c>
      <c r="C774" s="6">
        <v>43906</v>
      </c>
      <c r="D774" s="7">
        <v>71.619</v>
      </c>
      <c r="E774" s="6">
        <v>43907</v>
      </c>
      <c r="F774" s="7">
        <v>74.966499999999996</v>
      </c>
      <c r="G774">
        <v>1</v>
      </c>
      <c r="H774">
        <v>0</v>
      </c>
      <c r="J774" s="7"/>
      <c r="K774" s="8"/>
      <c r="M774" s="7"/>
      <c r="N774" s="8"/>
      <c r="O774" s="9" cm="1">
        <f t="array" ref="O774">_xlfn.IFS(AND(B774="Short",F774=Q774),(D774-F774)/D774,AND(B774="Long",F774=Q774),(F774/D774)-1,AND(B774="Long",F774&lt;&gt;Q774),(F774/D774)-1,AND(B774="Short",F774&lt;&gt;Q774),(D774-F774)/D774)</f>
        <v>4.6740390119940134E-2</v>
      </c>
      <c r="P774" t="s">
        <v>23</v>
      </c>
      <c r="Q774" s="7">
        <v>74.966499999999996</v>
      </c>
      <c r="R774" s="8">
        <v>43906</v>
      </c>
      <c r="S774" s="10">
        <f t="shared" si="37"/>
        <v>1</v>
      </c>
      <c r="T774" s="10">
        <v>1</v>
      </c>
      <c r="V774" s="11" t="str">
        <f t="shared" si="36"/>
        <v>1</v>
      </c>
      <c r="Y774" s="10">
        <v>0</v>
      </c>
      <c r="AC774">
        <f t="shared" si="38"/>
        <v>1</v>
      </c>
    </row>
    <row r="775" spans="1:29" x14ac:dyDescent="0.2">
      <c r="A775" t="s">
        <v>375</v>
      </c>
      <c r="B775" t="s">
        <v>22</v>
      </c>
      <c r="C775" s="6">
        <v>44593</v>
      </c>
      <c r="D775" s="7">
        <v>222.72550000000001</v>
      </c>
      <c r="E775" s="6">
        <v>44603</v>
      </c>
      <c r="F775" s="7">
        <v>217.02674999999999</v>
      </c>
      <c r="G775">
        <v>1</v>
      </c>
      <c r="H775">
        <v>0</v>
      </c>
      <c r="J775" s="7"/>
      <c r="K775" s="8"/>
      <c r="M775" s="7"/>
      <c r="N775" s="8"/>
      <c r="O775" s="9" cm="1">
        <f t="array" ref="O775">_xlfn.IFS(AND(B775="Short",F775=Q775),(D775-F775)/D775,AND(B775="Long",F775=Q775),(F775/D775)-1,AND(B775="Long",F775&lt;&gt;Q775),(F775/D775)-1,AND(B775="Short",F775&lt;&gt;Q775),(D775-F775)/D775)</f>
        <v>2.5586428136877087E-2</v>
      </c>
      <c r="P775" t="s">
        <v>23</v>
      </c>
      <c r="Q775" s="7">
        <v>217.02674999999999</v>
      </c>
      <c r="R775" s="8">
        <v>44593</v>
      </c>
      <c r="S775" s="10">
        <f t="shared" si="37"/>
        <v>10</v>
      </c>
      <c r="T775" s="10">
        <v>1</v>
      </c>
      <c r="V775" s="11" t="str">
        <f t="shared" si="36"/>
        <v>1</v>
      </c>
      <c r="Y775" s="10">
        <v>0</v>
      </c>
      <c r="AC775">
        <f t="shared" si="38"/>
        <v>10</v>
      </c>
    </row>
    <row r="776" spans="1:29" x14ac:dyDescent="0.2">
      <c r="A776" t="s">
        <v>378</v>
      </c>
      <c r="B776" t="s">
        <v>22</v>
      </c>
      <c r="C776" s="6">
        <v>44144</v>
      </c>
      <c r="D776" s="7">
        <v>76.168000000000006</v>
      </c>
      <c r="E776" s="6">
        <v>44147</v>
      </c>
      <c r="F776" s="7">
        <v>73.962999999999994</v>
      </c>
      <c r="G776">
        <v>1</v>
      </c>
      <c r="H776">
        <v>0</v>
      </c>
      <c r="J776" s="7"/>
      <c r="K776" s="8"/>
      <c r="M776" s="7"/>
      <c r="N776" s="8"/>
      <c r="O776" s="9" cm="1">
        <f t="array" ref="O776">_xlfn.IFS(AND(B776="Short",F776=Q776),(D776-F776)/D776,AND(B776="Long",F776=Q776),(F776/D776)-1,AND(B776="Long",F776&lt;&gt;Q776),(F776/D776)-1,AND(B776="Short",F776&lt;&gt;Q776),(D776-F776)/D776)</f>
        <v>2.8949165003676246E-2</v>
      </c>
      <c r="P776" t="s">
        <v>23</v>
      </c>
      <c r="Q776" s="7">
        <v>73.962999999999994</v>
      </c>
      <c r="R776" s="8">
        <v>44144</v>
      </c>
      <c r="S776" s="10">
        <f t="shared" si="37"/>
        <v>3</v>
      </c>
      <c r="T776" s="10">
        <v>1</v>
      </c>
      <c r="V776" s="11" t="str">
        <f t="shared" si="36"/>
        <v>1</v>
      </c>
      <c r="Y776" s="10">
        <v>0</v>
      </c>
      <c r="AC776">
        <f t="shared" si="38"/>
        <v>3</v>
      </c>
    </row>
    <row r="777" spans="1:29" x14ac:dyDescent="0.2">
      <c r="A777" t="s">
        <v>379</v>
      </c>
      <c r="B777" t="s">
        <v>25</v>
      </c>
      <c r="C777" s="6">
        <v>44662</v>
      </c>
      <c r="D777" s="7">
        <v>19.414999999999999</v>
      </c>
      <c r="E777" s="6">
        <v>44704</v>
      </c>
      <c r="F777" s="7">
        <v>20.727499999999999</v>
      </c>
      <c r="G777">
        <v>1</v>
      </c>
      <c r="H777">
        <v>0</v>
      </c>
      <c r="J777" s="7"/>
      <c r="K777" s="8"/>
      <c r="M777" s="7"/>
      <c r="N777" s="8"/>
      <c r="O777" s="9" cm="1">
        <f t="array" ref="O777">_xlfn.IFS(AND(B777="Short",F777=Q777),(D777-F777)/D777,AND(B777="Long",F777=Q777),(F777/D777)-1,AND(B777="Long",F777&lt;&gt;Q777),(F777/D777)-1,AND(B777="Short",F777&lt;&gt;Q777),(D777-F777)/D777)</f>
        <v>6.7602369302085963E-2</v>
      </c>
      <c r="P777" t="s">
        <v>23</v>
      </c>
      <c r="Q777" s="7">
        <v>20.727499999999999</v>
      </c>
      <c r="R777" s="8">
        <v>44662</v>
      </c>
      <c r="S777" s="10">
        <f t="shared" si="37"/>
        <v>42</v>
      </c>
      <c r="T777" s="10">
        <v>1</v>
      </c>
      <c r="V777" s="11" t="str">
        <f t="shared" si="36"/>
        <v>1</v>
      </c>
      <c r="Y777" s="10">
        <v>0</v>
      </c>
      <c r="AC777">
        <f t="shared" si="38"/>
        <v>42</v>
      </c>
    </row>
    <row r="778" spans="1:29" x14ac:dyDescent="0.2">
      <c r="A778" t="s">
        <v>378</v>
      </c>
      <c r="B778" t="s">
        <v>22</v>
      </c>
      <c r="C778" s="6">
        <v>45330</v>
      </c>
      <c r="D778" s="7">
        <v>161.9315</v>
      </c>
      <c r="E778" s="6">
        <v>45400</v>
      </c>
      <c r="F778" s="7">
        <v>157.82275000000001</v>
      </c>
      <c r="G778">
        <v>1</v>
      </c>
      <c r="H778">
        <v>0</v>
      </c>
      <c r="J778" s="7"/>
      <c r="K778" s="8"/>
      <c r="M778" s="7"/>
      <c r="N778" s="8"/>
      <c r="O778" s="9" cm="1">
        <f t="array" ref="O778">_xlfn.IFS(AND(B778="Short",F778=Q778),(D778-F778)/D778,AND(B778="Long",F778=Q778),(F778/D778)-1,AND(B778="Long",F778&lt;&gt;Q778),(F778/D778)-1,AND(B778="Short",F778&lt;&gt;Q778),(D778-F778)/D778)</f>
        <v>2.5373383189805483E-2</v>
      </c>
      <c r="P778" t="s">
        <v>23</v>
      </c>
      <c r="Q778" s="7">
        <v>157.82275000000001</v>
      </c>
      <c r="R778" s="8">
        <v>45330</v>
      </c>
      <c r="S778" s="10">
        <f t="shared" si="37"/>
        <v>70</v>
      </c>
      <c r="T778" s="10">
        <v>1</v>
      </c>
      <c r="V778" s="11" t="str">
        <f t="shared" si="36"/>
        <v>1</v>
      </c>
      <c r="Y778" s="10">
        <v>0</v>
      </c>
      <c r="AC778">
        <f t="shared" si="38"/>
        <v>70</v>
      </c>
    </row>
    <row r="779" spans="1:29" x14ac:dyDescent="0.2">
      <c r="A779" t="s">
        <v>381</v>
      </c>
      <c r="B779" t="s">
        <v>25</v>
      </c>
      <c r="C779" s="6">
        <v>43899</v>
      </c>
      <c r="D779" s="7">
        <v>85.453000000000003</v>
      </c>
      <c r="E779" s="6">
        <v>43900</v>
      </c>
      <c r="F779" s="7">
        <v>87.835499999999996</v>
      </c>
      <c r="G779">
        <v>1</v>
      </c>
      <c r="H779">
        <v>0</v>
      </c>
      <c r="J779" s="7"/>
      <c r="K779" s="8"/>
      <c r="M779" s="7"/>
      <c r="N779" s="8"/>
      <c r="O779" s="9" cm="1">
        <f t="array" ref="O779">_xlfn.IFS(AND(B779="Short",F779=Q779),(D779-F779)/D779,AND(B779="Long",F779=Q779),(F779/D779)-1,AND(B779="Long",F779&lt;&gt;Q779),(F779/D779)-1,AND(B779="Short",F779&lt;&gt;Q779),(D779-F779)/D779)</f>
        <v>2.7880823376592812E-2</v>
      </c>
      <c r="P779" t="s">
        <v>23</v>
      </c>
      <c r="Q779" s="7">
        <v>87.835499999999996</v>
      </c>
      <c r="R779" s="8">
        <v>43899</v>
      </c>
      <c r="S779" s="10">
        <f t="shared" si="37"/>
        <v>1</v>
      </c>
      <c r="T779" s="10">
        <v>1</v>
      </c>
      <c r="V779" s="11" t="str">
        <f t="shared" si="36"/>
        <v>1</v>
      </c>
      <c r="Y779" s="10">
        <v>0</v>
      </c>
      <c r="AC779">
        <f t="shared" si="38"/>
        <v>1</v>
      </c>
    </row>
    <row r="780" spans="1:29" x14ac:dyDescent="0.2">
      <c r="A780" t="s">
        <v>382</v>
      </c>
      <c r="B780" t="s">
        <v>25</v>
      </c>
      <c r="C780" s="6">
        <v>43899</v>
      </c>
      <c r="D780" s="7">
        <v>102.458</v>
      </c>
      <c r="E780" s="6">
        <v>43900</v>
      </c>
      <c r="F780" s="7">
        <v>106.128</v>
      </c>
      <c r="G780">
        <v>1</v>
      </c>
      <c r="H780">
        <v>0</v>
      </c>
      <c r="J780" s="7"/>
      <c r="K780" s="8"/>
      <c r="M780" s="7"/>
      <c r="N780" s="8"/>
      <c r="O780" s="9" cm="1">
        <f t="array" ref="O780">_xlfn.IFS(AND(B780="Short",F780=Q780),(D780-F780)/D780,AND(B780="Long",F780=Q780),(F780/D780)-1,AND(B780="Long",F780&lt;&gt;Q780),(F780/D780)-1,AND(B780="Short",F780&lt;&gt;Q780),(D780-F780)/D780)</f>
        <v>3.5819555329988928E-2</v>
      </c>
      <c r="P780" t="s">
        <v>23</v>
      </c>
      <c r="Q780" s="7">
        <v>106.128</v>
      </c>
      <c r="R780" s="8">
        <v>43899</v>
      </c>
      <c r="S780" s="10">
        <f t="shared" si="37"/>
        <v>1</v>
      </c>
      <c r="T780" s="10">
        <v>1</v>
      </c>
      <c r="V780" s="11" t="str">
        <f t="shared" si="36"/>
        <v>1</v>
      </c>
      <c r="Y780" s="10">
        <v>0</v>
      </c>
      <c r="AC780">
        <f t="shared" si="38"/>
        <v>1</v>
      </c>
    </row>
    <row r="781" spans="1:29" x14ac:dyDescent="0.2">
      <c r="A781" t="s">
        <v>381</v>
      </c>
      <c r="B781" t="s">
        <v>25</v>
      </c>
      <c r="C781" s="6">
        <v>43902</v>
      </c>
      <c r="D781" s="7">
        <v>72.275000000000006</v>
      </c>
      <c r="E781" s="6">
        <v>43903</v>
      </c>
      <c r="F781" s="7">
        <v>74.662499999999994</v>
      </c>
      <c r="G781">
        <v>1</v>
      </c>
      <c r="H781">
        <v>0</v>
      </c>
      <c r="J781" s="7"/>
      <c r="K781" s="8"/>
      <c r="M781" s="7"/>
      <c r="N781" s="8"/>
      <c r="O781" s="9" cm="1">
        <f t="array" ref="O781">_xlfn.IFS(AND(B781="Short",F781=Q781),(D781-F781)/D781,AND(B781="Long",F781=Q781),(F781/D781)-1,AND(B781="Long",F781&lt;&gt;Q781),(F781/D781)-1,AND(B781="Short",F781&lt;&gt;Q781),(D781-F781)/D781)</f>
        <v>3.3033552404012401E-2</v>
      </c>
      <c r="P781" t="s">
        <v>23</v>
      </c>
      <c r="Q781" s="7">
        <v>74.662499999999994</v>
      </c>
      <c r="R781" s="8">
        <v>43902</v>
      </c>
      <c r="S781" s="10">
        <f t="shared" si="37"/>
        <v>1</v>
      </c>
      <c r="T781" s="10">
        <v>1</v>
      </c>
      <c r="V781" s="11" t="str">
        <f t="shared" si="36"/>
        <v>1</v>
      </c>
      <c r="Y781" s="10">
        <v>0</v>
      </c>
      <c r="AC781">
        <f t="shared" si="38"/>
        <v>1</v>
      </c>
    </row>
    <row r="782" spans="1:29" x14ac:dyDescent="0.2">
      <c r="A782" t="s">
        <v>381</v>
      </c>
      <c r="B782" t="s">
        <v>25</v>
      </c>
      <c r="C782" s="6">
        <v>43906</v>
      </c>
      <c r="D782" s="7">
        <v>60.802</v>
      </c>
      <c r="E782" s="6">
        <v>43906</v>
      </c>
      <c r="F782" s="7">
        <v>64.057000000000002</v>
      </c>
      <c r="G782">
        <v>1</v>
      </c>
      <c r="H782">
        <v>0</v>
      </c>
      <c r="J782" s="7"/>
      <c r="K782" s="8"/>
      <c r="M782" s="7"/>
      <c r="N782" s="8"/>
      <c r="O782" s="9" cm="1">
        <f t="array" ref="O782">_xlfn.IFS(AND(B782="Short",F782=Q782),(D782-F782)/D782,AND(B782="Long",F782=Q782),(F782/D782)-1,AND(B782="Long",F782&lt;&gt;Q782),(F782/D782)-1,AND(B782="Short",F782&lt;&gt;Q782),(D782-F782)/D782)</f>
        <v>5.3534423209762982E-2</v>
      </c>
      <c r="P782" t="s">
        <v>23</v>
      </c>
      <c r="Q782" s="7">
        <v>64.057000000000002</v>
      </c>
      <c r="R782" s="8">
        <v>43906</v>
      </c>
      <c r="S782" s="10">
        <f t="shared" si="37"/>
        <v>0</v>
      </c>
      <c r="T782" s="10">
        <v>1</v>
      </c>
      <c r="V782" s="11" t="str">
        <f t="shared" si="36"/>
        <v>1</v>
      </c>
      <c r="Y782" s="10">
        <v>0</v>
      </c>
      <c r="AC782">
        <f t="shared" si="38"/>
        <v>0</v>
      </c>
    </row>
    <row r="783" spans="1:29" x14ac:dyDescent="0.2">
      <c r="A783" t="s">
        <v>381</v>
      </c>
      <c r="B783" t="s">
        <v>25</v>
      </c>
      <c r="C783" s="6">
        <v>43908</v>
      </c>
      <c r="D783" s="7">
        <v>48.863</v>
      </c>
      <c r="E783" s="6">
        <v>43909</v>
      </c>
      <c r="F783" s="7">
        <v>50.395499999999998</v>
      </c>
      <c r="G783">
        <v>1</v>
      </c>
      <c r="H783">
        <v>0</v>
      </c>
      <c r="J783" s="7"/>
      <c r="K783" s="8"/>
      <c r="M783" s="7"/>
      <c r="N783" s="8"/>
      <c r="O783" s="9" cm="1">
        <f t="array" ref="O783">_xlfn.IFS(AND(B783="Short",F783=Q783),(D783-F783)/D783,AND(B783="Long",F783=Q783),(F783/D783)-1,AND(B783="Long",F783&lt;&gt;Q783),(F783/D783)-1,AND(B783="Short",F783&lt;&gt;Q783),(D783-F783)/D783)</f>
        <v>3.1363199148640053E-2</v>
      </c>
      <c r="P783" t="s">
        <v>23</v>
      </c>
      <c r="Q783" s="7">
        <v>50.395499999999998</v>
      </c>
      <c r="R783" s="8">
        <v>43908</v>
      </c>
      <c r="S783" s="10">
        <f t="shared" si="37"/>
        <v>1</v>
      </c>
      <c r="T783" s="10">
        <v>1</v>
      </c>
      <c r="V783" s="11" t="str">
        <f t="shared" si="36"/>
        <v>1</v>
      </c>
      <c r="Y783" s="10">
        <v>0</v>
      </c>
      <c r="AC783">
        <f t="shared" si="38"/>
        <v>1</v>
      </c>
    </row>
    <row r="784" spans="1:29" x14ac:dyDescent="0.2">
      <c r="A784" t="s">
        <v>381</v>
      </c>
      <c r="B784" t="s">
        <v>22</v>
      </c>
      <c r="C784" s="6">
        <v>43914</v>
      </c>
      <c r="D784" s="7">
        <v>67.551000000000002</v>
      </c>
      <c r="E784" s="6">
        <v>43917</v>
      </c>
      <c r="F784" s="7">
        <v>64.778499999999994</v>
      </c>
      <c r="G784">
        <v>1</v>
      </c>
      <c r="H784">
        <v>0</v>
      </c>
      <c r="J784" s="7"/>
      <c r="K784" s="8"/>
      <c r="M784" s="7"/>
      <c r="N784" s="8"/>
      <c r="O784" s="9" cm="1">
        <f t="array" ref="O784">_xlfn.IFS(AND(B784="Short",F784=Q784),(D784-F784)/D784,AND(B784="Long",F784=Q784),(F784/D784)-1,AND(B784="Long",F784&lt;&gt;Q784),(F784/D784)-1,AND(B784="Short",F784&lt;&gt;Q784),(D784-F784)/D784)</f>
        <v>4.1043063759233882E-2</v>
      </c>
      <c r="P784" t="s">
        <v>23</v>
      </c>
      <c r="Q784" s="7">
        <v>64.778499999999994</v>
      </c>
      <c r="R784" s="8">
        <v>43914</v>
      </c>
      <c r="S784" s="10">
        <f t="shared" si="37"/>
        <v>3</v>
      </c>
      <c r="T784" s="10">
        <v>1</v>
      </c>
      <c r="V784" s="11" t="str">
        <f t="shared" si="36"/>
        <v>1</v>
      </c>
      <c r="Y784" s="10">
        <v>0</v>
      </c>
      <c r="AC784">
        <f t="shared" si="38"/>
        <v>3</v>
      </c>
    </row>
    <row r="785" spans="1:29" x14ac:dyDescent="0.2">
      <c r="A785" t="s">
        <v>381</v>
      </c>
      <c r="B785" t="s">
        <v>22</v>
      </c>
      <c r="C785" s="6">
        <v>43927</v>
      </c>
      <c r="D785" s="7">
        <v>53.18</v>
      </c>
      <c r="E785" s="6">
        <v>44293</v>
      </c>
      <c r="F785" s="7">
        <v>132.68</v>
      </c>
      <c r="G785">
        <v>0</v>
      </c>
      <c r="H785">
        <v>0</v>
      </c>
      <c r="J785" s="7"/>
      <c r="K785" s="8"/>
      <c r="M785" s="7"/>
      <c r="N785" s="8"/>
      <c r="O785" s="9" cm="1">
        <f t="array" ref="O785">_xlfn.IFS(AND(B785="Short",F785=Q785),(D785-F785)/D785,AND(B785="Long",F785=Q785),(F785/D785)-1,AND(B785="Long",F785&lt;&gt;Q785),(F785/D785)-1,AND(B785="Short",F785&lt;&gt;Q785),(D785-F785)/D785)</f>
        <v>-1.494922903347123</v>
      </c>
      <c r="P785" t="s">
        <v>23</v>
      </c>
      <c r="Q785" s="7">
        <v>51.88</v>
      </c>
      <c r="R785" s="8">
        <v>43927</v>
      </c>
      <c r="S785" s="10">
        <f t="shared" si="37"/>
        <v>366</v>
      </c>
      <c r="T785" s="10">
        <v>0</v>
      </c>
      <c r="V785" s="11" t="b">
        <f t="shared" si="36"/>
        <v>0</v>
      </c>
      <c r="Y785" s="10">
        <v>0</v>
      </c>
      <c r="AC785" t="b">
        <f t="shared" si="38"/>
        <v>0</v>
      </c>
    </row>
    <row r="786" spans="1:29" x14ac:dyDescent="0.2">
      <c r="A786" t="s">
        <v>383</v>
      </c>
      <c r="B786" t="s">
        <v>25</v>
      </c>
      <c r="C786" s="6">
        <v>43906</v>
      </c>
      <c r="D786" s="7">
        <v>38.006</v>
      </c>
      <c r="E786" s="6">
        <v>43907</v>
      </c>
      <c r="F786" s="7">
        <v>39.271000000000001</v>
      </c>
      <c r="G786">
        <v>1</v>
      </c>
      <c r="H786">
        <v>0</v>
      </c>
      <c r="J786" s="7"/>
      <c r="K786" s="8"/>
      <c r="M786" s="7"/>
      <c r="N786" s="8"/>
      <c r="O786" s="9" cm="1">
        <f t="array" ref="O786">_xlfn.IFS(AND(B786="Short",F786=Q786),(D786-F786)/D786,AND(B786="Long",F786=Q786),(F786/D786)-1,AND(B786="Long",F786&lt;&gt;Q786),(F786/D786)-1,AND(B786="Short",F786&lt;&gt;Q786),(D786-F786)/D786)</f>
        <v>3.3284218281323996E-2</v>
      </c>
      <c r="P786" t="s">
        <v>23</v>
      </c>
      <c r="Q786" s="7">
        <v>39.271000000000001</v>
      </c>
      <c r="R786" s="8">
        <v>43906</v>
      </c>
      <c r="S786" s="10">
        <f t="shared" si="37"/>
        <v>1</v>
      </c>
      <c r="T786" s="10">
        <v>1</v>
      </c>
      <c r="V786" s="11" t="str">
        <f t="shared" si="36"/>
        <v>1</v>
      </c>
      <c r="Y786" s="10">
        <v>0</v>
      </c>
      <c r="AC786">
        <f t="shared" si="38"/>
        <v>1</v>
      </c>
    </row>
    <row r="787" spans="1:29" x14ac:dyDescent="0.2">
      <c r="A787" t="s">
        <v>384</v>
      </c>
      <c r="B787" t="s">
        <v>22</v>
      </c>
      <c r="C787" s="6">
        <v>43763</v>
      </c>
      <c r="D787" s="7">
        <v>143.273</v>
      </c>
      <c r="E787" s="6">
        <v>43902</v>
      </c>
      <c r="F787" s="7">
        <v>138.9555</v>
      </c>
      <c r="G787">
        <v>1</v>
      </c>
      <c r="H787">
        <v>0</v>
      </c>
      <c r="J787" s="7"/>
      <c r="K787" s="8"/>
      <c r="M787" s="7"/>
      <c r="N787" s="8"/>
      <c r="O787" s="9" cm="1">
        <f t="array" ref="O787">_xlfn.IFS(AND(B787="Short",F787=Q787),(D787-F787)/D787,AND(B787="Long",F787=Q787),(F787/D787)-1,AND(B787="Long",F787&lt;&gt;Q787),(F787/D787)-1,AND(B787="Short",F787&lt;&gt;Q787),(D787-F787)/D787)</f>
        <v>3.0134777662225231E-2</v>
      </c>
      <c r="P787" t="s">
        <v>23</v>
      </c>
      <c r="Q787" s="7">
        <v>138.9555</v>
      </c>
      <c r="R787" s="8">
        <v>43763</v>
      </c>
      <c r="S787" s="10">
        <f t="shared" si="37"/>
        <v>139</v>
      </c>
      <c r="T787" s="10">
        <v>1</v>
      </c>
      <c r="V787" s="11" t="str">
        <f t="shared" si="36"/>
        <v>1</v>
      </c>
      <c r="Y787" s="10">
        <v>0</v>
      </c>
      <c r="AC787">
        <f t="shared" si="38"/>
        <v>139</v>
      </c>
    </row>
    <row r="788" spans="1:29" x14ac:dyDescent="0.2">
      <c r="A788" t="s">
        <v>382</v>
      </c>
      <c r="B788" t="s">
        <v>25</v>
      </c>
      <c r="C788" s="6">
        <v>43906</v>
      </c>
      <c r="D788" s="7">
        <v>79.301000000000002</v>
      </c>
      <c r="E788" s="6">
        <v>43907</v>
      </c>
      <c r="F788" s="7">
        <v>82.5535</v>
      </c>
      <c r="G788">
        <v>1</v>
      </c>
      <c r="H788">
        <v>0</v>
      </c>
      <c r="J788" s="7"/>
      <c r="K788" s="8"/>
      <c r="M788" s="7"/>
      <c r="N788" s="8"/>
      <c r="O788" s="9" cm="1">
        <f t="array" ref="O788">_xlfn.IFS(AND(B788="Short",F788=Q788),(D788-F788)/D788,AND(B788="Long",F788=Q788),(F788/D788)-1,AND(B788="Long",F788&lt;&gt;Q788),(F788/D788)-1,AND(B788="Short",F788&lt;&gt;Q788),(D788-F788)/D788)</f>
        <v>4.1014615200312798E-2</v>
      </c>
      <c r="P788" t="s">
        <v>23</v>
      </c>
      <c r="Q788" s="7">
        <v>82.5535</v>
      </c>
      <c r="R788" s="8">
        <v>43906</v>
      </c>
      <c r="S788" s="10">
        <f t="shared" si="37"/>
        <v>1</v>
      </c>
      <c r="T788" s="10">
        <v>1</v>
      </c>
      <c r="V788" s="11" t="str">
        <f t="shared" si="36"/>
        <v>1</v>
      </c>
      <c r="Y788" s="10">
        <v>0</v>
      </c>
      <c r="AC788">
        <f t="shared" si="38"/>
        <v>1</v>
      </c>
    </row>
    <row r="789" spans="1:29" x14ac:dyDescent="0.2">
      <c r="A789" t="s">
        <v>385</v>
      </c>
      <c r="B789" t="s">
        <v>25</v>
      </c>
      <c r="C789" s="6">
        <v>43906</v>
      </c>
      <c r="D789" s="7">
        <v>340.19099999999997</v>
      </c>
      <c r="E789" s="6">
        <v>43915</v>
      </c>
      <c r="F789" s="7">
        <v>360.89350000000002</v>
      </c>
      <c r="G789">
        <v>1</v>
      </c>
      <c r="H789">
        <v>0</v>
      </c>
      <c r="J789" s="7"/>
      <c r="K789" s="8"/>
      <c r="M789" s="7"/>
      <c r="N789" s="8"/>
      <c r="O789" s="9" cm="1">
        <f t="array" ref="O789">_xlfn.IFS(AND(B789="Short",F789=Q789),(D789-F789)/D789,AND(B789="Long",F789=Q789),(F789/D789)-1,AND(B789="Long",F789&lt;&gt;Q789),(F789/D789)-1,AND(B789="Short",F789&lt;&gt;Q789),(D789-F789)/D789)</f>
        <v>6.0855519399396263E-2</v>
      </c>
      <c r="P789" t="s">
        <v>23</v>
      </c>
      <c r="Q789" s="7">
        <v>360.89350000000002</v>
      </c>
      <c r="R789" s="8">
        <v>43906</v>
      </c>
      <c r="S789" s="10">
        <f t="shared" si="37"/>
        <v>9</v>
      </c>
      <c r="T789" s="10">
        <v>1</v>
      </c>
      <c r="V789" s="11" t="str">
        <f t="shared" si="36"/>
        <v>1</v>
      </c>
      <c r="Y789" s="10">
        <v>0</v>
      </c>
      <c r="AC789">
        <f t="shared" si="38"/>
        <v>9</v>
      </c>
    </row>
    <row r="790" spans="1:29" x14ac:dyDescent="0.2">
      <c r="A790" t="s">
        <v>385</v>
      </c>
      <c r="B790" t="s">
        <v>22</v>
      </c>
      <c r="C790" s="6">
        <v>44144</v>
      </c>
      <c r="D790" s="7">
        <v>569.05999999999995</v>
      </c>
      <c r="E790" s="6">
        <v>44146</v>
      </c>
      <c r="F790" s="7">
        <v>555.55999999999995</v>
      </c>
      <c r="G790">
        <v>1</v>
      </c>
      <c r="H790">
        <v>0</v>
      </c>
      <c r="J790" s="7"/>
      <c r="K790" s="8"/>
      <c r="M790" s="7"/>
      <c r="N790" s="8"/>
      <c r="O790" s="9" cm="1">
        <f t="array" ref="O790">_xlfn.IFS(AND(B790="Short",F790=Q790),(D790-F790)/D790,AND(B790="Long",F790=Q790),(F790/D790)-1,AND(B790="Long",F790&lt;&gt;Q790),(F790/D790)-1,AND(B790="Short",F790&lt;&gt;Q790),(D790-F790)/D790)</f>
        <v>2.3723333216181072E-2</v>
      </c>
      <c r="P790" t="s">
        <v>23</v>
      </c>
      <c r="Q790" s="7">
        <v>555.55999999999995</v>
      </c>
      <c r="R790" s="8">
        <v>44144</v>
      </c>
      <c r="S790" s="10">
        <f t="shared" si="37"/>
        <v>2</v>
      </c>
      <c r="T790" s="10">
        <v>1</v>
      </c>
      <c r="V790" s="11" t="str">
        <f t="shared" si="36"/>
        <v>1</v>
      </c>
      <c r="Y790" s="10">
        <v>0</v>
      </c>
      <c r="AC790">
        <f t="shared" si="38"/>
        <v>2</v>
      </c>
    </row>
    <row r="791" spans="1:29" x14ac:dyDescent="0.2">
      <c r="A791" t="s">
        <v>384</v>
      </c>
      <c r="B791" t="s">
        <v>22</v>
      </c>
      <c r="C791" s="6">
        <v>45316</v>
      </c>
      <c r="D791" s="7">
        <v>187.78200000000001</v>
      </c>
      <c r="E791" s="6">
        <v>45330</v>
      </c>
      <c r="F791" s="7">
        <v>183.33699999999999</v>
      </c>
      <c r="G791">
        <v>1</v>
      </c>
      <c r="H791">
        <v>0</v>
      </c>
      <c r="J791" s="7"/>
      <c r="K791" s="8"/>
      <c r="M791" s="7"/>
      <c r="N791" s="8"/>
      <c r="O791" s="9" cm="1">
        <f t="array" ref="O791">_xlfn.IFS(AND(B791="Short",F791=Q791),(D791-F791)/D791,AND(B791="Long",F791=Q791),(F791/D791)-1,AND(B791="Long",F791&lt;&gt;Q791),(F791/D791)-1,AND(B791="Short",F791&lt;&gt;Q791),(D791-F791)/D791)</f>
        <v>2.3671065384328751E-2</v>
      </c>
      <c r="P791" t="s">
        <v>23</v>
      </c>
      <c r="Q791" s="7">
        <v>183.33699999999999</v>
      </c>
      <c r="R791" s="8">
        <v>45316</v>
      </c>
      <c r="S791" s="10">
        <f t="shared" si="37"/>
        <v>14</v>
      </c>
      <c r="T791" s="10">
        <v>1</v>
      </c>
      <c r="V791" s="11" t="str">
        <f t="shared" si="36"/>
        <v>1</v>
      </c>
      <c r="Y791" s="10">
        <v>0</v>
      </c>
      <c r="AC791">
        <f t="shared" si="38"/>
        <v>14</v>
      </c>
    </row>
    <row r="792" spans="1:29" x14ac:dyDescent="0.2">
      <c r="A792" t="s">
        <v>386</v>
      </c>
      <c r="B792" t="s">
        <v>25</v>
      </c>
      <c r="C792" s="6">
        <v>43899</v>
      </c>
      <c r="D792" s="7">
        <v>42.308</v>
      </c>
      <c r="E792" s="6">
        <v>43900</v>
      </c>
      <c r="F792" s="7">
        <v>43.802999999999997</v>
      </c>
      <c r="G792">
        <v>1</v>
      </c>
      <c r="H792">
        <v>0</v>
      </c>
      <c r="J792" s="7"/>
      <c r="K792" s="8"/>
      <c r="M792" s="7"/>
      <c r="N792" s="8"/>
      <c r="O792" s="9" cm="1">
        <f t="array" ref="O792">_xlfn.IFS(AND(B792="Short",F792=Q792),(D792-F792)/D792,AND(B792="Long",F792=Q792),(F792/D792)-1,AND(B792="Long",F792&lt;&gt;Q792),(F792/D792)-1,AND(B792="Short",F792&lt;&gt;Q792),(D792-F792)/D792)</f>
        <v>3.5336106646497001E-2</v>
      </c>
      <c r="P792" t="s">
        <v>23</v>
      </c>
      <c r="Q792" s="7">
        <v>43.802999999999997</v>
      </c>
      <c r="R792" s="8">
        <v>43899</v>
      </c>
      <c r="S792" s="10">
        <f t="shared" si="37"/>
        <v>1</v>
      </c>
      <c r="T792" s="10">
        <v>1</v>
      </c>
      <c r="V792" s="11" t="str">
        <f t="shared" si="36"/>
        <v>1</v>
      </c>
      <c r="Y792" s="10">
        <v>0</v>
      </c>
      <c r="AC792">
        <f t="shared" si="38"/>
        <v>1</v>
      </c>
    </row>
    <row r="793" spans="1:29" x14ac:dyDescent="0.2">
      <c r="A793" t="s">
        <v>387</v>
      </c>
      <c r="B793" t="s">
        <v>25</v>
      </c>
      <c r="C793" s="6">
        <v>43899</v>
      </c>
      <c r="D793" s="7">
        <v>38.463000000000001</v>
      </c>
      <c r="E793" s="6">
        <v>43986</v>
      </c>
      <c r="F793" s="7">
        <v>39.570500000000003</v>
      </c>
      <c r="G793">
        <v>1</v>
      </c>
      <c r="H793">
        <v>0</v>
      </c>
      <c r="J793" s="7"/>
      <c r="K793" s="8"/>
      <c r="M793" s="7"/>
      <c r="N793" s="8"/>
      <c r="O793" s="9" cm="1">
        <f t="array" ref="O793">_xlfn.IFS(AND(B793="Short",F793=Q793),(D793-F793)/D793,AND(B793="Long",F793=Q793),(F793/D793)-1,AND(B793="Long",F793&lt;&gt;Q793),(F793/D793)-1,AND(B793="Short",F793&lt;&gt;Q793),(D793-F793)/D793)</f>
        <v>2.8793905831578481E-2</v>
      </c>
      <c r="P793" t="s">
        <v>23</v>
      </c>
      <c r="Q793" s="7">
        <v>39.570500000000003</v>
      </c>
      <c r="R793" s="8">
        <v>43899</v>
      </c>
      <c r="S793" s="10">
        <f t="shared" si="37"/>
        <v>87</v>
      </c>
      <c r="T793" s="10">
        <v>1</v>
      </c>
      <c r="V793" s="11" t="str">
        <f t="shared" si="36"/>
        <v>1</v>
      </c>
      <c r="Y793" s="10">
        <v>0</v>
      </c>
      <c r="AC793">
        <f t="shared" si="38"/>
        <v>87</v>
      </c>
    </row>
    <row r="794" spans="1:29" x14ac:dyDescent="0.2">
      <c r="A794" t="s">
        <v>386</v>
      </c>
      <c r="B794" t="s">
        <v>22</v>
      </c>
      <c r="C794" s="6">
        <v>43900</v>
      </c>
      <c r="D794" s="7">
        <v>45.738999999999997</v>
      </c>
      <c r="E794" s="6">
        <v>43900</v>
      </c>
      <c r="F794" s="7">
        <v>44.661499999999997</v>
      </c>
      <c r="G794">
        <v>1</v>
      </c>
      <c r="H794">
        <v>0</v>
      </c>
      <c r="J794" s="7"/>
      <c r="K794" s="8"/>
      <c r="M794" s="7"/>
      <c r="N794" s="8"/>
      <c r="O794" s="9" cm="1">
        <f t="array" ref="O794">_xlfn.IFS(AND(B794="Short",F794=Q794),(D794-F794)/D794,AND(B794="Long",F794=Q794),(F794/D794)-1,AND(B794="Long",F794&lt;&gt;Q794),(F794/D794)-1,AND(B794="Short",F794&lt;&gt;Q794),(D794-F794)/D794)</f>
        <v>2.3557576685104629E-2</v>
      </c>
      <c r="P794" t="s">
        <v>23</v>
      </c>
      <c r="Q794" s="7">
        <v>44.661499999999997</v>
      </c>
      <c r="R794" s="8">
        <v>43900</v>
      </c>
      <c r="S794" s="10">
        <f t="shared" si="37"/>
        <v>0</v>
      </c>
      <c r="T794" s="10">
        <v>1</v>
      </c>
      <c r="V794" s="11" t="str">
        <f t="shared" si="36"/>
        <v>1</v>
      </c>
      <c r="Y794" s="10">
        <v>0</v>
      </c>
      <c r="AC794">
        <f t="shared" si="38"/>
        <v>0</v>
      </c>
    </row>
    <row r="795" spans="1:29" x14ac:dyDescent="0.2">
      <c r="A795" t="s">
        <v>388</v>
      </c>
      <c r="B795" t="s">
        <v>25</v>
      </c>
      <c r="C795" s="6">
        <v>44200</v>
      </c>
      <c r="D795" s="7">
        <v>356.7</v>
      </c>
      <c r="E795" s="6">
        <v>44201</v>
      </c>
      <c r="F795" s="7">
        <v>366.5</v>
      </c>
      <c r="G795">
        <v>1</v>
      </c>
      <c r="H795">
        <v>0</v>
      </c>
      <c r="J795" s="7"/>
      <c r="K795" s="8"/>
      <c r="M795" s="7"/>
      <c r="N795" s="8"/>
      <c r="O795" s="9" cm="1">
        <f t="array" ref="O795">_xlfn.IFS(AND(B795="Short",F795=Q795),(D795-F795)/D795,AND(B795="Long",F795=Q795),(F795/D795)-1,AND(B795="Long",F795&lt;&gt;Q795),(F795/D795)-1,AND(B795="Short",F795&lt;&gt;Q795),(D795-F795)/D795)</f>
        <v>2.7474067844126759E-2</v>
      </c>
      <c r="P795" t="s">
        <v>23</v>
      </c>
      <c r="Q795" s="7">
        <v>366.5</v>
      </c>
      <c r="R795" s="8">
        <v>44200</v>
      </c>
      <c r="S795" s="10">
        <f t="shared" si="37"/>
        <v>1</v>
      </c>
      <c r="T795" s="10">
        <v>1</v>
      </c>
      <c r="V795" s="11" t="str">
        <f t="shared" si="36"/>
        <v>1</v>
      </c>
      <c r="Y795" s="10">
        <v>0</v>
      </c>
      <c r="AC795">
        <f t="shared" si="38"/>
        <v>1</v>
      </c>
    </row>
    <row r="796" spans="1:29" x14ac:dyDescent="0.2">
      <c r="A796" t="s">
        <v>389</v>
      </c>
      <c r="B796" t="s">
        <v>22</v>
      </c>
      <c r="C796" s="6">
        <v>43781</v>
      </c>
      <c r="D796" s="7">
        <v>198.84700000000001</v>
      </c>
      <c r="E796" s="6">
        <v>43802</v>
      </c>
      <c r="F796" s="7">
        <v>193.3895</v>
      </c>
      <c r="G796">
        <v>1</v>
      </c>
      <c r="H796">
        <v>0</v>
      </c>
      <c r="J796" s="7"/>
      <c r="K796" s="8"/>
      <c r="M796" s="7"/>
      <c r="N796" s="8"/>
      <c r="O796" s="9" cm="1">
        <f t="array" ref="O796">_xlfn.IFS(AND(B796="Short",F796=Q796),(D796-F796)/D796,AND(B796="Long",F796=Q796),(F796/D796)-1,AND(B796="Long",F796&lt;&gt;Q796),(F796/D796)-1,AND(B796="Short",F796&lt;&gt;Q796),(D796-F796)/D796)</f>
        <v>2.7445724602332498E-2</v>
      </c>
      <c r="P796" t="s">
        <v>23</v>
      </c>
      <c r="Q796" s="7">
        <v>193.3895</v>
      </c>
      <c r="R796" s="8">
        <v>43781</v>
      </c>
      <c r="S796" s="10">
        <f t="shared" si="37"/>
        <v>21</v>
      </c>
      <c r="T796" s="10">
        <v>1</v>
      </c>
      <c r="V796" s="11" t="str">
        <f t="shared" si="36"/>
        <v>1</v>
      </c>
      <c r="Y796" s="10">
        <v>0</v>
      </c>
      <c r="AC796">
        <f t="shared" si="38"/>
        <v>21</v>
      </c>
    </row>
    <row r="797" spans="1:29" x14ac:dyDescent="0.2">
      <c r="A797" t="s">
        <v>390</v>
      </c>
      <c r="B797" t="s">
        <v>25</v>
      </c>
      <c r="C797" s="6">
        <v>43906</v>
      </c>
      <c r="D797" s="7">
        <v>36.698</v>
      </c>
      <c r="E797" s="6">
        <v>43916</v>
      </c>
      <c r="F797" s="7">
        <v>37.743000000000002</v>
      </c>
      <c r="G797">
        <v>1</v>
      </c>
      <c r="H797">
        <v>0</v>
      </c>
      <c r="J797" s="7"/>
      <c r="K797" s="8"/>
      <c r="M797" s="7"/>
      <c r="N797" s="8"/>
      <c r="O797" s="9" cm="1">
        <f t="array" ref="O797">_xlfn.IFS(AND(B797="Short",F797=Q797),(D797-F797)/D797,AND(B797="Long",F797=Q797),(F797/D797)-1,AND(B797="Long",F797&lt;&gt;Q797),(F797/D797)-1,AND(B797="Short",F797&lt;&gt;Q797),(D797-F797)/D797)</f>
        <v>2.8475666248841902E-2</v>
      </c>
      <c r="P797" t="s">
        <v>23</v>
      </c>
      <c r="Q797" s="7">
        <v>37.743000000000002</v>
      </c>
      <c r="R797" s="8">
        <v>43906</v>
      </c>
      <c r="S797" s="10">
        <f t="shared" si="37"/>
        <v>10</v>
      </c>
      <c r="T797" s="10">
        <v>1</v>
      </c>
      <c r="V797" s="11" t="str">
        <f t="shared" si="36"/>
        <v>1</v>
      </c>
      <c r="Y797" s="10">
        <v>0</v>
      </c>
      <c r="AC797">
        <f t="shared" si="38"/>
        <v>10</v>
      </c>
    </row>
    <row r="798" spans="1:29" x14ac:dyDescent="0.2">
      <c r="A798" t="s">
        <v>391</v>
      </c>
      <c r="B798" t="s">
        <v>25</v>
      </c>
      <c r="C798" s="6">
        <v>43906</v>
      </c>
      <c r="D798" s="7">
        <v>153.60900000000001</v>
      </c>
      <c r="E798" s="6">
        <v>43907</v>
      </c>
      <c r="F798" s="7">
        <v>159.78149999999999</v>
      </c>
      <c r="G798">
        <v>1</v>
      </c>
      <c r="H798">
        <v>0</v>
      </c>
      <c r="J798" s="7"/>
      <c r="K798" s="8"/>
      <c r="M798" s="7"/>
      <c r="N798" s="8"/>
      <c r="O798" s="9" cm="1">
        <f t="array" ref="O798">_xlfn.IFS(AND(B798="Short",F798=Q798),(D798-F798)/D798,AND(B798="Long",F798=Q798),(F798/D798)-1,AND(B798="Long",F798&lt;&gt;Q798),(F798/D798)-1,AND(B798="Short",F798&lt;&gt;Q798),(D798-F798)/D798)</f>
        <v>4.018319239107071E-2</v>
      </c>
      <c r="P798" t="s">
        <v>23</v>
      </c>
      <c r="Q798" s="7">
        <v>159.78149999999999</v>
      </c>
      <c r="R798" s="8">
        <v>43906</v>
      </c>
      <c r="S798" s="10">
        <f t="shared" si="37"/>
        <v>1</v>
      </c>
      <c r="T798" s="10">
        <v>1</v>
      </c>
      <c r="V798" s="11" t="str">
        <f t="shared" si="36"/>
        <v>1</v>
      </c>
      <c r="Y798" s="10">
        <v>0</v>
      </c>
      <c r="AC798">
        <f t="shared" si="38"/>
        <v>1</v>
      </c>
    </row>
    <row r="799" spans="1:29" x14ac:dyDescent="0.2">
      <c r="A799" t="s">
        <v>390</v>
      </c>
      <c r="B799" t="s">
        <v>22</v>
      </c>
      <c r="C799" s="6">
        <v>44985</v>
      </c>
      <c r="D799" s="7">
        <v>37.880000000000003</v>
      </c>
      <c r="E799" s="6">
        <v>44985</v>
      </c>
      <c r="F799" s="7">
        <v>36.954999999999998</v>
      </c>
      <c r="G799">
        <v>1</v>
      </c>
      <c r="H799">
        <v>0</v>
      </c>
      <c r="J799" s="7"/>
      <c r="K799" s="8"/>
      <c r="M799" s="7"/>
      <c r="N799" s="8"/>
      <c r="O799" s="9" cm="1">
        <f t="array" ref="O799">_xlfn.IFS(AND(B799="Short",F799=Q799),(D799-F799)/D799,AND(B799="Long",F799=Q799),(F799/D799)-1,AND(B799="Long",F799&lt;&gt;Q799),(F799/D799)-1,AND(B799="Short",F799&lt;&gt;Q799),(D799-F799)/D799)</f>
        <v>2.4419218585005391E-2</v>
      </c>
      <c r="P799" t="s">
        <v>23</v>
      </c>
      <c r="Q799" s="7">
        <v>36.954999999999998</v>
      </c>
      <c r="R799" s="8">
        <v>44985</v>
      </c>
      <c r="S799" s="10">
        <f t="shared" si="37"/>
        <v>0</v>
      </c>
      <c r="T799" s="10">
        <v>1</v>
      </c>
      <c r="V799" s="11" t="str">
        <f t="shared" si="36"/>
        <v>1</v>
      </c>
      <c r="Y799" s="10">
        <v>0</v>
      </c>
      <c r="AC799">
        <f t="shared" si="38"/>
        <v>0</v>
      </c>
    </row>
    <row r="800" spans="1:29" x14ac:dyDescent="0.2">
      <c r="A800" t="s">
        <v>389</v>
      </c>
      <c r="B800" t="s">
        <v>25</v>
      </c>
      <c r="C800" s="6">
        <v>43899</v>
      </c>
      <c r="D800" s="7">
        <v>158.66300000000001</v>
      </c>
      <c r="E800" s="6">
        <v>43900</v>
      </c>
      <c r="F800" s="7">
        <v>164.2705</v>
      </c>
      <c r="G800">
        <v>1</v>
      </c>
      <c r="H800">
        <v>0</v>
      </c>
      <c r="J800" s="7"/>
      <c r="K800" s="8"/>
      <c r="M800" s="7"/>
      <c r="N800" s="8"/>
      <c r="O800" s="9" cm="1">
        <f t="array" ref="O800">_xlfn.IFS(AND(B800="Short",F800=Q800),(D800-F800)/D800,AND(B800="Long",F800=Q800),(F800/D800)-1,AND(B800="Long",F800&lt;&gt;Q800),(F800/D800)-1,AND(B800="Short",F800&lt;&gt;Q800),(D800-F800)/D800)</f>
        <v>3.5342203286210294E-2</v>
      </c>
      <c r="P800" t="s">
        <v>23</v>
      </c>
      <c r="Q800" s="7">
        <v>164.2705</v>
      </c>
      <c r="R800" s="8">
        <v>43899</v>
      </c>
      <c r="S800" s="10">
        <f t="shared" si="37"/>
        <v>1</v>
      </c>
      <c r="T800" s="10">
        <v>1</v>
      </c>
      <c r="V800" s="11" t="str">
        <f t="shared" si="36"/>
        <v>1</v>
      </c>
      <c r="Y800" s="10">
        <v>0</v>
      </c>
      <c r="AC800">
        <f t="shared" si="38"/>
        <v>1</v>
      </c>
    </row>
    <row r="801" spans="1:29" x14ac:dyDescent="0.2">
      <c r="A801" t="s">
        <v>392</v>
      </c>
      <c r="B801" t="s">
        <v>25</v>
      </c>
      <c r="C801" s="6">
        <v>43906</v>
      </c>
      <c r="D801" s="7">
        <v>57.573999999999998</v>
      </c>
      <c r="E801" s="6">
        <v>43907</v>
      </c>
      <c r="F801" s="7">
        <v>61.084000000000003</v>
      </c>
      <c r="G801">
        <v>1</v>
      </c>
      <c r="H801">
        <v>0</v>
      </c>
      <c r="J801" s="7"/>
      <c r="K801" s="8"/>
      <c r="M801" s="7"/>
      <c r="N801" s="8"/>
      <c r="O801" s="9" cm="1">
        <f t="array" ref="O801">_xlfn.IFS(AND(B801="Short",F801=Q801),(D801-F801)/D801,AND(B801="Long",F801=Q801),(F801/D801)-1,AND(B801="Long",F801&lt;&gt;Q801),(F801/D801)-1,AND(B801="Short",F801&lt;&gt;Q801),(D801-F801)/D801)</f>
        <v>6.0965018932156889E-2</v>
      </c>
      <c r="P801" t="s">
        <v>23</v>
      </c>
      <c r="Q801" s="7">
        <v>61.084000000000003</v>
      </c>
      <c r="R801" s="8">
        <v>43906</v>
      </c>
      <c r="S801" s="10">
        <f t="shared" si="37"/>
        <v>1</v>
      </c>
      <c r="T801" s="10">
        <v>1</v>
      </c>
      <c r="V801" s="11" t="str">
        <f t="shared" si="36"/>
        <v>1</v>
      </c>
      <c r="Y801" s="10">
        <v>0</v>
      </c>
      <c r="AC801">
        <f t="shared" si="38"/>
        <v>1</v>
      </c>
    </row>
    <row r="802" spans="1:29" x14ac:dyDescent="0.2">
      <c r="A802" t="s">
        <v>389</v>
      </c>
      <c r="B802" t="s">
        <v>25</v>
      </c>
      <c r="C802" s="6">
        <v>43906</v>
      </c>
      <c r="D802" s="7">
        <v>148.17099999999999</v>
      </c>
      <c r="E802" s="6">
        <v>43907</v>
      </c>
      <c r="F802" s="7">
        <v>153.17349999999999</v>
      </c>
      <c r="G802">
        <v>1</v>
      </c>
      <c r="H802">
        <v>0</v>
      </c>
      <c r="J802" s="7"/>
      <c r="K802" s="8"/>
      <c r="M802" s="7"/>
      <c r="N802" s="8"/>
      <c r="O802" s="9" cm="1">
        <f t="array" ref="O802">_xlfn.IFS(AND(B802="Short",F802=Q802),(D802-F802)/D802,AND(B802="Long",F802=Q802),(F802/D802)-1,AND(B802="Long",F802&lt;&gt;Q802),(F802/D802)-1,AND(B802="Short",F802&lt;&gt;Q802),(D802-F802)/D802)</f>
        <v>3.3761667262824702E-2</v>
      </c>
      <c r="P802" t="s">
        <v>23</v>
      </c>
      <c r="Q802" s="7">
        <v>153.17349999999999</v>
      </c>
      <c r="R802" s="8">
        <v>43906</v>
      </c>
      <c r="S802" s="10">
        <f t="shared" si="37"/>
        <v>1</v>
      </c>
      <c r="T802" s="10">
        <v>1</v>
      </c>
      <c r="V802" s="11" t="str">
        <f t="shared" si="36"/>
        <v>1</v>
      </c>
      <c r="Y802" s="10">
        <v>0</v>
      </c>
      <c r="AC802">
        <f t="shared" si="38"/>
        <v>1</v>
      </c>
    </row>
    <row r="803" spans="1:29" x14ac:dyDescent="0.2">
      <c r="A803" t="s">
        <v>393</v>
      </c>
      <c r="B803" t="s">
        <v>25</v>
      </c>
      <c r="C803" s="6">
        <v>44950</v>
      </c>
      <c r="D803" s="7">
        <v>30.283000000000001</v>
      </c>
      <c r="E803" s="6">
        <v>44951</v>
      </c>
      <c r="F803" s="7">
        <v>31.215499999999999</v>
      </c>
      <c r="G803">
        <v>1</v>
      </c>
      <c r="H803">
        <v>0</v>
      </c>
      <c r="J803" s="7"/>
      <c r="K803" s="8"/>
      <c r="M803" s="7"/>
      <c r="N803" s="8"/>
      <c r="O803" s="9" cm="1">
        <f t="array" ref="O803">_xlfn.IFS(AND(B803="Short",F803=Q803),(D803-F803)/D803,AND(B803="Long",F803=Q803),(F803/D803)-1,AND(B803="Long",F803&lt;&gt;Q803),(F803/D803)-1,AND(B803="Short",F803&lt;&gt;Q803),(D803-F803)/D803)</f>
        <v>3.0792854076544529E-2</v>
      </c>
      <c r="P803" t="s">
        <v>23</v>
      </c>
      <c r="Q803" s="7">
        <v>31.215499999999999</v>
      </c>
      <c r="R803" s="8">
        <v>44950</v>
      </c>
      <c r="S803" s="10">
        <f t="shared" si="37"/>
        <v>1</v>
      </c>
      <c r="T803" s="10">
        <v>1</v>
      </c>
      <c r="V803" s="11" t="str">
        <f t="shared" si="36"/>
        <v>1</v>
      </c>
      <c r="Y803" s="10">
        <v>0</v>
      </c>
      <c r="AC803">
        <f t="shared" si="38"/>
        <v>1</v>
      </c>
    </row>
    <row r="804" spans="1:29" x14ac:dyDescent="0.2">
      <c r="A804" t="s">
        <v>389</v>
      </c>
      <c r="B804" t="s">
        <v>22</v>
      </c>
      <c r="C804" s="6">
        <v>44769</v>
      </c>
      <c r="D804" s="7">
        <v>245.94399999999999</v>
      </c>
      <c r="E804" s="6">
        <v>44770</v>
      </c>
      <c r="F804" s="7">
        <v>238.57900000000001</v>
      </c>
      <c r="G804">
        <v>1</v>
      </c>
      <c r="H804">
        <v>0</v>
      </c>
      <c r="J804" s="7"/>
      <c r="K804" s="8"/>
      <c r="M804" s="7"/>
      <c r="N804" s="8"/>
      <c r="O804" s="9" cm="1">
        <f t="array" ref="O804">_xlfn.IFS(AND(B804="Short",F804=Q804),(D804-F804)/D804,AND(B804="Long",F804=Q804),(F804/D804)-1,AND(B804="Long",F804&lt;&gt;Q804),(F804/D804)-1,AND(B804="Short",F804&lt;&gt;Q804),(D804-F804)/D804)</f>
        <v>2.9945841329733519E-2</v>
      </c>
      <c r="P804" t="s">
        <v>23</v>
      </c>
      <c r="Q804" s="7">
        <v>238.57900000000001</v>
      </c>
      <c r="R804" s="8">
        <v>44769</v>
      </c>
      <c r="S804" s="10">
        <f t="shared" si="37"/>
        <v>1</v>
      </c>
      <c r="T804" s="10">
        <v>1</v>
      </c>
      <c r="V804" s="11" t="str">
        <f t="shared" si="36"/>
        <v>1</v>
      </c>
      <c r="Y804" s="10">
        <v>0</v>
      </c>
      <c r="AC804">
        <f t="shared" si="38"/>
        <v>1</v>
      </c>
    </row>
    <row r="805" spans="1:29" x14ac:dyDescent="0.2">
      <c r="A805" t="s">
        <v>389</v>
      </c>
      <c r="B805" t="s">
        <v>25</v>
      </c>
      <c r="C805" s="6">
        <v>45139</v>
      </c>
      <c r="D805" s="7">
        <v>305.42899999999997</v>
      </c>
      <c r="E805" s="6">
        <v>45167</v>
      </c>
      <c r="F805" s="7">
        <v>314.00150000000002</v>
      </c>
      <c r="G805">
        <v>1</v>
      </c>
      <c r="H805">
        <v>0</v>
      </c>
      <c r="J805" s="7"/>
      <c r="K805" s="8"/>
      <c r="M805" s="7"/>
      <c r="N805" s="8"/>
      <c r="O805" s="9" cm="1">
        <f t="array" ref="O805">_xlfn.IFS(AND(B805="Short",F805=Q805),(D805-F805)/D805,AND(B805="Long",F805=Q805),(F805/D805)-1,AND(B805="Long",F805&lt;&gt;Q805),(F805/D805)-1,AND(B805="Short",F805&lt;&gt;Q805),(D805-F805)/D805)</f>
        <v>2.8067079419439755E-2</v>
      </c>
      <c r="P805" t="s">
        <v>23</v>
      </c>
      <c r="Q805" s="7">
        <v>314.00150000000002</v>
      </c>
      <c r="R805" s="8">
        <v>45139</v>
      </c>
      <c r="S805" s="10">
        <f t="shared" si="37"/>
        <v>28</v>
      </c>
      <c r="T805" s="10">
        <v>1</v>
      </c>
      <c r="V805" s="11" t="str">
        <f t="shared" si="36"/>
        <v>1</v>
      </c>
      <c r="Y805" s="10">
        <v>0</v>
      </c>
      <c r="AC805">
        <f t="shared" si="38"/>
        <v>28</v>
      </c>
    </row>
    <row r="806" spans="1:29" x14ac:dyDescent="0.2">
      <c r="A806" t="s">
        <v>394</v>
      </c>
      <c r="B806" t="s">
        <v>25</v>
      </c>
      <c r="C806" s="6">
        <v>43906</v>
      </c>
      <c r="D806" s="7">
        <v>48.743000000000002</v>
      </c>
      <c r="E806" s="6">
        <v>43907</v>
      </c>
      <c r="F806" s="7">
        <v>50.350499999999997</v>
      </c>
      <c r="G806">
        <v>1</v>
      </c>
      <c r="H806">
        <v>0</v>
      </c>
      <c r="J806" s="7"/>
      <c r="K806" s="8"/>
      <c r="M806" s="7"/>
      <c r="N806" s="8"/>
      <c r="O806" s="9" cm="1">
        <f t="array" ref="O806">_xlfn.IFS(AND(B806="Short",F806=Q806),(D806-F806)/D806,AND(B806="Long",F806=Q806),(F806/D806)-1,AND(B806="Long",F806&lt;&gt;Q806),(F806/D806)-1,AND(B806="Short",F806&lt;&gt;Q806),(D806-F806)/D806)</f>
        <v>3.2979094434072431E-2</v>
      </c>
      <c r="P806" t="s">
        <v>23</v>
      </c>
      <c r="Q806" s="7">
        <v>50.350499999999997</v>
      </c>
      <c r="R806" s="8">
        <v>43906</v>
      </c>
      <c r="S806" s="10">
        <f t="shared" si="37"/>
        <v>1</v>
      </c>
      <c r="T806" s="10">
        <v>1</v>
      </c>
      <c r="V806" s="11" t="str">
        <f t="shared" si="36"/>
        <v>1</v>
      </c>
      <c r="Y806" s="10">
        <v>0</v>
      </c>
      <c r="AC806">
        <f t="shared" si="38"/>
        <v>1</v>
      </c>
    </row>
    <row r="807" spans="1:29" x14ac:dyDescent="0.2">
      <c r="A807" t="s">
        <v>395</v>
      </c>
      <c r="B807" t="s">
        <v>25</v>
      </c>
      <c r="C807" s="6">
        <v>43906</v>
      </c>
      <c r="D807" s="7">
        <v>43.698999999999998</v>
      </c>
      <c r="E807" s="6">
        <v>43916</v>
      </c>
      <c r="F807" s="7">
        <v>45.421500000000002</v>
      </c>
      <c r="G807">
        <v>1</v>
      </c>
      <c r="H807">
        <v>0</v>
      </c>
      <c r="J807" s="7"/>
      <c r="K807" s="8"/>
      <c r="M807" s="7"/>
      <c r="N807" s="8"/>
      <c r="O807" s="9" cm="1">
        <f t="array" ref="O807">_xlfn.IFS(AND(B807="Short",F807=Q807),(D807-F807)/D807,AND(B807="Long",F807=Q807),(F807/D807)-1,AND(B807="Long",F807&lt;&gt;Q807),(F807/D807)-1,AND(B807="Short",F807&lt;&gt;Q807),(D807-F807)/D807)</f>
        <v>3.9417377972036149E-2</v>
      </c>
      <c r="P807" t="s">
        <v>23</v>
      </c>
      <c r="Q807" s="7">
        <v>45.421500000000002</v>
      </c>
      <c r="R807" s="8">
        <v>43906</v>
      </c>
      <c r="S807" s="10">
        <f t="shared" si="37"/>
        <v>10</v>
      </c>
      <c r="T807" s="10">
        <v>1</v>
      </c>
      <c r="V807" s="11" t="str">
        <f t="shared" si="36"/>
        <v>1</v>
      </c>
      <c r="Y807" s="10">
        <v>0</v>
      </c>
      <c r="AC807">
        <f t="shared" si="38"/>
        <v>10</v>
      </c>
    </row>
    <row r="808" spans="1:29" x14ac:dyDescent="0.2">
      <c r="A808" t="s">
        <v>389</v>
      </c>
      <c r="B808" t="s">
        <v>25</v>
      </c>
      <c r="C808" s="6">
        <v>45322</v>
      </c>
      <c r="D808" s="7">
        <v>268.23200000000003</v>
      </c>
      <c r="E808" s="6">
        <v>45330</v>
      </c>
      <c r="F808" s="7">
        <v>279.06200000000001</v>
      </c>
      <c r="G808">
        <v>1</v>
      </c>
      <c r="H808">
        <v>0</v>
      </c>
      <c r="J808" s="7"/>
      <c r="K808" s="8"/>
      <c r="M808" s="7"/>
      <c r="N808" s="8"/>
      <c r="O808" s="9" cm="1">
        <f t="array" ref="O808">_xlfn.IFS(AND(B808="Short",F808=Q808),(D808-F808)/D808,AND(B808="Long",F808=Q808),(F808/D808)-1,AND(B808="Long",F808&lt;&gt;Q808),(F808/D808)-1,AND(B808="Short",F808&lt;&gt;Q808),(D808-F808)/D808)</f>
        <v>4.0375495839422459E-2</v>
      </c>
      <c r="P808" t="s">
        <v>23</v>
      </c>
      <c r="Q808" s="7">
        <v>279.06200000000001</v>
      </c>
      <c r="R808" s="8">
        <v>45322</v>
      </c>
      <c r="S808" s="10">
        <f t="shared" si="37"/>
        <v>8</v>
      </c>
      <c r="T808" s="10">
        <v>1</v>
      </c>
      <c r="V808" s="11" t="str">
        <f t="shared" si="36"/>
        <v>1</v>
      </c>
      <c r="Y808" s="10">
        <v>0</v>
      </c>
      <c r="AC808">
        <f t="shared" si="38"/>
        <v>8</v>
      </c>
    </row>
    <row r="809" spans="1:29" x14ac:dyDescent="0.2">
      <c r="A809" t="s">
        <v>394</v>
      </c>
      <c r="B809" t="s">
        <v>25</v>
      </c>
      <c r="C809" s="6">
        <v>45498</v>
      </c>
      <c r="D809" s="7">
        <v>129.95179999999999</v>
      </c>
      <c r="E809" s="6">
        <v>45523</v>
      </c>
      <c r="F809" s="7">
        <v>133.72630000000001</v>
      </c>
      <c r="G809">
        <v>1</v>
      </c>
      <c r="H809">
        <v>0</v>
      </c>
      <c r="J809" s="7"/>
      <c r="K809" s="8"/>
      <c r="M809" s="7"/>
      <c r="N809" s="8"/>
      <c r="O809" s="9" cm="1">
        <f t="array" ref="O809">_xlfn.IFS(AND(B809="Short",F809=Q809),(D809-F809)/D809,AND(B809="Long",F809=Q809),(F809/D809)-1,AND(B809="Long",F809&lt;&gt;Q809),(F809/D809)-1,AND(B809="Short",F809&lt;&gt;Q809),(D809-F809)/D809)</f>
        <v>2.9045384519491124E-2</v>
      </c>
      <c r="P809" t="s">
        <v>23</v>
      </c>
      <c r="Q809" s="7">
        <v>133.72630000000001</v>
      </c>
      <c r="R809" s="8">
        <v>45498</v>
      </c>
      <c r="S809" s="10">
        <f t="shared" si="37"/>
        <v>25</v>
      </c>
      <c r="T809" s="10">
        <v>1</v>
      </c>
      <c r="V809" s="11" t="str">
        <f t="shared" si="36"/>
        <v>1</v>
      </c>
      <c r="Y809" s="10">
        <v>0</v>
      </c>
      <c r="AC809">
        <f t="shared" si="38"/>
        <v>25</v>
      </c>
    </row>
    <row r="810" spans="1:29" x14ac:dyDescent="0.2">
      <c r="A810" t="s">
        <v>396</v>
      </c>
      <c r="B810" t="s">
        <v>25</v>
      </c>
      <c r="C810" s="6">
        <v>43906</v>
      </c>
      <c r="D810" s="7">
        <v>63.722999999999999</v>
      </c>
      <c r="E810" s="6">
        <v>43907</v>
      </c>
      <c r="F810" s="7">
        <v>66.055499999999995</v>
      </c>
      <c r="G810">
        <v>1</v>
      </c>
      <c r="H810">
        <v>0</v>
      </c>
      <c r="J810" s="7"/>
      <c r="K810" s="8"/>
      <c r="M810" s="7"/>
      <c r="N810" s="8"/>
      <c r="O810" s="9" cm="1">
        <f t="array" ref="O810">_xlfn.IFS(AND(B810="Short",F810=Q810),(D810-F810)/D810,AND(B810="Long",F810=Q810),(F810/D810)-1,AND(B810="Long",F810&lt;&gt;Q810),(F810/D810)-1,AND(B810="Short",F810&lt;&gt;Q810),(D810-F810)/D810)</f>
        <v>3.6603738053763824E-2</v>
      </c>
      <c r="P810" t="s">
        <v>23</v>
      </c>
      <c r="Q810" s="7">
        <v>66.055499999999995</v>
      </c>
      <c r="R810" s="8">
        <v>43906</v>
      </c>
      <c r="S810" s="10">
        <f t="shared" si="37"/>
        <v>1</v>
      </c>
      <c r="T810" s="10">
        <v>1</v>
      </c>
      <c r="V810" s="11" t="str">
        <f t="shared" si="36"/>
        <v>1</v>
      </c>
      <c r="Y810" s="10">
        <v>0</v>
      </c>
      <c r="AC810">
        <f t="shared" si="38"/>
        <v>1</v>
      </c>
    </row>
    <row r="811" spans="1:29" x14ac:dyDescent="0.2">
      <c r="A811" t="s">
        <v>397</v>
      </c>
      <c r="B811" t="s">
        <v>25</v>
      </c>
      <c r="C811" s="6">
        <v>43899</v>
      </c>
      <c r="D811" s="7">
        <v>36.881</v>
      </c>
      <c r="E811" s="6">
        <v>43949</v>
      </c>
      <c r="F811" s="7">
        <v>37.933500000000002</v>
      </c>
      <c r="G811">
        <v>1</v>
      </c>
      <c r="H811">
        <v>0</v>
      </c>
      <c r="J811" s="7"/>
      <c r="K811" s="8"/>
      <c r="M811" s="7"/>
      <c r="N811" s="8"/>
      <c r="O811" s="9" cm="1">
        <f t="array" ref="O811">_xlfn.IFS(AND(B811="Short",F811=Q811),(D811-F811)/D811,AND(B811="Long",F811=Q811),(F811/D811)-1,AND(B811="Long",F811&lt;&gt;Q811),(F811/D811)-1,AND(B811="Short",F811&lt;&gt;Q811),(D811-F811)/D811)</f>
        <v>2.8537729454190641E-2</v>
      </c>
      <c r="P811" t="s">
        <v>23</v>
      </c>
      <c r="Q811" s="7">
        <v>37.933500000000002</v>
      </c>
      <c r="R811" s="8">
        <v>43899</v>
      </c>
      <c r="S811" s="10">
        <f t="shared" si="37"/>
        <v>50</v>
      </c>
      <c r="T811" s="10">
        <v>1</v>
      </c>
      <c r="V811" s="11" t="str">
        <f t="shared" si="36"/>
        <v>1</v>
      </c>
      <c r="Y811" s="10">
        <v>0</v>
      </c>
      <c r="AC811">
        <f t="shared" si="38"/>
        <v>50</v>
      </c>
    </row>
    <row r="812" spans="1:29" x14ac:dyDescent="0.2">
      <c r="A812" t="s">
        <v>398</v>
      </c>
      <c r="B812" t="s">
        <v>22</v>
      </c>
      <c r="C812" s="6">
        <v>43998</v>
      </c>
      <c r="D812" s="7">
        <v>124.075</v>
      </c>
      <c r="E812" s="6">
        <v>43999</v>
      </c>
      <c r="F812" s="7">
        <v>121.0625</v>
      </c>
      <c r="G812">
        <v>1</v>
      </c>
      <c r="H812">
        <v>0</v>
      </c>
      <c r="J812" s="7"/>
      <c r="K812" s="8"/>
      <c r="M812" s="7"/>
      <c r="N812" s="8"/>
      <c r="O812" s="9" cm="1">
        <f t="array" ref="O812">_xlfn.IFS(AND(B812="Short",F812=Q812),(D812-F812)/D812,AND(B812="Long",F812=Q812),(F812/D812)-1,AND(B812="Long",F812&lt;&gt;Q812),(F812/D812)-1,AND(B812="Short",F812&lt;&gt;Q812),(D812-F812)/D812)</f>
        <v>2.4279669554704838E-2</v>
      </c>
      <c r="P812" t="s">
        <v>23</v>
      </c>
      <c r="Q812" s="7">
        <v>121.0625</v>
      </c>
      <c r="R812" s="8">
        <v>43998</v>
      </c>
      <c r="S812" s="10">
        <f t="shared" si="37"/>
        <v>1</v>
      </c>
      <c r="T812" s="10">
        <v>1</v>
      </c>
      <c r="V812" s="11" t="str">
        <f t="shared" si="36"/>
        <v>1</v>
      </c>
      <c r="Y812" s="10">
        <v>0</v>
      </c>
      <c r="AC812">
        <f t="shared" si="38"/>
        <v>1</v>
      </c>
    </row>
    <row r="813" spans="1:29" x14ac:dyDescent="0.2">
      <c r="A813" t="s">
        <v>399</v>
      </c>
      <c r="B813" t="s">
        <v>25</v>
      </c>
      <c r="C813" s="6">
        <v>43906</v>
      </c>
      <c r="D813" s="7">
        <v>247.352</v>
      </c>
      <c r="E813" s="6">
        <v>43907</v>
      </c>
      <c r="F813" s="7">
        <v>265.73200000000003</v>
      </c>
      <c r="G813">
        <v>1</v>
      </c>
      <c r="H813">
        <v>0</v>
      </c>
      <c r="J813" s="7"/>
      <c r="K813" s="8"/>
      <c r="M813" s="7"/>
      <c r="N813" s="8"/>
      <c r="O813" s="9" cm="1">
        <f t="array" ref="O813">_xlfn.IFS(AND(B813="Short",F813=Q813),(D813-F813)/D813,AND(B813="Long",F813=Q813),(F813/D813)-1,AND(B813="Long",F813&lt;&gt;Q813),(F813/D813)-1,AND(B813="Short",F813&lt;&gt;Q813),(D813-F813)/D813)</f>
        <v>7.4307060383582924E-2</v>
      </c>
      <c r="P813" t="s">
        <v>23</v>
      </c>
      <c r="Q813" s="7">
        <v>265.73200000000003</v>
      </c>
      <c r="R813" s="8">
        <v>43906</v>
      </c>
      <c r="S813" s="10">
        <f t="shared" si="37"/>
        <v>1</v>
      </c>
      <c r="T813" s="10">
        <v>1</v>
      </c>
      <c r="V813" s="11" t="str">
        <f t="shared" si="36"/>
        <v>1</v>
      </c>
      <c r="Y813" s="10">
        <v>0</v>
      </c>
      <c r="AC813">
        <f t="shared" si="38"/>
        <v>1</v>
      </c>
    </row>
    <row r="814" spans="1:29" x14ac:dyDescent="0.2">
      <c r="A814" t="s">
        <v>397</v>
      </c>
      <c r="B814" t="s">
        <v>25</v>
      </c>
      <c r="C814" s="6">
        <v>44998</v>
      </c>
      <c r="D814" s="7">
        <v>33.826999999999998</v>
      </c>
      <c r="E814" s="6">
        <v>44999</v>
      </c>
      <c r="F814" s="7">
        <v>35.219499999999996</v>
      </c>
      <c r="G814">
        <v>1</v>
      </c>
      <c r="H814">
        <v>0</v>
      </c>
      <c r="J814" s="7"/>
      <c r="K814" s="8"/>
      <c r="M814" s="7"/>
      <c r="N814" s="8"/>
      <c r="O814" s="9" cm="1">
        <f t="array" ref="O814">_xlfn.IFS(AND(B814="Short",F814=Q814),(D814-F814)/D814,AND(B814="Long",F814=Q814),(F814/D814)-1,AND(B814="Long",F814&lt;&gt;Q814),(F814/D814)-1,AND(B814="Short",F814&lt;&gt;Q814),(D814-F814)/D814)</f>
        <v>4.1165341295414937E-2</v>
      </c>
      <c r="P814" t="s">
        <v>23</v>
      </c>
      <c r="Q814" s="7">
        <v>35.219499999999996</v>
      </c>
      <c r="R814" s="8">
        <v>44998</v>
      </c>
      <c r="S814" s="10">
        <f t="shared" si="37"/>
        <v>1</v>
      </c>
      <c r="T814" s="10">
        <v>1</v>
      </c>
      <c r="V814" s="11" t="str">
        <f t="shared" si="36"/>
        <v>1</v>
      </c>
      <c r="Y814" s="10">
        <v>0</v>
      </c>
      <c r="AC814">
        <f t="shared" si="38"/>
        <v>1</v>
      </c>
    </row>
    <row r="815" spans="1:29" x14ac:dyDescent="0.2">
      <c r="A815" t="s">
        <v>400</v>
      </c>
      <c r="B815" t="s">
        <v>25</v>
      </c>
      <c r="C815" s="6">
        <v>44701</v>
      </c>
      <c r="D815" s="7">
        <v>72.27</v>
      </c>
      <c r="E815" s="6">
        <v>44704</v>
      </c>
      <c r="F815" s="7">
        <v>77.944999999999993</v>
      </c>
      <c r="G815">
        <v>1</v>
      </c>
      <c r="H815">
        <v>0</v>
      </c>
      <c r="J815" s="7"/>
      <c r="K815" s="8"/>
      <c r="M815" s="7"/>
      <c r="N815" s="8"/>
      <c r="O815" s="9" cm="1">
        <f t="array" ref="O815">_xlfn.IFS(AND(B815="Short",F815=Q815),(D815-F815)/D815,AND(B815="Long",F815=Q815),(F815/D815)-1,AND(B815="Long",F815&lt;&gt;Q815),(F815/D815)-1,AND(B815="Short",F815&lt;&gt;Q815),(D815-F815)/D815)</f>
        <v>7.8524975785249751E-2</v>
      </c>
      <c r="P815" t="s">
        <v>23</v>
      </c>
      <c r="Q815" s="7">
        <v>77.944999999999993</v>
      </c>
      <c r="R815" s="8">
        <v>44701</v>
      </c>
      <c r="S815" s="10">
        <f t="shared" si="37"/>
        <v>3</v>
      </c>
      <c r="T815" s="10">
        <v>1</v>
      </c>
      <c r="V815" s="11" t="str">
        <f t="shared" si="36"/>
        <v>1</v>
      </c>
      <c r="Y815" s="10">
        <v>0</v>
      </c>
      <c r="AC815">
        <f t="shared" si="38"/>
        <v>3</v>
      </c>
    </row>
    <row r="816" spans="1:29" x14ac:dyDescent="0.2">
      <c r="A816" t="s">
        <v>401</v>
      </c>
      <c r="B816" t="s">
        <v>25</v>
      </c>
      <c r="C816" s="6">
        <v>43906</v>
      </c>
      <c r="D816" s="7">
        <v>85.064999999999998</v>
      </c>
      <c r="E816" s="6">
        <v>43907</v>
      </c>
      <c r="F816" s="7">
        <v>88.602500000000006</v>
      </c>
      <c r="G816">
        <v>1</v>
      </c>
      <c r="H816">
        <v>0</v>
      </c>
      <c r="J816" s="7"/>
      <c r="K816" s="8"/>
      <c r="M816" s="7"/>
      <c r="N816" s="8"/>
      <c r="O816" s="9" cm="1">
        <f t="array" ref="O816">_xlfn.IFS(AND(B816="Short",F816=Q816),(D816-F816)/D816,AND(B816="Long",F816=Q816),(F816/D816)-1,AND(B816="Long",F816&lt;&gt;Q816),(F816/D816)-1,AND(B816="Short",F816&lt;&gt;Q816),(D816-F816)/D816)</f>
        <v>4.1585846117674796E-2</v>
      </c>
      <c r="P816" t="s">
        <v>23</v>
      </c>
      <c r="Q816" s="7">
        <v>88.602500000000006</v>
      </c>
      <c r="R816" s="8">
        <v>43906</v>
      </c>
      <c r="S816" s="10">
        <f t="shared" si="37"/>
        <v>1</v>
      </c>
      <c r="T816" s="10">
        <v>1</v>
      </c>
      <c r="V816" s="11" t="str">
        <f t="shared" si="36"/>
        <v>1</v>
      </c>
      <c r="Y816" s="10">
        <v>0</v>
      </c>
      <c r="AC816">
        <f t="shared" si="38"/>
        <v>1</v>
      </c>
    </row>
    <row r="817" spans="1:29" x14ac:dyDescent="0.2">
      <c r="A817" t="s">
        <v>402</v>
      </c>
      <c r="B817" t="s">
        <v>22</v>
      </c>
      <c r="C817" s="6">
        <v>43698</v>
      </c>
      <c r="D817" s="7">
        <v>98.436000000000007</v>
      </c>
      <c r="E817" s="6">
        <v>43902</v>
      </c>
      <c r="F817" s="7">
        <v>94.850999999999999</v>
      </c>
      <c r="G817">
        <v>1</v>
      </c>
      <c r="H817">
        <v>0</v>
      </c>
      <c r="J817" s="7"/>
      <c r="K817" s="8"/>
      <c r="M817" s="7"/>
      <c r="N817" s="8"/>
      <c r="O817" s="9" cm="1">
        <f t="array" ref="O817">_xlfn.IFS(AND(B817="Short",F817=Q817),(D817-F817)/D817,AND(B817="Long",F817=Q817),(F817/D817)-1,AND(B817="Long",F817&lt;&gt;Q817),(F817/D817)-1,AND(B817="Short",F817&lt;&gt;Q817),(D817-F817)/D817)</f>
        <v>3.641960258442041E-2</v>
      </c>
      <c r="P817" t="s">
        <v>23</v>
      </c>
      <c r="Q817" s="7">
        <v>94.850999999999999</v>
      </c>
      <c r="R817" s="8">
        <v>43698</v>
      </c>
      <c r="S817" s="10">
        <f t="shared" si="37"/>
        <v>204</v>
      </c>
      <c r="T817" s="10">
        <v>1</v>
      </c>
      <c r="V817" s="11" t="str">
        <f t="shared" si="36"/>
        <v>1</v>
      </c>
      <c r="Y817" s="10">
        <v>0</v>
      </c>
      <c r="AC817">
        <f t="shared" si="38"/>
        <v>204</v>
      </c>
    </row>
    <row r="818" spans="1:29" x14ac:dyDescent="0.2">
      <c r="A818" t="s">
        <v>400</v>
      </c>
      <c r="B818" t="s">
        <v>22</v>
      </c>
      <c r="C818" s="6">
        <v>44883</v>
      </c>
      <c r="D818" s="7">
        <v>113.113</v>
      </c>
      <c r="E818" s="6">
        <v>44886</v>
      </c>
      <c r="F818" s="7">
        <v>108.8955</v>
      </c>
      <c r="G818">
        <v>1</v>
      </c>
      <c r="H818">
        <v>0</v>
      </c>
      <c r="J818" s="7"/>
      <c r="K818" s="8"/>
      <c r="M818" s="7"/>
      <c r="N818" s="8"/>
      <c r="O818" s="9" cm="1">
        <f t="array" ref="O818">_xlfn.IFS(AND(B818="Short",F818=Q818),(D818-F818)/D818,AND(B818="Long",F818=Q818),(F818/D818)-1,AND(B818="Long",F818&lt;&gt;Q818),(F818/D818)-1,AND(B818="Short",F818&lt;&gt;Q818),(D818-F818)/D818)</f>
        <v>3.7285723126431101E-2</v>
      </c>
      <c r="P818" t="s">
        <v>23</v>
      </c>
      <c r="Q818" s="7">
        <v>108.8955</v>
      </c>
      <c r="R818" s="8">
        <v>44883</v>
      </c>
      <c r="S818" s="10">
        <f t="shared" si="37"/>
        <v>3</v>
      </c>
      <c r="T818" s="10">
        <v>1</v>
      </c>
      <c r="V818" s="11" t="str">
        <f t="shared" si="36"/>
        <v>1</v>
      </c>
      <c r="Y818" s="10">
        <v>0</v>
      </c>
      <c r="AC818">
        <f t="shared" si="38"/>
        <v>3</v>
      </c>
    </row>
    <row r="819" spans="1:29" x14ac:dyDescent="0.2">
      <c r="A819" t="s">
        <v>401</v>
      </c>
      <c r="B819" t="s">
        <v>22</v>
      </c>
      <c r="C819" s="6">
        <v>44144</v>
      </c>
      <c r="D819" s="7">
        <v>157.78</v>
      </c>
      <c r="E819" s="6">
        <v>44145</v>
      </c>
      <c r="F819" s="7">
        <v>152.43</v>
      </c>
      <c r="G819">
        <v>1</v>
      </c>
      <c r="H819">
        <v>0</v>
      </c>
      <c r="J819" s="7"/>
      <c r="K819" s="8"/>
      <c r="M819" s="7"/>
      <c r="N819" s="8"/>
      <c r="O819" s="9" cm="1">
        <f t="array" ref="O819">_xlfn.IFS(AND(B819="Short",F819=Q819),(D819-F819)/D819,AND(B819="Long",F819=Q819),(F819/D819)-1,AND(B819="Long",F819&lt;&gt;Q819),(F819/D819)-1,AND(B819="Short",F819&lt;&gt;Q819),(D819-F819)/D819)</f>
        <v>3.3907973127139016E-2</v>
      </c>
      <c r="P819" t="s">
        <v>23</v>
      </c>
      <c r="Q819" s="7">
        <v>152.43</v>
      </c>
      <c r="R819" s="8">
        <v>44144</v>
      </c>
      <c r="S819" s="10">
        <f t="shared" si="37"/>
        <v>1</v>
      </c>
      <c r="T819" s="10">
        <v>1</v>
      </c>
      <c r="V819" s="11" t="str">
        <f t="shared" si="36"/>
        <v>1</v>
      </c>
      <c r="Y819" s="10">
        <v>0</v>
      </c>
      <c r="AC819">
        <f t="shared" si="38"/>
        <v>1</v>
      </c>
    </row>
    <row r="820" spans="1:29" x14ac:dyDescent="0.2">
      <c r="A820" t="s">
        <v>403</v>
      </c>
      <c r="B820" t="s">
        <v>22</v>
      </c>
      <c r="C820" s="6">
        <v>43957</v>
      </c>
      <c r="D820" s="7">
        <v>84.454999999999998</v>
      </c>
      <c r="E820" s="6">
        <v>43958</v>
      </c>
      <c r="F820" s="7">
        <v>82.517499999999998</v>
      </c>
      <c r="G820">
        <v>1</v>
      </c>
      <c r="H820">
        <v>0</v>
      </c>
      <c r="J820" s="7"/>
      <c r="K820" s="8"/>
      <c r="M820" s="7"/>
      <c r="N820" s="8"/>
      <c r="O820" s="9" cm="1">
        <f t="array" ref="O820">_xlfn.IFS(AND(B820="Short",F820=Q820),(D820-F820)/D820,AND(B820="Long",F820=Q820),(F820/D820)-1,AND(B820="Long",F820&lt;&gt;Q820),(F820/D820)-1,AND(B820="Short",F820&lt;&gt;Q820),(D820-F820)/D820)</f>
        <v>2.2941211295956426E-2</v>
      </c>
      <c r="P820" t="s">
        <v>23</v>
      </c>
      <c r="Q820" s="7">
        <v>82.517499999999998</v>
      </c>
      <c r="R820" s="8">
        <v>43957</v>
      </c>
      <c r="S820" s="10">
        <f t="shared" si="37"/>
        <v>1</v>
      </c>
      <c r="T820" s="10">
        <v>1</v>
      </c>
      <c r="V820" s="11" t="str">
        <f t="shared" si="36"/>
        <v>1</v>
      </c>
      <c r="Y820" s="10">
        <v>0</v>
      </c>
      <c r="AC820">
        <f t="shared" si="38"/>
        <v>1</v>
      </c>
    </row>
    <row r="821" spans="1:29" x14ac:dyDescent="0.2">
      <c r="A821" t="s">
        <v>402</v>
      </c>
      <c r="B821" t="s">
        <v>22</v>
      </c>
      <c r="C821" s="6">
        <v>44621</v>
      </c>
      <c r="D821" s="7">
        <v>224.124</v>
      </c>
      <c r="E821" s="6">
        <v>44627</v>
      </c>
      <c r="F821" s="7">
        <v>217.35900000000001</v>
      </c>
      <c r="G821">
        <v>1</v>
      </c>
      <c r="H821">
        <v>0</v>
      </c>
      <c r="J821" s="7"/>
      <c r="K821" s="8"/>
      <c r="M821" s="7"/>
      <c r="N821" s="8"/>
      <c r="O821" s="9" cm="1">
        <f t="array" ref="O821">_xlfn.IFS(AND(B821="Short",F821=Q821),(D821-F821)/D821,AND(B821="Long",F821=Q821),(F821/D821)-1,AND(B821="Long",F821&lt;&gt;Q821),(F821/D821)-1,AND(B821="Short",F821&lt;&gt;Q821),(D821-F821)/D821)</f>
        <v>3.0184183755421045E-2</v>
      </c>
      <c r="P821" t="s">
        <v>23</v>
      </c>
      <c r="Q821" s="7">
        <v>217.35900000000001</v>
      </c>
      <c r="R821" s="8">
        <v>44621</v>
      </c>
      <c r="S821" s="10">
        <f t="shared" si="37"/>
        <v>6</v>
      </c>
      <c r="T821" s="10">
        <v>1</v>
      </c>
      <c r="V821" s="11" t="str">
        <f t="shared" si="36"/>
        <v>1</v>
      </c>
      <c r="Y821" s="10">
        <v>0</v>
      </c>
      <c r="AC821">
        <f t="shared" si="38"/>
        <v>6</v>
      </c>
    </row>
    <row r="822" spans="1:29" x14ac:dyDescent="0.2">
      <c r="A822" t="s">
        <v>404</v>
      </c>
      <c r="B822" t="s">
        <v>25</v>
      </c>
      <c r="C822" s="6">
        <v>43906</v>
      </c>
      <c r="D822" s="7">
        <v>157.90199999999999</v>
      </c>
      <c r="E822" s="6">
        <v>43907</v>
      </c>
      <c r="F822" s="7">
        <v>165.15700000000001</v>
      </c>
      <c r="G822">
        <v>1</v>
      </c>
      <c r="H822">
        <v>0</v>
      </c>
      <c r="J822" s="7"/>
      <c r="K822" s="8"/>
      <c r="M822" s="7"/>
      <c r="N822" s="8"/>
      <c r="O822" s="9" cm="1">
        <f t="array" ref="O822">_xlfn.IFS(AND(B822="Short",F822=Q822),(D822-F822)/D822,AND(B822="Long",F822=Q822),(F822/D822)-1,AND(B822="Long",F822&lt;&gt;Q822),(F822/D822)-1,AND(B822="Short",F822&lt;&gt;Q822),(D822-F822)/D822)</f>
        <v>4.5946219807222466E-2</v>
      </c>
      <c r="P822" t="s">
        <v>23</v>
      </c>
      <c r="Q822" s="7">
        <v>165.15700000000001</v>
      </c>
      <c r="R822" s="8">
        <v>43906</v>
      </c>
      <c r="S822" s="10">
        <f t="shared" si="37"/>
        <v>1</v>
      </c>
      <c r="T822" s="10">
        <v>1</v>
      </c>
      <c r="V822" s="11" t="str">
        <f t="shared" si="36"/>
        <v>1</v>
      </c>
      <c r="Y822" s="10">
        <v>0</v>
      </c>
      <c r="AC822">
        <f t="shared" si="38"/>
        <v>1</v>
      </c>
    </row>
    <row r="823" spans="1:29" x14ac:dyDescent="0.2">
      <c r="A823" t="s">
        <v>402</v>
      </c>
      <c r="B823" t="s">
        <v>25</v>
      </c>
      <c r="C823" s="6">
        <v>44881</v>
      </c>
      <c r="D823" s="7">
        <v>152.76300000000001</v>
      </c>
      <c r="E823" s="6">
        <v>44882</v>
      </c>
      <c r="F823" s="7">
        <v>160.0455</v>
      </c>
      <c r="G823">
        <v>1</v>
      </c>
      <c r="H823">
        <v>0</v>
      </c>
      <c r="J823" s="7"/>
      <c r="K823" s="8"/>
      <c r="M823" s="7"/>
      <c r="N823" s="8"/>
      <c r="O823" s="9" cm="1">
        <f t="array" ref="O823">_xlfn.IFS(AND(B823="Short",F823=Q823),(D823-F823)/D823,AND(B823="Long",F823=Q823),(F823/D823)-1,AND(B823="Long",F823&lt;&gt;Q823),(F823/D823)-1,AND(B823="Short",F823&lt;&gt;Q823),(D823-F823)/D823)</f>
        <v>4.7671883898587897E-2</v>
      </c>
      <c r="P823" t="s">
        <v>23</v>
      </c>
      <c r="Q823" s="7">
        <v>160.0455</v>
      </c>
      <c r="R823" s="8">
        <v>44881</v>
      </c>
      <c r="S823" s="10">
        <f t="shared" si="37"/>
        <v>1</v>
      </c>
      <c r="T823" s="10">
        <v>1</v>
      </c>
      <c r="V823" s="11" t="str">
        <f t="shared" si="36"/>
        <v>1</v>
      </c>
      <c r="Y823" s="10">
        <v>0</v>
      </c>
      <c r="AC823">
        <f t="shared" si="38"/>
        <v>1</v>
      </c>
    </row>
    <row r="824" spans="1:29" x14ac:dyDescent="0.2">
      <c r="A824" t="s">
        <v>404</v>
      </c>
      <c r="B824" t="s">
        <v>25</v>
      </c>
      <c r="C824" s="6">
        <v>45048</v>
      </c>
      <c r="D824" s="7">
        <v>255.041</v>
      </c>
      <c r="E824" s="6">
        <v>45049</v>
      </c>
      <c r="F824" s="7">
        <v>264.04349999999999</v>
      </c>
      <c r="G824">
        <v>1</v>
      </c>
      <c r="H824">
        <v>0</v>
      </c>
      <c r="J824" s="7"/>
      <c r="K824" s="8"/>
      <c r="M824" s="7"/>
      <c r="N824" s="8"/>
      <c r="O824" s="9" cm="1">
        <f t="array" ref="O824">_xlfn.IFS(AND(B824="Short",F824=Q824),(D824-F824)/D824,AND(B824="Long",F824=Q824),(F824/D824)-1,AND(B824="Long",F824&lt;&gt;Q824),(F824/D824)-1,AND(B824="Short",F824&lt;&gt;Q824),(D824-F824)/D824)</f>
        <v>3.5298246164342295E-2</v>
      </c>
      <c r="P824" t="s">
        <v>23</v>
      </c>
      <c r="Q824" s="7">
        <v>264.04349999999999</v>
      </c>
      <c r="R824" s="8">
        <v>45048</v>
      </c>
      <c r="S824" s="10">
        <f t="shared" si="37"/>
        <v>1</v>
      </c>
      <c r="T824" s="10">
        <v>1</v>
      </c>
      <c r="V824" s="11" t="str">
        <f t="shared" si="36"/>
        <v>1</v>
      </c>
      <c r="Y824" s="10">
        <v>0</v>
      </c>
      <c r="AC824">
        <f t="shared" si="38"/>
        <v>1</v>
      </c>
    </row>
    <row r="825" spans="1:29" x14ac:dyDescent="0.2">
      <c r="A825" t="s">
        <v>404</v>
      </c>
      <c r="B825" t="s">
        <v>25</v>
      </c>
      <c r="C825" s="6">
        <v>45139</v>
      </c>
      <c r="D825" s="7">
        <v>251.31399999999999</v>
      </c>
      <c r="E825" s="6">
        <v>45153</v>
      </c>
      <c r="F825" s="7">
        <v>267.04899999999998</v>
      </c>
      <c r="G825">
        <v>1</v>
      </c>
      <c r="H825">
        <v>0</v>
      </c>
      <c r="J825" s="7"/>
      <c r="K825" s="8"/>
      <c r="M825" s="7"/>
      <c r="N825" s="8"/>
      <c r="O825" s="9" cm="1">
        <f t="array" ref="O825">_xlfn.IFS(AND(B825="Short",F825=Q825),(D825-F825)/D825,AND(B825="Long",F825=Q825),(F825/D825)-1,AND(B825="Long",F825&lt;&gt;Q825),(F825/D825)-1,AND(B825="Short",F825&lt;&gt;Q825),(D825-F825)/D825)</f>
        <v>6.2610917020142098E-2</v>
      </c>
      <c r="P825" t="s">
        <v>23</v>
      </c>
      <c r="Q825" s="7">
        <v>267.04899999999998</v>
      </c>
      <c r="R825" s="8">
        <v>45139</v>
      </c>
      <c r="S825" s="10">
        <f t="shared" si="37"/>
        <v>14</v>
      </c>
      <c r="T825" s="10">
        <v>1</v>
      </c>
      <c r="V825" s="11" t="str">
        <f t="shared" si="36"/>
        <v>1</v>
      </c>
      <c r="Y825" s="10">
        <v>0</v>
      </c>
      <c r="AC825">
        <f t="shared" si="38"/>
        <v>14</v>
      </c>
    </row>
    <row r="826" spans="1:29" x14ac:dyDescent="0.2">
      <c r="A826" t="s">
        <v>402</v>
      </c>
      <c r="B826" t="s">
        <v>22</v>
      </c>
      <c r="C826" s="6">
        <v>45525</v>
      </c>
      <c r="D826" s="7">
        <v>165.03</v>
      </c>
      <c r="E826" s="6">
        <v>45526</v>
      </c>
      <c r="F826" s="7">
        <v>159.28</v>
      </c>
      <c r="G826">
        <v>1</v>
      </c>
      <c r="H826">
        <v>0</v>
      </c>
      <c r="J826" s="7"/>
      <c r="K826" s="8"/>
      <c r="M826" s="7"/>
      <c r="N826" s="8"/>
      <c r="O826" s="9" cm="1">
        <f t="array" ref="O826">_xlfn.IFS(AND(B826="Short",F826=Q826),(D826-F826)/D826,AND(B826="Long",F826=Q826),(F826/D826)-1,AND(B826="Long",F826&lt;&gt;Q826),(F826/D826)-1,AND(B826="Short",F826&lt;&gt;Q826),(D826-F826)/D826)</f>
        <v>3.4842149912137188E-2</v>
      </c>
      <c r="P826" t="s">
        <v>23</v>
      </c>
      <c r="Q826" s="7">
        <v>159.28</v>
      </c>
      <c r="R826" s="8">
        <v>45525</v>
      </c>
      <c r="S826" s="10">
        <f t="shared" si="37"/>
        <v>1</v>
      </c>
      <c r="T826" s="10">
        <v>1</v>
      </c>
      <c r="V826" s="11" t="str">
        <f t="shared" si="36"/>
        <v>1</v>
      </c>
      <c r="Y826" s="10">
        <v>0</v>
      </c>
      <c r="AC826">
        <f t="shared" si="38"/>
        <v>1</v>
      </c>
    </row>
    <row r="827" spans="1:29" x14ac:dyDescent="0.2">
      <c r="A827" t="s">
        <v>405</v>
      </c>
      <c r="B827" t="s">
        <v>25</v>
      </c>
      <c r="C827" s="6">
        <v>43906</v>
      </c>
      <c r="D827" s="7">
        <v>26.242999999999999</v>
      </c>
      <c r="E827" s="6">
        <v>43907</v>
      </c>
      <c r="F827" s="7">
        <v>27.125499999999999</v>
      </c>
      <c r="G827">
        <v>1</v>
      </c>
      <c r="H827">
        <v>0</v>
      </c>
      <c r="J827" s="7"/>
      <c r="K827" s="8"/>
      <c r="M827" s="7"/>
      <c r="N827" s="8"/>
      <c r="O827" s="9" cm="1">
        <f t="array" ref="O827">_xlfn.IFS(AND(B827="Short",F827=Q827),(D827-F827)/D827,AND(B827="Long",F827=Q827),(F827/D827)-1,AND(B827="Long",F827&lt;&gt;Q827),(F827/D827)-1,AND(B827="Short",F827&lt;&gt;Q827),(D827-F827)/D827)</f>
        <v>3.3628015089738339E-2</v>
      </c>
      <c r="P827" t="s">
        <v>23</v>
      </c>
      <c r="Q827" s="7">
        <v>27.125499999999999</v>
      </c>
      <c r="R827" s="8">
        <v>43906</v>
      </c>
      <c r="S827" s="10">
        <f t="shared" si="37"/>
        <v>1</v>
      </c>
      <c r="T827" s="10">
        <v>1</v>
      </c>
      <c r="V827" s="11" t="str">
        <f t="shared" si="36"/>
        <v>1</v>
      </c>
      <c r="Y827" s="10">
        <v>0</v>
      </c>
      <c r="AC827">
        <f t="shared" si="38"/>
        <v>1</v>
      </c>
    </row>
    <row r="828" spans="1:29" x14ac:dyDescent="0.2">
      <c r="A828" t="s">
        <v>405</v>
      </c>
      <c r="B828" t="s">
        <v>22</v>
      </c>
      <c r="C828" s="6">
        <v>44999</v>
      </c>
      <c r="D828" s="7">
        <v>35.558999999999997</v>
      </c>
      <c r="E828" s="6">
        <v>45000</v>
      </c>
      <c r="F828" s="7">
        <v>34.006500000000003</v>
      </c>
      <c r="G828">
        <v>1</v>
      </c>
      <c r="H828">
        <v>0</v>
      </c>
      <c r="J828" s="7"/>
      <c r="K828" s="8"/>
      <c r="M828" s="7"/>
      <c r="N828" s="8"/>
      <c r="O828" s="9" cm="1">
        <f t="array" ref="O828">_xlfn.IFS(AND(B828="Short",F828=Q828),(D828-F828)/D828,AND(B828="Long",F828=Q828),(F828/D828)-1,AND(B828="Long",F828&lt;&gt;Q828),(F828/D828)-1,AND(B828="Short",F828&lt;&gt;Q828),(D828-F828)/D828)</f>
        <v>4.3659832953682469E-2</v>
      </c>
      <c r="P828" t="s">
        <v>23</v>
      </c>
      <c r="Q828" s="7">
        <v>34.006500000000003</v>
      </c>
      <c r="R828" s="8">
        <v>44999</v>
      </c>
      <c r="S828" s="10">
        <f t="shared" si="37"/>
        <v>1</v>
      </c>
      <c r="T828" s="10">
        <v>1</v>
      </c>
      <c r="V828" s="11" t="str">
        <f t="shared" si="36"/>
        <v>1</v>
      </c>
      <c r="Y828" s="10">
        <v>0</v>
      </c>
      <c r="AC828">
        <f t="shared" si="38"/>
        <v>1</v>
      </c>
    </row>
    <row r="829" spans="1:29" x14ac:dyDescent="0.2">
      <c r="A829" t="s">
        <v>405</v>
      </c>
      <c r="B829" t="s">
        <v>22</v>
      </c>
      <c r="C829" s="6">
        <v>45051</v>
      </c>
      <c r="D829" s="7">
        <v>22.954000000000001</v>
      </c>
      <c r="E829" s="6">
        <v>45058</v>
      </c>
      <c r="F829" s="7">
        <v>22.114000000000001</v>
      </c>
      <c r="G829">
        <v>1</v>
      </c>
      <c r="H829">
        <v>0</v>
      </c>
      <c r="J829" s="7"/>
      <c r="K829" s="8"/>
      <c r="M829" s="7"/>
      <c r="N829" s="8"/>
      <c r="O829" s="9" cm="1">
        <f t="array" ref="O829">_xlfn.IFS(AND(B829="Short",F829=Q829),(D829-F829)/D829,AND(B829="Long",F829=Q829),(F829/D829)-1,AND(B829="Long",F829&lt;&gt;Q829),(F829/D829)-1,AND(B829="Short",F829&lt;&gt;Q829),(D829-F829)/D829)</f>
        <v>3.6594928988411601E-2</v>
      </c>
      <c r="P829" t="s">
        <v>23</v>
      </c>
      <c r="Q829" s="7">
        <v>22.114000000000001</v>
      </c>
      <c r="R829" s="8">
        <v>45051</v>
      </c>
      <c r="S829" s="10">
        <f t="shared" si="37"/>
        <v>7</v>
      </c>
      <c r="T829" s="10">
        <v>1</v>
      </c>
      <c r="V829" s="11" t="str">
        <f t="shared" si="36"/>
        <v>1</v>
      </c>
      <c r="Y829" s="10">
        <v>0</v>
      </c>
      <c r="AC829">
        <f t="shared" si="38"/>
        <v>7</v>
      </c>
    </row>
    <row r="830" spans="1:29" x14ac:dyDescent="0.2">
      <c r="A830" t="s">
        <v>406</v>
      </c>
      <c r="B830" t="s">
        <v>22</v>
      </c>
      <c r="C830" s="6">
        <v>44144</v>
      </c>
      <c r="D830" s="7">
        <v>64.463999999999999</v>
      </c>
      <c r="E830" s="6">
        <v>44510</v>
      </c>
      <c r="F830" s="7">
        <v>90.18</v>
      </c>
      <c r="G830">
        <v>0</v>
      </c>
      <c r="H830">
        <v>0</v>
      </c>
      <c r="J830" s="7"/>
      <c r="K830" s="8"/>
      <c r="M830" s="7"/>
      <c r="N830" s="8"/>
      <c r="O830" s="9" cm="1">
        <f t="array" ref="O830">_xlfn.IFS(AND(B830="Short",F830=Q830),(D830-F830)/D830,AND(B830="Long",F830=Q830),(F830/D830)-1,AND(B830="Long",F830&lt;&gt;Q830),(F830/D830)-1,AND(B830="Short",F830&lt;&gt;Q830),(D830-F830)/D830)</f>
        <v>-0.39892032762472091</v>
      </c>
      <c r="P830" t="s">
        <v>23</v>
      </c>
      <c r="Q830" s="7">
        <v>62.823999999999998</v>
      </c>
      <c r="R830" s="8">
        <v>44144</v>
      </c>
      <c r="S830" s="10">
        <f t="shared" si="37"/>
        <v>366</v>
      </c>
      <c r="T830" s="10">
        <v>0</v>
      </c>
      <c r="V830" s="11" t="b">
        <f t="shared" si="36"/>
        <v>0</v>
      </c>
      <c r="Y830" s="10">
        <v>0</v>
      </c>
      <c r="AC830" t="b">
        <f t="shared" si="38"/>
        <v>0</v>
      </c>
    </row>
    <row r="831" spans="1:29" x14ac:dyDescent="0.2">
      <c r="A831" t="s">
        <v>406</v>
      </c>
      <c r="B831" t="s">
        <v>25</v>
      </c>
      <c r="C831" s="6">
        <v>45132</v>
      </c>
      <c r="D831" s="7">
        <v>86.974999999999994</v>
      </c>
      <c r="E831" s="6">
        <v>45314</v>
      </c>
      <c r="F831" s="7">
        <v>89.762500000000003</v>
      </c>
      <c r="G831">
        <v>1</v>
      </c>
      <c r="H831">
        <v>0</v>
      </c>
      <c r="J831" s="7"/>
      <c r="K831" s="8"/>
      <c r="M831" s="7"/>
      <c r="N831" s="8"/>
      <c r="O831" s="9" cm="1">
        <f t="array" ref="O831">_xlfn.IFS(AND(B831="Short",F831=Q831),(D831-F831)/D831,AND(B831="Long",F831=Q831),(F831/D831)-1,AND(B831="Long",F831&lt;&gt;Q831),(F831/D831)-1,AND(B831="Short",F831&lt;&gt;Q831),(D831-F831)/D831)</f>
        <v>3.2049439494107546E-2</v>
      </c>
      <c r="P831" t="s">
        <v>23</v>
      </c>
      <c r="Q831" s="7">
        <v>89.762500000000003</v>
      </c>
      <c r="R831" s="8">
        <v>45132</v>
      </c>
      <c r="S831" s="10">
        <f t="shared" si="37"/>
        <v>182</v>
      </c>
      <c r="T831" s="10">
        <v>1</v>
      </c>
      <c r="V831" s="11" t="str">
        <f t="shared" si="36"/>
        <v>1</v>
      </c>
      <c r="Y831" s="10">
        <v>0</v>
      </c>
      <c r="AC831">
        <f t="shared" si="38"/>
        <v>182</v>
      </c>
    </row>
    <row r="832" spans="1:29" x14ac:dyDescent="0.2">
      <c r="A832" t="s">
        <v>407</v>
      </c>
      <c r="B832" t="s">
        <v>25</v>
      </c>
      <c r="C832" s="6">
        <v>45229</v>
      </c>
      <c r="D832" s="7">
        <v>82.695999999999998</v>
      </c>
      <c r="E832" s="6">
        <v>45233</v>
      </c>
      <c r="F832" s="7">
        <v>86.911000000000001</v>
      </c>
      <c r="G832">
        <v>1</v>
      </c>
      <c r="H832">
        <v>0</v>
      </c>
      <c r="J832" s="7"/>
      <c r="K832" s="8"/>
      <c r="M832" s="7"/>
      <c r="N832" s="8"/>
      <c r="O832" s="9" cm="1">
        <f t="array" ref="O832">_xlfn.IFS(AND(B832="Short",F832=Q832),(D832-F832)/D832,AND(B832="Long",F832=Q832),(F832/D832)-1,AND(B832="Long",F832&lt;&gt;Q832),(F832/D832)-1,AND(B832="Short",F832&lt;&gt;Q832),(D832-F832)/D832)</f>
        <v>5.0969817161652387E-2</v>
      </c>
      <c r="P832" t="s">
        <v>23</v>
      </c>
      <c r="Q832" s="7">
        <v>86.911000000000001</v>
      </c>
      <c r="R832" s="8">
        <v>45229</v>
      </c>
      <c r="S832" s="10">
        <f t="shared" si="37"/>
        <v>4</v>
      </c>
      <c r="T832" s="10">
        <v>1</v>
      </c>
      <c r="V832" s="11" t="str">
        <f t="shared" si="36"/>
        <v>1</v>
      </c>
      <c r="Y832" s="10">
        <v>0</v>
      </c>
      <c r="AC832">
        <f t="shared" si="38"/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E3071-8D52-466C-92F2-EDCCD1F1DA9E}">
  <dimension ref="A1:AC832"/>
  <sheetViews>
    <sheetView workbookViewId="0">
      <selection activeCell="AC1" sqref="AC1:AC1048576"/>
    </sheetView>
  </sheetViews>
  <sheetFormatPr baseColWidth="10" defaultColWidth="8.83203125" defaultRowHeight="15" x14ac:dyDescent="0.2"/>
  <cols>
    <col min="18" max="18" width="17.83203125" customWidth="1"/>
    <col min="26" max="26" width="12" bestFit="1" customWidth="1"/>
    <col min="274" max="274" width="17.83203125" customWidth="1"/>
    <col min="282" max="282" width="12" bestFit="1" customWidth="1"/>
    <col min="530" max="530" width="17.83203125" customWidth="1"/>
    <col min="538" max="538" width="12" bestFit="1" customWidth="1"/>
    <col min="786" max="786" width="17.83203125" customWidth="1"/>
    <col min="794" max="794" width="12" bestFit="1" customWidth="1"/>
    <col min="1042" max="1042" width="17.83203125" customWidth="1"/>
    <col min="1050" max="1050" width="12" bestFit="1" customWidth="1"/>
    <col min="1298" max="1298" width="17.83203125" customWidth="1"/>
    <col min="1306" max="1306" width="12" bestFit="1" customWidth="1"/>
    <col min="1554" max="1554" width="17.83203125" customWidth="1"/>
    <col min="1562" max="1562" width="12" bestFit="1" customWidth="1"/>
    <col min="1810" max="1810" width="17.83203125" customWidth="1"/>
    <col min="1818" max="1818" width="12" bestFit="1" customWidth="1"/>
    <col min="2066" max="2066" width="17.83203125" customWidth="1"/>
    <col min="2074" max="2074" width="12" bestFit="1" customWidth="1"/>
    <col min="2322" max="2322" width="17.83203125" customWidth="1"/>
    <col min="2330" max="2330" width="12" bestFit="1" customWidth="1"/>
    <col min="2578" max="2578" width="17.83203125" customWidth="1"/>
    <col min="2586" max="2586" width="12" bestFit="1" customWidth="1"/>
    <col min="2834" max="2834" width="17.83203125" customWidth="1"/>
    <col min="2842" max="2842" width="12" bestFit="1" customWidth="1"/>
    <col min="3090" max="3090" width="17.83203125" customWidth="1"/>
    <col min="3098" max="3098" width="12" bestFit="1" customWidth="1"/>
    <col min="3346" max="3346" width="17.83203125" customWidth="1"/>
    <col min="3354" max="3354" width="12" bestFit="1" customWidth="1"/>
    <col min="3602" max="3602" width="17.83203125" customWidth="1"/>
    <col min="3610" max="3610" width="12" bestFit="1" customWidth="1"/>
    <col min="3858" max="3858" width="17.83203125" customWidth="1"/>
    <col min="3866" max="3866" width="12" bestFit="1" customWidth="1"/>
    <col min="4114" max="4114" width="17.83203125" customWidth="1"/>
    <col min="4122" max="4122" width="12" bestFit="1" customWidth="1"/>
    <col min="4370" max="4370" width="17.83203125" customWidth="1"/>
    <col min="4378" max="4378" width="12" bestFit="1" customWidth="1"/>
    <col min="4626" max="4626" width="17.83203125" customWidth="1"/>
    <col min="4634" max="4634" width="12" bestFit="1" customWidth="1"/>
    <col min="4882" max="4882" width="17.83203125" customWidth="1"/>
    <col min="4890" max="4890" width="12" bestFit="1" customWidth="1"/>
    <col min="5138" max="5138" width="17.83203125" customWidth="1"/>
    <col min="5146" max="5146" width="12" bestFit="1" customWidth="1"/>
    <col min="5394" max="5394" width="17.83203125" customWidth="1"/>
    <col min="5402" max="5402" width="12" bestFit="1" customWidth="1"/>
    <col min="5650" max="5650" width="17.83203125" customWidth="1"/>
    <col min="5658" max="5658" width="12" bestFit="1" customWidth="1"/>
    <col min="5906" max="5906" width="17.83203125" customWidth="1"/>
    <col min="5914" max="5914" width="12" bestFit="1" customWidth="1"/>
    <col min="6162" max="6162" width="17.83203125" customWidth="1"/>
    <col min="6170" max="6170" width="12" bestFit="1" customWidth="1"/>
    <col min="6418" max="6418" width="17.83203125" customWidth="1"/>
    <col min="6426" max="6426" width="12" bestFit="1" customWidth="1"/>
    <col min="6674" max="6674" width="17.83203125" customWidth="1"/>
    <col min="6682" max="6682" width="12" bestFit="1" customWidth="1"/>
    <col min="6930" max="6930" width="17.83203125" customWidth="1"/>
    <col min="6938" max="6938" width="12" bestFit="1" customWidth="1"/>
    <col min="7186" max="7186" width="17.83203125" customWidth="1"/>
    <col min="7194" max="7194" width="12" bestFit="1" customWidth="1"/>
    <col min="7442" max="7442" width="17.83203125" customWidth="1"/>
    <col min="7450" max="7450" width="12" bestFit="1" customWidth="1"/>
    <col min="7698" max="7698" width="17.83203125" customWidth="1"/>
    <col min="7706" max="7706" width="12" bestFit="1" customWidth="1"/>
    <col min="7954" max="7954" width="17.83203125" customWidth="1"/>
    <col min="7962" max="7962" width="12" bestFit="1" customWidth="1"/>
    <col min="8210" max="8210" width="17.83203125" customWidth="1"/>
    <col min="8218" max="8218" width="12" bestFit="1" customWidth="1"/>
    <col min="8466" max="8466" width="17.83203125" customWidth="1"/>
    <col min="8474" max="8474" width="12" bestFit="1" customWidth="1"/>
    <col min="8722" max="8722" width="17.83203125" customWidth="1"/>
    <col min="8730" max="8730" width="12" bestFit="1" customWidth="1"/>
    <col min="8978" max="8978" width="17.83203125" customWidth="1"/>
    <col min="8986" max="8986" width="12" bestFit="1" customWidth="1"/>
    <col min="9234" max="9234" width="17.83203125" customWidth="1"/>
    <col min="9242" max="9242" width="12" bestFit="1" customWidth="1"/>
    <col min="9490" max="9490" width="17.83203125" customWidth="1"/>
    <col min="9498" max="9498" width="12" bestFit="1" customWidth="1"/>
    <col min="9746" max="9746" width="17.83203125" customWidth="1"/>
    <col min="9754" max="9754" width="12" bestFit="1" customWidth="1"/>
    <col min="10002" max="10002" width="17.83203125" customWidth="1"/>
    <col min="10010" max="10010" width="12" bestFit="1" customWidth="1"/>
    <col min="10258" max="10258" width="17.83203125" customWidth="1"/>
    <col min="10266" max="10266" width="12" bestFit="1" customWidth="1"/>
    <col min="10514" max="10514" width="17.83203125" customWidth="1"/>
    <col min="10522" max="10522" width="12" bestFit="1" customWidth="1"/>
    <col min="10770" max="10770" width="17.83203125" customWidth="1"/>
    <col min="10778" max="10778" width="12" bestFit="1" customWidth="1"/>
    <col min="11026" max="11026" width="17.83203125" customWidth="1"/>
    <col min="11034" max="11034" width="12" bestFit="1" customWidth="1"/>
    <col min="11282" max="11282" width="17.83203125" customWidth="1"/>
    <col min="11290" max="11290" width="12" bestFit="1" customWidth="1"/>
    <col min="11538" max="11538" width="17.83203125" customWidth="1"/>
    <col min="11546" max="11546" width="12" bestFit="1" customWidth="1"/>
    <col min="11794" max="11794" width="17.83203125" customWidth="1"/>
    <col min="11802" max="11802" width="12" bestFit="1" customWidth="1"/>
    <col min="12050" max="12050" width="17.83203125" customWidth="1"/>
    <col min="12058" max="12058" width="12" bestFit="1" customWidth="1"/>
    <col min="12306" max="12306" width="17.83203125" customWidth="1"/>
    <col min="12314" max="12314" width="12" bestFit="1" customWidth="1"/>
    <col min="12562" max="12562" width="17.83203125" customWidth="1"/>
    <col min="12570" max="12570" width="12" bestFit="1" customWidth="1"/>
    <col min="12818" max="12818" width="17.83203125" customWidth="1"/>
    <col min="12826" max="12826" width="12" bestFit="1" customWidth="1"/>
    <col min="13074" max="13074" width="17.83203125" customWidth="1"/>
    <col min="13082" max="13082" width="12" bestFit="1" customWidth="1"/>
    <col min="13330" max="13330" width="17.83203125" customWidth="1"/>
    <col min="13338" max="13338" width="12" bestFit="1" customWidth="1"/>
    <col min="13586" max="13586" width="17.83203125" customWidth="1"/>
    <col min="13594" max="13594" width="12" bestFit="1" customWidth="1"/>
    <col min="13842" max="13842" width="17.83203125" customWidth="1"/>
    <col min="13850" max="13850" width="12" bestFit="1" customWidth="1"/>
    <col min="14098" max="14098" width="17.83203125" customWidth="1"/>
    <col min="14106" max="14106" width="12" bestFit="1" customWidth="1"/>
    <col min="14354" max="14354" width="17.83203125" customWidth="1"/>
    <col min="14362" max="14362" width="12" bestFit="1" customWidth="1"/>
    <col min="14610" max="14610" width="17.83203125" customWidth="1"/>
    <col min="14618" max="14618" width="12" bestFit="1" customWidth="1"/>
    <col min="14866" max="14866" width="17.83203125" customWidth="1"/>
    <col min="14874" max="14874" width="12" bestFit="1" customWidth="1"/>
    <col min="15122" max="15122" width="17.83203125" customWidth="1"/>
    <col min="15130" max="15130" width="12" bestFit="1" customWidth="1"/>
    <col min="15378" max="15378" width="17.83203125" customWidth="1"/>
    <col min="15386" max="15386" width="12" bestFit="1" customWidth="1"/>
    <col min="15634" max="15634" width="17.83203125" customWidth="1"/>
    <col min="15642" max="15642" width="12" bestFit="1" customWidth="1"/>
    <col min="15890" max="15890" width="17.83203125" customWidth="1"/>
    <col min="15898" max="15898" width="12" bestFit="1" customWidth="1"/>
    <col min="16146" max="16146" width="17.83203125" customWidth="1"/>
    <col min="16154" max="16154" width="12" bestFit="1" customWidth="1"/>
  </cols>
  <sheetData>
    <row r="1" spans="1:29" ht="48" x14ac:dyDescent="0.2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4" t="s">
        <v>10</v>
      </c>
      <c r="L1" s="1" t="s">
        <v>11</v>
      </c>
      <c r="M1" s="3" t="s">
        <v>12</v>
      </c>
      <c r="N1" s="4" t="s">
        <v>13</v>
      </c>
      <c r="O1" s="4"/>
      <c r="P1" s="1" t="s">
        <v>14</v>
      </c>
      <c r="Q1" s="3" t="s">
        <v>15</v>
      </c>
      <c r="R1" s="4" t="s">
        <v>16</v>
      </c>
      <c r="S1" s="5" t="s">
        <v>17</v>
      </c>
      <c r="T1" s="5" t="s">
        <v>18</v>
      </c>
      <c r="U1" s="1" t="s">
        <v>19</v>
      </c>
      <c r="V1" s="5"/>
      <c r="W1" s="1" t="s">
        <v>408</v>
      </c>
      <c r="X1" s="1"/>
      <c r="Y1" s="5" t="s">
        <v>409</v>
      </c>
    </row>
    <row r="2" spans="1:29" x14ac:dyDescent="0.2">
      <c r="A2" t="s">
        <v>21</v>
      </c>
      <c r="B2" t="s">
        <v>22</v>
      </c>
      <c r="C2" s="6">
        <v>44790</v>
      </c>
      <c r="D2" s="7">
        <v>147.233</v>
      </c>
      <c r="E2" s="6">
        <v>44791</v>
      </c>
      <c r="F2" s="7">
        <v>139.19800000000001</v>
      </c>
      <c r="G2">
        <v>1</v>
      </c>
      <c r="H2">
        <v>0</v>
      </c>
      <c r="J2" s="7"/>
      <c r="K2" s="8"/>
      <c r="M2" s="7"/>
      <c r="N2" s="8"/>
      <c r="O2" s="9" cm="1">
        <f t="array" ref="O2">_xlfn.IFS(AND(B2="Short",F2=Q2),(D2-F2)/D2,AND(B2="Long",F2=Q2),(F2/D2)-1,AND(B2="Long",F2&lt;&gt;Q2),(F2/D2)-1,AND(B2="Short",F2&lt;&gt;Q2),(D2-F2)/D2)</f>
        <v>5.4573363308497394E-2</v>
      </c>
      <c r="P2" t="s">
        <v>23</v>
      </c>
      <c r="Q2" s="7">
        <v>139.19800000000001</v>
      </c>
      <c r="R2" s="8">
        <v>44790</v>
      </c>
      <c r="S2" s="10">
        <f>_xlfn.DAYS(E2,C2)</f>
        <v>1</v>
      </c>
      <c r="T2" s="10">
        <v>1</v>
      </c>
      <c r="V2" s="11" t="str">
        <f>IF(F2=Q2,"1")</f>
        <v>1</v>
      </c>
      <c r="Y2" s="10">
        <v>0</v>
      </c>
      <c r="Z2" t="s">
        <v>24</v>
      </c>
      <c r="AA2" s="12">
        <f>AVERAGE(O:O)</f>
        <v>2.2000171554120859E-2</v>
      </c>
      <c r="AC2">
        <f>IF(O2&gt;-0.01,_xlfn.DAYS(E2,C2))</f>
        <v>1</v>
      </c>
    </row>
    <row r="3" spans="1:29" x14ac:dyDescent="0.2">
      <c r="A3" t="s">
        <v>21</v>
      </c>
      <c r="B3" t="s">
        <v>25</v>
      </c>
      <c r="C3" s="6">
        <v>45070</v>
      </c>
      <c r="D3" s="7">
        <v>116.544</v>
      </c>
      <c r="E3" s="6">
        <v>45126</v>
      </c>
      <c r="F3" s="7">
        <v>123.264</v>
      </c>
      <c r="G3">
        <v>1</v>
      </c>
      <c r="H3">
        <v>0</v>
      </c>
      <c r="J3" s="7"/>
      <c r="K3" s="8"/>
      <c r="M3" s="7"/>
      <c r="N3" s="8"/>
      <c r="O3" s="9" cm="1">
        <f t="array" ref="O3">_xlfn.IFS(AND(B3="Short",F3=Q3),(D3-F3)/D3,AND(B3="Long",F3=Q3),(F3/D3)-1,AND(B3="Long",F3&lt;&gt;Q3),(F3/D3)-1,AND(B3="Short",F3&lt;&gt;Q3),(D3-F3)/D3)</f>
        <v>5.7660626029653939E-2</v>
      </c>
      <c r="P3" t="s">
        <v>23</v>
      </c>
      <c r="Q3" s="7">
        <v>123.264</v>
      </c>
      <c r="R3" s="8">
        <v>45070</v>
      </c>
      <c r="S3" s="10">
        <f t="shared" ref="S3:S66" si="0">_xlfn.DAYS(E3,C3)</f>
        <v>56</v>
      </c>
      <c r="T3" s="10">
        <v>1</v>
      </c>
      <c r="V3" s="11" t="str">
        <f t="shared" ref="V3:V66" si="1">IF(F3=Q3,"1")</f>
        <v>1</v>
      </c>
      <c r="Y3" s="10">
        <v>0</v>
      </c>
      <c r="Z3" t="s">
        <v>26</v>
      </c>
      <c r="AA3" s="13">
        <f>X5</f>
        <v>0.92791612057667106</v>
      </c>
      <c r="AC3">
        <f>IF(O3&gt;-0.01,_xlfn.DAYS(E3,C3))</f>
        <v>56</v>
      </c>
    </row>
    <row r="4" spans="1:29" x14ac:dyDescent="0.2">
      <c r="A4" t="s">
        <v>21</v>
      </c>
      <c r="B4" t="s">
        <v>25</v>
      </c>
      <c r="C4" s="6">
        <v>45442</v>
      </c>
      <c r="D4" s="7">
        <v>127.318</v>
      </c>
      <c r="E4" s="6">
        <v>45467</v>
      </c>
      <c r="F4" s="7">
        <v>137.40799999999999</v>
      </c>
      <c r="G4">
        <v>1</v>
      </c>
      <c r="H4">
        <v>0</v>
      </c>
      <c r="J4" s="7"/>
      <c r="K4" s="8"/>
      <c r="M4" s="7"/>
      <c r="N4" s="8"/>
      <c r="O4" s="9" cm="1">
        <f t="array" ref="O4">_xlfn.IFS(AND(B4="Short",F4=Q4),(D4-F4)/D4,AND(B4="Long",F4=Q4),(F4/D4)-1,AND(B4="Long",F4&lt;&gt;Q4),(F4/D4)-1,AND(B4="Short",F4&lt;&gt;Q4),(D4-F4)/D4)</f>
        <v>7.9250380935924181E-2</v>
      </c>
      <c r="P4" t="s">
        <v>23</v>
      </c>
      <c r="Q4" s="7">
        <v>137.40799999999999</v>
      </c>
      <c r="R4" s="8">
        <v>45442</v>
      </c>
      <c r="S4" s="10">
        <f t="shared" si="0"/>
        <v>25</v>
      </c>
      <c r="T4" s="10">
        <v>1</v>
      </c>
      <c r="V4" s="11" t="str">
        <f t="shared" si="1"/>
        <v>1</v>
      </c>
      <c r="W4">
        <f>COUNT(F:F)</f>
        <v>763</v>
      </c>
      <c r="Y4" s="10">
        <v>0</v>
      </c>
      <c r="Z4" t="s">
        <v>27</v>
      </c>
      <c r="AA4" s="10">
        <f>AVERAGE(S:S)</f>
        <v>44.294825511432009</v>
      </c>
      <c r="AC4">
        <f t="shared" ref="AC4:AC67" si="2">IF(O4&gt;-0.01,_xlfn.DAYS(E4,C4))</f>
        <v>25</v>
      </c>
    </row>
    <row r="5" spans="1:29" x14ac:dyDescent="0.2">
      <c r="A5" t="s">
        <v>28</v>
      </c>
      <c r="B5" t="s">
        <v>25</v>
      </c>
      <c r="C5" s="6">
        <v>43902</v>
      </c>
      <c r="D5" s="7">
        <v>14.271000000000001</v>
      </c>
      <c r="E5" s="6">
        <v>43903</v>
      </c>
      <c r="F5" s="7">
        <v>15.375999999999999</v>
      </c>
      <c r="G5">
        <v>1</v>
      </c>
      <c r="H5">
        <v>0</v>
      </c>
      <c r="J5" s="7"/>
      <c r="K5" s="8"/>
      <c r="M5" s="7"/>
      <c r="N5" s="8"/>
      <c r="O5" s="9" cm="1">
        <f t="array" ref="O5">_xlfn.IFS(AND(B5="Short",F5=Q5),(D5-F5)/D5,AND(B5="Long",F5=Q5),(F5/D5)-1,AND(B5="Long",F5&lt;&gt;Q5),(F5/D5)-1,AND(B5="Short",F5&lt;&gt;Q5),(D5-F5)/D5)</f>
        <v>7.7429752645224559E-2</v>
      </c>
      <c r="P5" t="s">
        <v>23</v>
      </c>
      <c r="Q5" s="7">
        <v>15.375999999999999</v>
      </c>
      <c r="R5" s="8">
        <v>43902</v>
      </c>
      <c r="S5" s="10">
        <f t="shared" si="0"/>
        <v>1</v>
      </c>
      <c r="T5" s="10">
        <v>1</v>
      </c>
      <c r="V5" s="11" t="str">
        <f t="shared" si="1"/>
        <v>1</v>
      </c>
      <c r="W5">
        <f>COUNTIF(V:V,"=1")</f>
        <v>708</v>
      </c>
      <c r="X5" s="14">
        <f>W5/W4</f>
        <v>0.92791612057667106</v>
      </c>
      <c r="Y5" s="10">
        <v>0</v>
      </c>
      <c r="AC5">
        <f t="shared" si="2"/>
        <v>1</v>
      </c>
    </row>
    <row r="6" spans="1:29" x14ac:dyDescent="0.2">
      <c r="A6" t="s">
        <v>30</v>
      </c>
      <c r="B6" t="s">
        <v>25</v>
      </c>
      <c r="C6" s="6">
        <v>45056</v>
      </c>
      <c r="D6" s="7">
        <v>111.572</v>
      </c>
      <c r="E6" s="6">
        <v>45086</v>
      </c>
      <c r="F6" s="7">
        <v>120.182</v>
      </c>
      <c r="G6">
        <v>1</v>
      </c>
      <c r="H6">
        <v>0</v>
      </c>
      <c r="J6" s="7"/>
      <c r="K6" s="8"/>
      <c r="M6" s="7"/>
      <c r="N6" s="8"/>
      <c r="O6" s="9" cm="1">
        <f t="array" ref="O6">_xlfn.IFS(AND(B6="Short",F6=Q6),(D6-F6)/D6,AND(B6="Long",F6=Q6),(F6/D6)-1,AND(B6="Long",F6&lt;&gt;Q6),(F6/D6)-1,AND(B6="Short",F6&lt;&gt;Q6),(D6-F6)/D6)</f>
        <v>7.7169899257878205E-2</v>
      </c>
      <c r="P6" t="s">
        <v>23</v>
      </c>
      <c r="Q6" s="7">
        <v>120.182</v>
      </c>
      <c r="R6" s="8">
        <v>45056</v>
      </c>
      <c r="S6" s="10">
        <f t="shared" si="0"/>
        <v>30</v>
      </c>
      <c r="T6" s="10">
        <v>1</v>
      </c>
      <c r="V6" s="11" t="str">
        <f t="shared" si="1"/>
        <v>1</v>
      </c>
      <c r="AC6">
        <f t="shared" si="2"/>
        <v>30</v>
      </c>
    </row>
    <row r="7" spans="1:29" x14ac:dyDescent="0.2">
      <c r="A7" t="s">
        <v>29</v>
      </c>
      <c r="B7" t="s">
        <v>25</v>
      </c>
      <c r="C7" s="6">
        <v>43906</v>
      </c>
      <c r="D7" s="7">
        <v>61.387999999999998</v>
      </c>
      <c r="E7" s="6">
        <v>43928</v>
      </c>
      <c r="F7" s="7">
        <v>65.890500000000003</v>
      </c>
      <c r="G7">
        <v>1</v>
      </c>
      <c r="H7">
        <v>0</v>
      </c>
      <c r="J7" s="7"/>
      <c r="K7" s="8"/>
      <c r="M7" s="7"/>
      <c r="N7" s="8"/>
      <c r="O7" s="9" cm="1">
        <f t="array" ref="O7">_xlfn.IFS(AND(B7="Short",F7=Q7),(D7-F7)/D7,AND(B7="Long",F7=Q7),(F7/D7)-1,AND(B7="Long",F7&lt;&gt;Q7),(F7/D7)-1,AND(B7="Short",F7&lt;&gt;Q7),(D7-F7)/D7)</f>
        <v>7.3344953411090152E-2</v>
      </c>
      <c r="P7" t="s">
        <v>23</v>
      </c>
      <c r="Q7" s="7">
        <v>65.890500000000003</v>
      </c>
      <c r="R7" s="8">
        <v>43906</v>
      </c>
      <c r="S7" s="10">
        <f t="shared" si="0"/>
        <v>22</v>
      </c>
      <c r="T7" s="10">
        <v>1</v>
      </c>
      <c r="V7" s="11" t="str">
        <f t="shared" si="1"/>
        <v>1</v>
      </c>
      <c r="AC7">
        <f t="shared" si="2"/>
        <v>22</v>
      </c>
    </row>
    <row r="8" spans="1:29" x14ac:dyDescent="0.2">
      <c r="A8" t="s">
        <v>28</v>
      </c>
      <c r="B8" t="s">
        <v>22</v>
      </c>
      <c r="C8" s="6">
        <v>43903</v>
      </c>
      <c r="D8" s="7">
        <v>15.115</v>
      </c>
      <c r="E8" s="6">
        <v>43903</v>
      </c>
      <c r="F8" s="7">
        <v>14.19</v>
      </c>
      <c r="G8">
        <v>1</v>
      </c>
      <c r="H8">
        <v>0</v>
      </c>
      <c r="J8" s="7"/>
      <c r="K8" s="8"/>
      <c r="M8" s="7"/>
      <c r="N8" s="8"/>
      <c r="O8" s="9" cm="1">
        <f t="array" ref="O8">_xlfn.IFS(AND(B8="Short",F8=Q8),(D8-F8)/D8,AND(B8="Long",F8=Q8),(F8/D8)-1,AND(B8="Long",F8&lt;&gt;Q8),(F8/D8)-1,AND(B8="Short",F8&lt;&gt;Q8),(D8-F8)/D8)</f>
        <v>6.1197485941118138E-2</v>
      </c>
      <c r="P8" t="s">
        <v>23</v>
      </c>
      <c r="Q8" s="7">
        <v>14.19</v>
      </c>
      <c r="R8" s="8">
        <v>43903</v>
      </c>
      <c r="S8" s="10">
        <f t="shared" si="0"/>
        <v>0</v>
      </c>
      <c r="T8" s="10">
        <v>1</v>
      </c>
      <c r="V8" s="11" t="str">
        <f t="shared" si="1"/>
        <v>1</v>
      </c>
      <c r="Y8" s="10">
        <v>0</v>
      </c>
      <c r="AC8">
        <f t="shared" si="2"/>
        <v>0</v>
      </c>
    </row>
    <row r="9" spans="1:29" x14ac:dyDescent="0.2">
      <c r="A9" t="s">
        <v>28</v>
      </c>
      <c r="B9" t="s">
        <v>25</v>
      </c>
      <c r="C9" s="6">
        <v>43906</v>
      </c>
      <c r="D9" s="7">
        <v>12.59685</v>
      </c>
      <c r="E9" s="6">
        <v>43906</v>
      </c>
      <c r="F9" s="7">
        <v>13.5486</v>
      </c>
      <c r="G9">
        <v>1</v>
      </c>
      <c r="H9">
        <v>0</v>
      </c>
      <c r="J9" s="7"/>
      <c r="K9" s="8"/>
      <c r="M9" s="7"/>
      <c r="N9" s="8"/>
      <c r="O9" s="9" cm="1">
        <f t="array" ref="O9">_xlfn.IFS(AND(B9="Short",F9=Q9),(D9-F9)/D9,AND(B9="Long",F9=Q9),(F9/D9)-1,AND(B9="Long",F9&lt;&gt;Q9),(F9/D9)-1,AND(B9="Short",F9&lt;&gt;Q9),(D9-F9)/D9)</f>
        <v>7.5554602936448445E-2</v>
      </c>
      <c r="P9" t="s">
        <v>23</v>
      </c>
      <c r="Q9" s="7">
        <v>13.5486</v>
      </c>
      <c r="R9" s="8">
        <v>43906</v>
      </c>
      <c r="S9" s="10">
        <f t="shared" si="0"/>
        <v>0</v>
      </c>
      <c r="T9" s="10">
        <v>1</v>
      </c>
      <c r="V9" s="11" t="str">
        <f t="shared" si="1"/>
        <v>1</v>
      </c>
      <c r="Y9" s="10">
        <v>0</v>
      </c>
      <c r="AC9">
        <f t="shared" si="2"/>
        <v>0</v>
      </c>
    </row>
    <row r="10" spans="1:29" x14ac:dyDescent="0.2">
      <c r="A10" t="s">
        <v>28</v>
      </c>
      <c r="B10" t="s">
        <v>22</v>
      </c>
      <c r="C10" s="6">
        <v>43914</v>
      </c>
      <c r="D10" s="7">
        <v>11.78585</v>
      </c>
      <c r="E10" s="6">
        <v>43922</v>
      </c>
      <c r="F10" s="7">
        <v>10.932600000000001</v>
      </c>
      <c r="G10">
        <v>1</v>
      </c>
      <c r="H10">
        <v>0</v>
      </c>
      <c r="J10" s="7"/>
      <c r="K10" s="8"/>
      <c r="M10" s="7"/>
      <c r="N10" s="8"/>
      <c r="O10" s="9" cm="1">
        <f t="array" ref="O10">_xlfn.IFS(AND(B10="Short",F10=Q10),(D10-F10)/D10,AND(B10="Long",F10=Q10),(F10/D10)-1,AND(B10="Long",F10&lt;&gt;Q10),(F10/D10)-1,AND(B10="Short",F10&lt;&gt;Q10),(D10-F10)/D10)</f>
        <v>7.2396136044493964E-2</v>
      </c>
      <c r="P10" t="s">
        <v>23</v>
      </c>
      <c r="Q10" s="7">
        <v>10.932600000000001</v>
      </c>
      <c r="R10" s="8">
        <v>43914</v>
      </c>
      <c r="S10" s="10">
        <f t="shared" si="0"/>
        <v>8</v>
      </c>
      <c r="T10" s="10">
        <v>1</v>
      </c>
      <c r="V10" s="11" t="str">
        <f t="shared" si="1"/>
        <v>1</v>
      </c>
      <c r="Y10" s="10">
        <v>0</v>
      </c>
      <c r="AC10">
        <f t="shared" si="2"/>
        <v>8</v>
      </c>
    </row>
    <row r="11" spans="1:29" x14ac:dyDescent="0.2">
      <c r="A11" t="s">
        <v>28</v>
      </c>
      <c r="B11" t="s">
        <v>22</v>
      </c>
      <c r="C11" s="6">
        <v>43928</v>
      </c>
      <c r="D11" s="7">
        <v>10.913</v>
      </c>
      <c r="E11" s="6">
        <v>43943</v>
      </c>
      <c r="F11" s="7">
        <v>10.128</v>
      </c>
      <c r="G11">
        <v>1</v>
      </c>
      <c r="H11">
        <v>0</v>
      </c>
      <c r="J11" s="7"/>
      <c r="K11" s="8"/>
      <c r="M11" s="7"/>
      <c r="N11" s="8"/>
      <c r="O11" s="9" cm="1">
        <f t="array" ref="O11">_xlfn.IFS(AND(B11="Short",F11=Q11),(D11-F11)/D11,AND(B11="Long",F11=Q11),(F11/D11)-1,AND(B11="Long",F11&lt;&gt;Q11),(F11/D11)-1,AND(B11="Short",F11&lt;&gt;Q11),(D11-F11)/D11)</f>
        <v>7.1932557500229102E-2</v>
      </c>
      <c r="P11" t="s">
        <v>23</v>
      </c>
      <c r="Q11" s="7">
        <v>10.128</v>
      </c>
      <c r="R11" s="8">
        <v>43928</v>
      </c>
      <c r="S11" s="10">
        <f t="shared" si="0"/>
        <v>15</v>
      </c>
      <c r="T11" s="10">
        <v>1</v>
      </c>
      <c r="V11" s="11" t="str">
        <f t="shared" si="1"/>
        <v>1</v>
      </c>
      <c r="Y11" s="10">
        <v>0</v>
      </c>
      <c r="AC11">
        <f t="shared" si="2"/>
        <v>15</v>
      </c>
    </row>
    <row r="12" spans="1:29" x14ac:dyDescent="0.2">
      <c r="A12" t="s">
        <v>28</v>
      </c>
      <c r="B12" t="s">
        <v>22</v>
      </c>
      <c r="C12" s="6">
        <v>43978</v>
      </c>
      <c r="D12" s="7">
        <v>12.301</v>
      </c>
      <c r="E12" s="6">
        <v>43979</v>
      </c>
      <c r="F12" s="7">
        <v>11.656000000000001</v>
      </c>
      <c r="G12">
        <v>1</v>
      </c>
      <c r="H12">
        <v>0</v>
      </c>
      <c r="J12" s="7"/>
      <c r="K12" s="8"/>
      <c r="M12" s="7"/>
      <c r="N12" s="8"/>
      <c r="O12" s="9" cm="1">
        <f t="array" ref="O12">_xlfn.IFS(AND(B12="Short",F12=Q12),(D12-F12)/D12,AND(B12="Long",F12=Q12),(F12/D12)-1,AND(B12="Long",F12&lt;&gt;Q12),(F12/D12)-1,AND(B12="Short",F12&lt;&gt;Q12),(D12-F12)/D12)</f>
        <v>5.2434761401512035E-2</v>
      </c>
      <c r="P12" t="s">
        <v>23</v>
      </c>
      <c r="Q12" s="7">
        <v>11.656000000000001</v>
      </c>
      <c r="R12" s="8">
        <v>43978</v>
      </c>
      <c r="S12" s="10">
        <f t="shared" si="0"/>
        <v>1</v>
      </c>
      <c r="T12" s="10">
        <v>1</v>
      </c>
      <c r="V12" s="11" t="str">
        <f t="shared" si="1"/>
        <v>1</v>
      </c>
      <c r="Y12" s="10">
        <v>0</v>
      </c>
      <c r="AC12">
        <f t="shared" si="2"/>
        <v>1</v>
      </c>
    </row>
    <row r="13" spans="1:29" x14ac:dyDescent="0.2">
      <c r="A13" t="s">
        <v>28</v>
      </c>
      <c r="B13" t="s">
        <v>22</v>
      </c>
      <c r="C13" s="6">
        <v>43987</v>
      </c>
      <c r="D13" s="7">
        <v>20.797000000000001</v>
      </c>
      <c r="E13" s="6">
        <v>43991</v>
      </c>
      <c r="F13" s="7">
        <v>18.532</v>
      </c>
      <c r="G13">
        <v>1</v>
      </c>
      <c r="H13">
        <v>0</v>
      </c>
      <c r="J13" s="7"/>
      <c r="K13" s="8"/>
      <c r="M13" s="7"/>
      <c r="N13" s="8"/>
      <c r="O13" s="9" cm="1">
        <f t="array" ref="O13">_xlfn.IFS(AND(B13="Short",F13=Q13),(D13-F13)/D13,AND(B13="Long",F13=Q13),(F13/D13)-1,AND(B13="Long",F13&lt;&gt;Q13),(F13/D13)-1,AND(B13="Short",F13&lt;&gt;Q13),(D13-F13)/D13)</f>
        <v>0.10890993893350005</v>
      </c>
      <c r="P13" t="s">
        <v>23</v>
      </c>
      <c r="Q13" s="7">
        <v>18.532</v>
      </c>
      <c r="R13" s="8">
        <v>43987</v>
      </c>
      <c r="S13" s="10">
        <f t="shared" si="0"/>
        <v>4</v>
      </c>
      <c r="T13" s="10">
        <v>1</v>
      </c>
      <c r="V13" s="11" t="str">
        <f t="shared" si="1"/>
        <v>1</v>
      </c>
      <c r="Y13" s="10">
        <v>0</v>
      </c>
      <c r="AC13">
        <f t="shared" si="2"/>
        <v>4</v>
      </c>
    </row>
    <row r="14" spans="1:29" x14ac:dyDescent="0.2">
      <c r="A14" t="s">
        <v>28</v>
      </c>
      <c r="B14" t="s">
        <v>25</v>
      </c>
      <c r="C14" s="6">
        <v>43993</v>
      </c>
      <c r="D14" s="7">
        <v>14.851000000000001</v>
      </c>
      <c r="E14" s="6">
        <v>43994</v>
      </c>
      <c r="F14" s="7">
        <v>16.056000000000001</v>
      </c>
      <c r="G14">
        <v>1</v>
      </c>
      <c r="H14">
        <v>0</v>
      </c>
      <c r="J14" s="7"/>
      <c r="K14" s="8"/>
      <c r="M14" s="7"/>
      <c r="N14" s="8"/>
      <c r="O14" s="9" cm="1">
        <f t="array" ref="O14">_xlfn.IFS(AND(B14="Short",F14=Q14),(D14-F14)/D14,AND(B14="Long",F14=Q14),(F14/D14)-1,AND(B14="Long",F14&lt;&gt;Q14),(F14/D14)-1,AND(B14="Short",F14&lt;&gt;Q14),(D14-F14)/D14)</f>
        <v>8.1139317217695739E-2</v>
      </c>
      <c r="P14" t="s">
        <v>23</v>
      </c>
      <c r="Q14" s="7">
        <v>16.056000000000001</v>
      </c>
      <c r="R14" s="8">
        <v>43993</v>
      </c>
      <c r="S14" s="10">
        <f t="shared" si="0"/>
        <v>1</v>
      </c>
      <c r="T14" s="10">
        <v>1</v>
      </c>
      <c r="V14" s="11" t="str">
        <f t="shared" si="1"/>
        <v>1</v>
      </c>
      <c r="Y14" s="10">
        <v>0</v>
      </c>
      <c r="AC14">
        <f t="shared" si="2"/>
        <v>1</v>
      </c>
    </row>
    <row r="15" spans="1:29" x14ac:dyDescent="0.2">
      <c r="A15" t="s">
        <v>28</v>
      </c>
      <c r="B15" t="s">
        <v>22</v>
      </c>
      <c r="C15" s="6">
        <v>43994</v>
      </c>
      <c r="D15" s="7">
        <v>16.576000000000001</v>
      </c>
      <c r="E15" s="6">
        <v>43997</v>
      </c>
      <c r="F15" s="7">
        <v>15.356</v>
      </c>
      <c r="G15">
        <v>1</v>
      </c>
      <c r="H15">
        <v>0</v>
      </c>
      <c r="J15" s="7"/>
      <c r="K15" s="8"/>
      <c r="M15" s="7"/>
      <c r="N15" s="8"/>
      <c r="O15" s="9" cm="1">
        <f t="array" ref="O15">_xlfn.IFS(AND(B15="Short",F15=Q15),(D15-F15)/D15,AND(B15="Long",F15=Q15),(F15/D15)-1,AND(B15="Long",F15&lt;&gt;Q15),(F15/D15)-1,AND(B15="Short",F15&lt;&gt;Q15),(D15-F15)/D15)</f>
        <v>7.3600386100386134E-2</v>
      </c>
      <c r="P15" t="s">
        <v>23</v>
      </c>
      <c r="Q15" s="7">
        <v>15.356</v>
      </c>
      <c r="R15" s="8">
        <v>43994</v>
      </c>
      <c r="S15" s="10">
        <f t="shared" si="0"/>
        <v>3</v>
      </c>
      <c r="T15" s="10">
        <v>1</v>
      </c>
      <c r="V15" s="11" t="str">
        <f t="shared" si="1"/>
        <v>1</v>
      </c>
      <c r="Y15" s="10">
        <v>0</v>
      </c>
      <c r="AC15">
        <f t="shared" si="2"/>
        <v>3</v>
      </c>
    </row>
    <row r="16" spans="1:29" x14ac:dyDescent="0.2">
      <c r="A16" t="s">
        <v>28</v>
      </c>
      <c r="B16" t="s">
        <v>22</v>
      </c>
      <c r="C16" s="6">
        <v>44144</v>
      </c>
      <c r="D16" s="7">
        <v>14.042999999999999</v>
      </c>
      <c r="E16" s="6">
        <v>44145</v>
      </c>
      <c r="F16" s="7">
        <v>12.608000000000001</v>
      </c>
      <c r="G16">
        <v>1</v>
      </c>
      <c r="H16">
        <v>0</v>
      </c>
      <c r="J16" s="7"/>
      <c r="K16" s="8"/>
      <c r="M16" s="7"/>
      <c r="N16" s="8"/>
      <c r="O16" s="9" cm="1">
        <f t="array" ref="O16">_xlfn.IFS(AND(B16="Short",F16=Q16),(D16-F16)/D16,AND(B16="Long",F16=Q16),(F16/D16)-1,AND(B16="Long",F16&lt;&gt;Q16),(F16/D16)-1,AND(B16="Short",F16&lt;&gt;Q16),(D16-F16)/D16)</f>
        <v>0.10218614256213052</v>
      </c>
      <c r="P16" t="s">
        <v>23</v>
      </c>
      <c r="Q16" s="7">
        <v>12.608000000000001</v>
      </c>
      <c r="R16" s="8">
        <v>44144</v>
      </c>
      <c r="S16" s="10">
        <f t="shared" si="0"/>
        <v>1</v>
      </c>
      <c r="T16" s="10">
        <v>1</v>
      </c>
      <c r="V16" s="11" t="str">
        <f t="shared" si="1"/>
        <v>1</v>
      </c>
      <c r="Y16" s="10">
        <v>0</v>
      </c>
      <c r="AC16">
        <f t="shared" si="2"/>
        <v>1</v>
      </c>
    </row>
    <row r="17" spans="1:29" x14ac:dyDescent="0.2">
      <c r="A17" t="s">
        <v>28</v>
      </c>
      <c r="B17" t="s">
        <v>22</v>
      </c>
      <c r="C17" s="6">
        <v>44224</v>
      </c>
      <c r="D17" s="7">
        <v>19.952999999999999</v>
      </c>
      <c r="E17" s="6">
        <v>44225</v>
      </c>
      <c r="F17" s="7">
        <v>18.068000000000001</v>
      </c>
      <c r="G17">
        <v>1</v>
      </c>
      <c r="H17">
        <v>0</v>
      </c>
      <c r="J17" s="7"/>
      <c r="K17" s="8"/>
      <c r="M17" s="7"/>
      <c r="N17" s="8"/>
      <c r="O17" s="9" cm="1">
        <f t="array" ref="O17">_xlfn.IFS(AND(B17="Short",F17=Q17),(D17-F17)/D17,AND(B17="Long",F17=Q17),(F17/D17)-1,AND(B17="Long",F17&lt;&gt;Q17),(F17/D17)-1,AND(B17="Short",F17&lt;&gt;Q17),(D17-F17)/D17)</f>
        <v>9.447200922167083E-2</v>
      </c>
      <c r="P17" t="s">
        <v>23</v>
      </c>
      <c r="Q17" s="7">
        <v>18.068000000000001</v>
      </c>
      <c r="R17" s="8">
        <v>44224</v>
      </c>
      <c r="S17" s="10">
        <f t="shared" si="0"/>
        <v>1</v>
      </c>
      <c r="T17" s="10">
        <v>1</v>
      </c>
      <c r="V17" s="11" t="str">
        <f t="shared" si="1"/>
        <v>1</v>
      </c>
      <c r="Y17" s="10">
        <v>0</v>
      </c>
      <c r="AC17">
        <f t="shared" si="2"/>
        <v>1</v>
      </c>
    </row>
    <row r="18" spans="1:29" x14ac:dyDescent="0.2">
      <c r="A18" t="s">
        <v>31</v>
      </c>
      <c r="B18" t="s">
        <v>25</v>
      </c>
      <c r="C18" s="6">
        <v>43906</v>
      </c>
      <c r="D18" s="7">
        <v>71.75</v>
      </c>
      <c r="E18" s="6">
        <v>43907</v>
      </c>
      <c r="F18" s="7">
        <v>77.25</v>
      </c>
      <c r="G18">
        <v>1</v>
      </c>
      <c r="H18">
        <v>0</v>
      </c>
      <c r="J18" s="7"/>
      <c r="K18" s="8"/>
      <c r="M18" s="7"/>
      <c r="N18" s="8"/>
      <c r="O18" s="9" cm="1">
        <f t="array" ref="O18">_xlfn.IFS(AND(B18="Short",F18=Q18),(D18-F18)/D18,AND(B18="Long",F18=Q18),(F18/D18)-1,AND(B18="Long",F18&lt;&gt;Q18),(F18/D18)-1,AND(B18="Short",F18&lt;&gt;Q18),(D18-F18)/D18)</f>
        <v>7.6655052264808399E-2</v>
      </c>
      <c r="P18" t="s">
        <v>23</v>
      </c>
      <c r="Q18" s="7">
        <v>77.25</v>
      </c>
      <c r="R18" s="8">
        <v>43906</v>
      </c>
      <c r="S18" s="10">
        <f t="shared" si="0"/>
        <v>1</v>
      </c>
      <c r="T18" s="10">
        <v>1</v>
      </c>
      <c r="V18" s="11" t="str">
        <f t="shared" si="1"/>
        <v>1</v>
      </c>
      <c r="Y18" s="10">
        <v>0</v>
      </c>
      <c r="AC18">
        <f t="shared" si="2"/>
        <v>1</v>
      </c>
    </row>
    <row r="19" spans="1:29" x14ac:dyDescent="0.2">
      <c r="A19" t="s">
        <v>31</v>
      </c>
      <c r="B19" t="s">
        <v>22</v>
      </c>
      <c r="C19" s="6">
        <v>43920</v>
      </c>
      <c r="D19" s="7">
        <v>82.003</v>
      </c>
      <c r="E19" s="6">
        <v>43922</v>
      </c>
      <c r="F19" s="7">
        <v>77.867999999999995</v>
      </c>
      <c r="G19">
        <v>1</v>
      </c>
      <c r="H19">
        <v>0</v>
      </c>
      <c r="J19" s="7"/>
      <c r="K19" s="8"/>
      <c r="M19" s="7"/>
      <c r="N19" s="8"/>
      <c r="O19" s="9" cm="1">
        <f t="array" ref="O19">_xlfn.IFS(AND(B19="Short",F19=Q19),(D19-F19)/D19,AND(B19="Long",F19=Q19),(F19/D19)-1,AND(B19="Long",F19&lt;&gt;Q19),(F19/D19)-1,AND(B19="Short",F19&lt;&gt;Q19),(D19-F19)/D19)</f>
        <v>5.0424984451788411E-2</v>
      </c>
      <c r="P19" t="s">
        <v>23</v>
      </c>
      <c r="Q19" s="7">
        <v>77.867999999999995</v>
      </c>
      <c r="R19" s="8">
        <v>43920</v>
      </c>
      <c r="S19" s="10">
        <f t="shared" si="0"/>
        <v>2</v>
      </c>
      <c r="T19" s="10">
        <v>1</v>
      </c>
      <c r="V19" s="11" t="str">
        <f t="shared" si="1"/>
        <v>1</v>
      </c>
      <c r="Y19" s="10">
        <v>0</v>
      </c>
      <c r="AC19">
        <f t="shared" si="2"/>
        <v>2</v>
      </c>
    </row>
    <row r="20" spans="1:29" x14ac:dyDescent="0.2">
      <c r="A20" t="s">
        <v>32</v>
      </c>
      <c r="B20" t="s">
        <v>25</v>
      </c>
      <c r="C20" s="6">
        <v>43906</v>
      </c>
      <c r="D20" s="7">
        <v>293.07022000000001</v>
      </c>
      <c r="E20" s="6">
        <v>43909</v>
      </c>
      <c r="F20" s="7">
        <v>316.64231999999998</v>
      </c>
      <c r="G20">
        <v>1</v>
      </c>
      <c r="H20">
        <v>0</v>
      </c>
      <c r="J20" s="7"/>
      <c r="K20" s="8"/>
      <c r="M20" s="7"/>
      <c r="N20" s="8"/>
      <c r="O20" s="9" cm="1">
        <f t="array" ref="O20">_xlfn.IFS(AND(B20="Short",F20=Q20),(D20-F20)/D20,AND(B20="Long",F20=Q20),(F20/D20)-1,AND(B20="Long",F20&lt;&gt;Q20),(F20/D20)-1,AND(B20="Short",F20&lt;&gt;Q20),(D20-F20)/D20)</f>
        <v>8.0431577114863373E-2</v>
      </c>
      <c r="P20" t="s">
        <v>23</v>
      </c>
      <c r="Q20" s="7">
        <v>316.64231999999998</v>
      </c>
      <c r="R20" s="8">
        <v>43906</v>
      </c>
      <c r="S20" s="10">
        <f t="shared" si="0"/>
        <v>3</v>
      </c>
      <c r="T20" s="10">
        <v>1</v>
      </c>
      <c r="V20" s="11" t="str">
        <f t="shared" si="1"/>
        <v>1</v>
      </c>
      <c r="Y20" s="10">
        <v>0</v>
      </c>
      <c r="AC20">
        <f t="shared" si="2"/>
        <v>3</v>
      </c>
    </row>
    <row r="21" spans="1:29" x14ac:dyDescent="0.2">
      <c r="A21" t="s">
        <v>34</v>
      </c>
      <c r="B21" t="s">
        <v>25</v>
      </c>
      <c r="C21" s="6">
        <v>43906</v>
      </c>
      <c r="D21" s="7">
        <v>31.454000000000001</v>
      </c>
      <c r="E21" s="6">
        <v>43907</v>
      </c>
      <c r="F21" s="7">
        <v>33.223999999999997</v>
      </c>
      <c r="G21">
        <v>1</v>
      </c>
      <c r="H21">
        <v>0</v>
      </c>
      <c r="J21" s="7"/>
      <c r="K21" s="8"/>
      <c r="M21" s="7"/>
      <c r="N21" s="8"/>
      <c r="O21" s="9" cm="1">
        <f t="array" ref="O21">_xlfn.IFS(AND(B21="Short",F21=Q21),(D21-F21)/D21,AND(B21="Long",F21=Q21),(F21/D21)-1,AND(B21="Long",F21&lt;&gt;Q21),(F21/D21)-1,AND(B21="Short",F21&lt;&gt;Q21),(D21-F21)/D21)</f>
        <v>5.6272652126915457E-2</v>
      </c>
      <c r="P21" t="s">
        <v>23</v>
      </c>
      <c r="Q21" s="7">
        <v>33.223999999999997</v>
      </c>
      <c r="R21" s="8">
        <v>43906</v>
      </c>
      <c r="S21" s="10">
        <f t="shared" si="0"/>
        <v>1</v>
      </c>
      <c r="T21" s="10">
        <v>1</v>
      </c>
      <c r="V21" s="11" t="str">
        <f t="shared" si="1"/>
        <v>1</v>
      </c>
      <c r="Y21" s="10">
        <v>0</v>
      </c>
      <c r="AC21">
        <f t="shared" si="2"/>
        <v>1</v>
      </c>
    </row>
    <row r="22" spans="1:29" x14ac:dyDescent="0.2">
      <c r="A22" t="s">
        <v>35</v>
      </c>
      <c r="B22" t="s">
        <v>25</v>
      </c>
      <c r="C22" s="6">
        <v>43705</v>
      </c>
      <c r="D22" s="7">
        <v>133.30799999999999</v>
      </c>
      <c r="E22" s="6">
        <v>43706</v>
      </c>
      <c r="F22" s="7">
        <v>142.69800000000001</v>
      </c>
      <c r="G22">
        <v>1</v>
      </c>
      <c r="H22">
        <v>0</v>
      </c>
      <c r="J22" s="7"/>
      <c r="K22" s="8"/>
      <c r="M22" s="7"/>
      <c r="N22" s="8"/>
      <c r="O22" s="9" cm="1">
        <f t="array" ref="O22">_xlfn.IFS(AND(B22="Short",F22=Q22),(D22-F22)/D22,AND(B22="Long",F22=Q22),(F22/D22)-1,AND(B22="Long",F22&lt;&gt;Q22),(F22/D22)-1,AND(B22="Short",F22&lt;&gt;Q22),(D22-F22)/D22)</f>
        <v>7.0438383292825701E-2</v>
      </c>
      <c r="P22" t="s">
        <v>23</v>
      </c>
      <c r="Q22" s="7">
        <v>142.69800000000001</v>
      </c>
      <c r="R22" s="8">
        <v>43705</v>
      </c>
      <c r="S22" s="10">
        <f t="shared" si="0"/>
        <v>1</v>
      </c>
      <c r="T22" s="10">
        <v>1</v>
      </c>
      <c r="V22" s="11" t="str">
        <f t="shared" si="1"/>
        <v>1</v>
      </c>
      <c r="Y22" s="10">
        <v>0</v>
      </c>
      <c r="AC22">
        <f t="shared" si="2"/>
        <v>1</v>
      </c>
    </row>
    <row r="23" spans="1:29" x14ac:dyDescent="0.2">
      <c r="A23" t="s">
        <v>35</v>
      </c>
      <c r="B23" t="s">
        <v>25</v>
      </c>
      <c r="C23" s="6">
        <v>43906</v>
      </c>
      <c r="D23" s="7">
        <v>142.69327999999999</v>
      </c>
      <c r="E23" s="6">
        <v>43907</v>
      </c>
      <c r="F23" s="7">
        <v>151.21368000000001</v>
      </c>
      <c r="G23">
        <v>1</v>
      </c>
      <c r="H23">
        <v>0</v>
      </c>
      <c r="J23" s="7"/>
      <c r="K23" s="8"/>
      <c r="M23" s="7"/>
      <c r="N23" s="8"/>
      <c r="O23" s="9" cm="1">
        <f t="array" ref="O23">_xlfn.IFS(AND(B23="Short",F23=Q23),(D23-F23)/D23,AND(B23="Long",F23=Q23),(F23/D23)-1,AND(B23="Long",F23&lt;&gt;Q23),(F23/D23)-1,AND(B23="Short",F23&lt;&gt;Q23),(D23-F23)/D23)</f>
        <v>5.9711291239503472E-2</v>
      </c>
      <c r="P23" t="s">
        <v>23</v>
      </c>
      <c r="Q23" s="7">
        <v>151.21368000000001</v>
      </c>
      <c r="R23" s="8">
        <v>43906</v>
      </c>
      <c r="S23" s="10">
        <f t="shared" si="0"/>
        <v>1</v>
      </c>
      <c r="T23" s="10">
        <v>1</v>
      </c>
      <c r="V23" s="11" t="str">
        <f t="shared" si="1"/>
        <v>1</v>
      </c>
      <c r="Y23" s="10">
        <v>0</v>
      </c>
      <c r="AC23">
        <f t="shared" si="2"/>
        <v>1</v>
      </c>
    </row>
    <row r="24" spans="1:29" x14ac:dyDescent="0.2">
      <c r="A24" t="s">
        <v>32</v>
      </c>
      <c r="B24" t="s">
        <v>25</v>
      </c>
      <c r="C24" s="6">
        <v>44819</v>
      </c>
      <c r="D24" s="7">
        <v>327.98700000000002</v>
      </c>
      <c r="E24" s="6">
        <v>44908</v>
      </c>
      <c r="F24" s="7">
        <v>352.17200000000003</v>
      </c>
      <c r="G24">
        <v>1</v>
      </c>
      <c r="H24">
        <v>0</v>
      </c>
      <c r="J24" s="7"/>
      <c r="K24" s="8"/>
      <c r="M24" s="7"/>
      <c r="N24" s="8"/>
      <c r="O24" s="9" cm="1">
        <f t="array" ref="O24">_xlfn.IFS(AND(B24="Short",F24=Q24),(D24-F24)/D24,AND(B24="Long",F24=Q24),(F24/D24)-1,AND(B24="Long",F24&lt;&gt;Q24),(F24/D24)-1,AND(B24="Short",F24&lt;&gt;Q24),(D24-F24)/D24)</f>
        <v>7.3737678627506575E-2</v>
      </c>
      <c r="P24" t="s">
        <v>23</v>
      </c>
      <c r="Q24" s="7">
        <v>352.17200000000003</v>
      </c>
      <c r="R24" s="8">
        <v>44819</v>
      </c>
      <c r="S24" s="10">
        <f t="shared" si="0"/>
        <v>89</v>
      </c>
      <c r="T24" s="10">
        <v>1</v>
      </c>
      <c r="V24" s="11" t="str">
        <f t="shared" si="1"/>
        <v>1</v>
      </c>
      <c r="Y24" s="10">
        <v>0</v>
      </c>
      <c r="AC24">
        <f t="shared" si="2"/>
        <v>89</v>
      </c>
    </row>
    <row r="25" spans="1:29" x14ac:dyDescent="0.2">
      <c r="A25" t="s">
        <v>33</v>
      </c>
      <c r="B25" t="s">
        <v>25</v>
      </c>
      <c r="C25" s="6">
        <v>43906</v>
      </c>
      <c r="D25" s="7">
        <v>150.11199999999999</v>
      </c>
      <c r="E25" s="6">
        <v>43907</v>
      </c>
      <c r="F25" s="7">
        <v>159.22200000000001</v>
      </c>
      <c r="G25">
        <v>1</v>
      </c>
      <c r="H25">
        <v>0</v>
      </c>
      <c r="J25" s="7"/>
      <c r="K25" s="8"/>
      <c r="M25" s="7"/>
      <c r="N25" s="8"/>
      <c r="O25" s="9" cm="1">
        <f t="array" ref="O25">_xlfn.IFS(AND(B25="Short",F25=Q25),(D25-F25)/D25,AND(B25="Long",F25=Q25),(F25/D25)-1,AND(B25="Long",F25&lt;&gt;Q25),(F25/D25)-1,AND(B25="Short",F25&lt;&gt;Q25),(D25-F25)/D25)</f>
        <v>6.0688019612023192E-2</v>
      </c>
      <c r="P25" t="s">
        <v>23</v>
      </c>
      <c r="Q25" s="7">
        <v>159.22200000000001</v>
      </c>
      <c r="R25" s="8">
        <v>43906</v>
      </c>
      <c r="S25" s="10">
        <f t="shared" si="0"/>
        <v>1</v>
      </c>
      <c r="T25" s="10">
        <v>1</v>
      </c>
      <c r="V25" s="11" t="str">
        <f t="shared" si="1"/>
        <v>1</v>
      </c>
      <c r="Y25" s="10">
        <v>0</v>
      </c>
      <c r="AC25">
        <f t="shared" si="2"/>
        <v>1</v>
      </c>
    </row>
    <row r="26" spans="1:29" x14ac:dyDescent="0.2">
      <c r="A26" t="s">
        <v>35</v>
      </c>
      <c r="B26" t="s">
        <v>25</v>
      </c>
      <c r="C26" s="6">
        <v>44524</v>
      </c>
      <c r="D26" s="7">
        <v>266.99200000000002</v>
      </c>
      <c r="E26" s="6">
        <v>44890</v>
      </c>
      <c r="F26" s="7">
        <v>200.66</v>
      </c>
      <c r="G26">
        <v>0</v>
      </c>
      <c r="H26">
        <v>0</v>
      </c>
      <c r="J26" s="7"/>
      <c r="K26" s="8"/>
      <c r="M26" s="7"/>
      <c r="N26" s="8"/>
      <c r="O26" s="9" cm="1">
        <f t="array" ref="O26">_xlfn.IFS(AND(B26="Short",F26=Q26),(D26-F26)/D26,AND(B26="Long",F26=Q26),(F26/D26)-1,AND(B26="Long",F26&lt;&gt;Q26),(F26/D26)-1,AND(B26="Short",F26&lt;&gt;Q26),(D26-F26)/D26)</f>
        <v>-0.24844190088092533</v>
      </c>
      <c r="P26" t="s">
        <v>23</v>
      </c>
      <c r="Q26" s="7">
        <v>287.55200000000002</v>
      </c>
      <c r="R26" s="8">
        <v>44524</v>
      </c>
      <c r="S26" s="10">
        <f t="shared" si="0"/>
        <v>366</v>
      </c>
      <c r="T26" s="10">
        <v>0</v>
      </c>
      <c r="V26" s="11" t="b">
        <f t="shared" si="1"/>
        <v>0</v>
      </c>
      <c r="Y26" s="10">
        <v>0</v>
      </c>
      <c r="AC26" t="b">
        <f t="shared" si="2"/>
        <v>0</v>
      </c>
    </row>
    <row r="27" spans="1:29" x14ac:dyDescent="0.2">
      <c r="A27" t="s">
        <v>33</v>
      </c>
      <c r="B27" t="s">
        <v>22</v>
      </c>
      <c r="C27" s="6">
        <v>44546</v>
      </c>
      <c r="D27" s="7">
        <v>409.29300000000001</v>
      </c>
      <c r="E27" s="6">
        <v>44550</v>
      </c>
      <c r="F27" s="7">
        <v>390.40800000000002</v>
      </c>
      <c r="G27">
        <v>1</v>
      </c>
      <c r="H27">
        <v>0</v>
      </c>
      <c r="J27" s="7"/>
      <c r="K27" s="8"/>
      <c r="M27" s="7"/>
      <c r="N27" s="8"/>
      <c r="O27" s="9" cm="1">
        <f t="array" ref="O27">_xlfn.IFS(AND(B27="Short",F27=Q27),(D27-F27)/D27,AND(B27="Long",F27=Q27),(F27/D27)-1,AND(B27="Long",F27&lt;&gt;Q27),(F27/D27)-1,AND(B27="Short",F27&lt;&gt;Q27),(D27-F27)/D27)</f>
        <v>4.614053990661944E-2</v>
      </c>
      <c r="P27" t="s">
        <v>23</v>
      </c>
      <c r="Q27" s="7">
        <v>390.40800000000002</v>
      </c>
      <c r="R27" s="8">
        <v>44546</v>
      </c>
      <c r="S27" s="10">
        <f t="shared" si="0"/>
        <v>4</v>
      </c>
      <c r="T27" s="10">
        <v>1</v>
      </c>
      <c r="V27" s="11" t="str">
        <f t="shared" si="1"/>
        <v>1</v>
      </c>
      <c r="Y27" s="10">
        <v>0</v>
      </c>
      <c r="AC27">
        <f t="shared" si="2"/>
        <v>4</v>
      </c>
    </row>
    <row r="28" spans="1:29" x14ac:dyDescent="0.2">
      <c r="A28" t="s">
        <v>36</v>
      </c>
      <c r="B28" t="s">
        <v>25</v>
      </c>
      <c r="C28" s="6">
        <v>43906</v>
      </c>
      <c r="D28" s="7">
        <v>129.70400000000001</v>
      </c>
      <c r="E28" s="6">
        <v>43916</v>
      </c>
      <c r="F28" s="7">
        <v>137.92400000000001</v>
      </c>
      <c r="G28">
        <v>1</v>
      </c>
      <c r="H28">
        <v>0</v>
      </c>
      <c r="J28" s="7"/>
      <c r="K28" s="8"/>
      <c r="M28" s="7"/>
      <c r="N28" s="8"/>
      <c r="O28" s="9" cm="1">
        <f t="array" ref="O28">_xlfn.IFS(AND(B28="Short",F28=Q28),(D28-F28)/D28,AND(B28="Long",F28=Q28),(F28/D28)-1,AND(B28="Long",F28&lt;&gt;Q28),(F28/D28)-1,AND(B28="Short",F28&lt;&gt;Q28),(D28-F28)/D28)</f>
        <v>6.3375069388762029E-2</v>
      </c>
      <c r="P28" t="s">
        <v>23</v>
      </c>
      <c r="Q28" s="7">
        <v>137.92400000000001</v>
      </c>
      <c r="R28" s="8">
        <v>43906</v>
      </c>
      <c r="S28" s="10">
        <f t="shared" si="0"/>
        <v>10</v>
      </c>
      <c r="T28" s="10">
        <v>1</v>
      </c>
      <c r="V28" s="11" t="str">
        <f t="shared" si="1"/>
        <v>1</v>
      </c>
      <c r="Y28" s="10">
        <v>0</v>
      </c>
      <c r="AC28">
        <f t="shared" si="2"/>
        <v>10</v>
      </c>
    </row>
    <row r="29" spans="1:29" x14ac:dyDescent="0.2">
      <c r="A29" t="s">
        <v>33</v>
      </c>
      <c r="B29" t="s">
        <v>22</v>
      </c>
      <c r="C29" s="6">
        <v>45463</v>
      </c>
      <c r="D29" s="7">
        <v>311.702</v>
      </c>
      <c r="E29" s="6">
        <v>45481</v>
      </c>
      <c r="F29" s="7">
        <v>297.06200000000001</v>
      </c>
      <c r="G29">
        <v>1</v>
      </c>
      <c r="H29">
        <v>0</v>
      </c>
      <c r="J29" s="7"/>
      <c r="K29" s="8"/>
      <c r="M29" s="7"/>
      <c r="N29" s="8"/>
      <c r="O29" s="9" cm="1">
        <f t="array" ref="O29">_xlfn.IFS(AND(B29="Short",F29=Q29),(D29-F29)/D29,AND(B29="Long",F29=Q29),(F29/D29)-1,AND(B29="Long",F29&lt;&gt;Q29),(F29/D29)-1,AND(B29="Short",F29&lt;&gt;Q29),(D29-F29)/D29)</f>
        <v>4.6967937324752441E-2</v>
      </c>
      <c r="P29" t="s">
        <v>23</v>
      </c>
      <c r="Q29" s="7">
        <v>297.06200000000001</v>
      </c>
      <c r="R29" s="8">
        <v>45463</v>
      </c>
      <c r="S29" s="10">
        <f t="shared" si="0"/>
        <v>18</v>
      </c>
      <c r="T29" s="10">
        <v>1</v>
      </c>
      <c r="V29" s="11" t="str">
        <f t="shared" si="1"/>
        <v>1</v>
      </c>
      <c r="Y29" s="10">
        <v>0</v>
      </c>
      <c r="AC29">
        <f t="shared" si="2"/>
        <v>18</v>
      </c>
    </row>
    <row r="30" spans="1:29" x14ac:dyDescent="0.2">
      <c r="A30" t="s">
        <v>38</v>
      </c>
      <c r="B30" t="s">
        <v>25</v>
      </c>
      <c r="C30" s="6">
        <v>43906</v>
      </c>
      <c r="D30" s="7">
        <v>30.559000000000001</v>
      </c>
      <c r="E30" s="6">
        <v>43915</v>
      </c>
      <c r="F30" s="7">
        <v>32.853999999999999</v>
      </c>
      <c r="G30">
        <v>1</v>
      </c>
      <c r="H30">
        <v>0</v>
      </c>
      <c r="J30" s="7"/>
      <c r="K30" s="8"/>
      <c r="M30" s="7"/>
      <c r="N30" s="8"/>
      <c r="O30" s="9" cm="1">
        <f t="array" ref="O30">_xlfn.IFS(AND(B30="Short",F30=Q30),(D30-F30)/D30,AND(B30="Long",F30=Q30),(F30/D30)-1,AND(B30="Long",F30&lt;&gt;Q30),(F30/D30)-1,AND(B30="Short",F30&lt;&gt;Q30),(D30-F30)/D30)</f>
        <v>7.5100625020452227E-2</v>
      </c>
      <c r="P30" t="s">
        <v>23</v>
      </c>
      <c r="Q30" s="7">
        <v>32.853999999999999</v>
      </c>
      <c r="R30" s="8">
        <v>43906</v>
      </c>
      <c r="S30" s="10">
        <f t="shared" si="0"/>
        <v>9</v>
      </c>
      <c r="T30" s="10">
        <v>1</v>
      </c>
      <c r="V30" s="11" t="str">
        <f t="shared" si="1"/>
        <v>1</v>
      </c>
      <c r="Y30" s="10">
        <v>0</v>
      </c>
      <c r="AC30">
        <f t="shared" si="2"/>
        <v>9</v>
      </c>
    </row>
    <row r="31" spans="1:29" x14ac:dyDescent="0.2">
      <c r="A31" t="s">
        <v>37</v>
      </c>
      <c r="B31" t="s">
        <v>25</v>
      </c>
      <c r="C31" s="6">
        <v>43889</v>
      </c>
      <c r="D31" s="7">
        <v>16.228999999999999</v>
      </c>
      <c r="E31" s="6">
        <v>43892</v>
      </c>
      <c r="F31" s="7">
        <v>17.373999999999999</v>
      </c>
      <c r="G31">
        <v>1</v>
      </c>
      <c r="H31">
        <v>0</v>
      </c>
      <c r="J31" s="7"/>
      <c r="K31" s="8"/>
      <c r="M31" s="7"/>
      <c r="N31" s="8"/>
      <c r="O31" s="9" cm="1">
        <f t="array" ref="O31">_xlfn.IFS(AND(B31="Short",F31=Q31),(D31-F31)/D31,AND(B31="Long",F31=Q31),(F31/D31)-1,AND(B31="Long",F31&lt;&gt;Q31),(F31/D31)-1,AND(B31="Short",F31&lt;&gt;Q31),(D31-F31)/D31)</f>
        <v>7.0552714276911788E-2</v>
      </c>
      <c r="P31" t="s">
        <v>23</v>
      </c>
      <c r="Q31" s="7">
        <v>17.373999999999999</v>
      </c>
      <c r="R31" s="8">
        <v>43889</v>
      </c>
      <c r="S31" s="10">
        <f t="shared" si="0"/>
        <v>3</v>
      </c>
      <c r="T31" s="10">
        <v>1</v>
      </c>
      <c r="V31" s="11" t="str">
        <f t="shared" si="1"/>
        <v>1</v>
      </c>
      <c r="Y31" s="10">
        <v>0</v>
      </c>
      <c r="AC31">
        <f t="shared" si="2"/>
        <v>3</v>
      </c>
    </row>
    <row r="32" spans="1:29" x14ac:dyDescent="0.2">
      <c r="A32" t="s">
        <v>37</v>
      </c>
      <c r="B32" t="s">
        <v>25</v>
      </c>
      <c r="C32" s="6">
        <v>43906</v>
      </c>
      <c r="D32" s="7">
        <v>11.695</v>
      </c>
      <c r="E32" s="6">
        <v>43913</v>
      </c>
      <c r="F32" s="7">
        <v>12.42</v>
      </c>
      <c r="G32">
        <v>1</v>
      </c>
      <c r="H32">
        <v>0</v>
      </c>
      <c r="J32" s="7"/>
      <c r="K32" s="8"/>
      <c r="M32" s="7"/>
      <c r="N32" s="8"/>
      <c r="O32" s="9" cm="1">
        <f t="array" ref="O32">_xlfn.IFS(AND(B32="Short",F32=Q32),(D32-F32)/D32,AND(B32="Long",F32=Q32),(F32/D32)-1,AND(B32="Long",F32&lt;&gt;Q32),(F32/D32)-1,AND(B32="Short",F32&lt;&gt;Q32),(D32-F32)/D32)</f>
        <v>6.199230440359127E-2</v>
      </c>
      <c r="P32" t="s">
        <v>23</v>
      </c>
      <c r="Q32" s="7">
        <v>12.42</v>
      </c>
      <c r="R32" s="8">
        <v>43906</v>
      </c>
      <c r="S32" s="10">
        <f t="shared" si="0"/>
        <v>7</v>
      </c>
      <c r="T32" s="10">
        <v>1</v>
      </c>
      <c r="V32" s="11" t="str">
        <f t="shared" si="1"/>
        <v>1</v>
      </c>
      <c r="Y32" s="10">
        <v>0</v>
      </c>
      <c r="AC32">
        <f t="shared" si="2"/>
        <v>7</v>
      </c>
    </row>
    <row r="33" spans="1:29" x14ac:dyDescent="0.2">
      <c r="A33" t="s">
        <v>40</v>
      </c>
      <c r="B33" t="s">
        <v>25</v>
      </c>
      <c r="C33" s="6">
        <v>43906</v>
      </c>
      <c r="D33" s="7">
        <v>77.647999999999996</v>
      </c>
      <c r="E33" s="6">
        <v>43907</v>
      </c>
      <c r="F33" s="7">
        <v>82.138000000000005</v>
      </c>
      <c r="G33">
        <v>1</v>
      </c>
      <c r="H33">
        <v>0</v>
      </c>
      <c r="J33" s="7"/>
      <c r="K33" s="8"/>
      <c r="M33" s="7"/>
      <c r="N33" s="8"/>
      <c r="O33" s="9" cm="1">
        <f t="array" ref="O33">_xlfn.IFS(AND(B33="Short",F33=Q33),(D33-F33)/D33,AND(B33="Long",F33=Q33),(F33/D33)-1,AND(B33="Long",F33&lt;&gt;Q33),(F33/D33)-1,AND(B33="Short",F33&lt;&gt;Q33),(D33-F33)/D33)</f>
        <v>5.7825056665979924E-2</v>
      </c>
      <c r="P33" t="s">
        <v>23</v>
      </c>
      <c r="Q33" s="7">
        <v>82.138000000000005</v>
      </c>
      <c r="R33" s="8">
        <v>43906</v>
      </c>
      <c r="S33" s="10">
        <f t="shared" si="0"/>
        <v>1</v>
      </c>
      <c r="T33" s="10">
        <v>1</v>
      </c>
      <c r="V33" s="11" t="str">
        <f t="shared" si="1"/>
        <v>1</v>
      </c>
      <c r="Y33" s="10">
        <v>0</v>
      </c>
      <c r="AC33">
        <f t="shared" si="2"/>
        <v>1</v>
      </c>
    </row>
    <row r="34" spans="1:29" x14ac:dyDescent="0.2">
      <c r="A34" t="s">
        <v>39</v>
      </c>
      <c r="B34" t="s">
        <v>25</v>
      </c>
      <c r="C34" s="6">
        <v>43906</v>
      </c>
      <c r="D34" s="7">
        <v>94.153000000000006</v>
      </c>
      <c r="E34" s="6">
        <v>43914</v>
      </c>
      <c r="F34" s="7">
        <v>99.918000000000006</v>
      </c>
      <c r="G34">
        <v>1</v>
      </c>
      <c r="H34">
        <v>0</v>
      </c>
      <c r="J34" s="7"/>
      <c r="K34" s="8"/>
      <c r="M34" s="7"/>
      <c r="N34" s="8"/>
      <c r="O34" s="9" cm="1">
        <f t="array" ref="O34">_xlfn.IFS(AND(B34="Short",F34=Q34),(D34-F34)/D34,AND(B34="Long",F34=Q34),(F34/D34)-1,AND(B34="Long",F34&lt;&gt;Q34),(F34/D34)-1,AND(B34="Short",F34&lt;&gt;Q34),(D34-F34)/D34)</f>
        <v>6.1230125434133864E-2</v>
      </c>
      <c r="P34" t="s">
        <v>23</v>
      </c>
      <c r="Q34" s="7">
        <v>99.918000000000006</v>
      </c>
      <c r="R34" s="8">
        <v>43906</v>
      </c>
      <c r="S34" s="10">
        <f t="shared" si="0"/>
        <v>8</v>
      </c>
      <c r="T34" s="10">
        <v>1</v>
      </c>
      <c r="V34" s="11" t="str">
        <f t="shared" si="1"/>
        <v>1</v>
      </c>
      <c r="Y34" s="10">
        <v>0</v>
      </c>
      <c r="AC34">
        <f t="shared" si="2"/>
        <v>8</v>
      </c>
    </row>
    <row r="35" spans="1:29" x14ac:dyDescent="0.2">
      <c r="A35" t="s">
        <v>41</v>
      </c>
      <c r="B35" t="s">
        <v>25</v>
      </c>
      <c r="C35" s="6">
        <v>43906</v>
      </c>
      <c r="D35" s="7">
        <v>24.341999999999999</v>
      </c>
      <c r="E35" s="6">
        <v>43915</v>
      </c>
      <c r="F35" s="7">
        <v>26.652000000000001</v>
      </c>
      <c r="G35">
        <v>1</v>
      </c>
      <c r="H35">
        <v>0</v>
      </c>
      <c r="J35" s="7"/>
      <c r="K35" s="8"/>
      <c r="M35" s="7"/>
      <c r="N35" s="8"/>
      <c r="O35" s="9" cm="1">
        <f t="array" ref="O35">_xlfn.IFS(AND(B35="Short",F35=Q35),(D35-F35)/D35,AND(B35="Long",F35=Q35),(F35/D35)-1,AND(B35="Long",F35&lt;&gt;Q35),(F35/D35)-1,AND(B35="Short",F35&lt;&gt;Q35),(D35-F35)/D35)</f>
        <v>9.4897707665762887E-2</v>
      </c>
      <c r="P35" t="s">
        <v>23</v>
      </c>
      <c r="Q35" s="7">
        <v>26.652000000000001</v>
      </c>
      <c r="R35" s="8">
        <v>43906</v>
      </c>
      <c r="S35" s="10">
        <f t="shared" si="0"/>
        <v>9</v>
      </c>
      <c r="T35" s="10">
        <v>1</v>
      </c>
      <c r="V35" s="11" t="str">
        <f t="shared" si="1"/>
        <v>1</v>
      </c>
      <c r="Y35" s="10">
        <v>0</v>
      </c>
      <c r="AC35">
        <f t="shared" si="2"/>
        <v>9</v>
      </c>
    </row>
    <row r="36" spans="1:29" x14ac:dyDescent="0.2">
      <c r="A36" t="s">
        <v>41</v>
      </c>
      <c r="B36" t="s">
        <v>22</v>
      </c>
      <c r="C36" s="6">
        <v>44144</v>
      </c>
      <c r="D36" s="7">
        <v>36.58</v>
      </c>
      <c r="E36" s="6">
        <v>44510</v>
      </c>
      <c r="F36" s="7">
        <v>58.86</v>
      </c>
      <c r="G36">
        <v>0</v>
      </c>
      <c r="H36">
        <v>0</v>
      </c>
      <c r="J36" s="7"/>
      <c r="K36" s="8"/>
      <c r="M36" s="7"/>
      <c r="N36" s="8"/>
      <c r="O36" s="9" cm="1">
        <f t="array" ref="O36">_xlfn.IFS(AND(B36="Short",F36=Q36),(D36-F36)/D36,AND(B36="Long",F36=Q36),(F36/D36)-1,AND(B36="Long",F36&lt;&gt;Q36),(F36/D36)-1,AND(B36="Short",F36&lt;&gt;Q36),(D36-F36)/D36)</f>
        <v>-0.60907599781301258</v>
      </c>
      <c r="P36" t="s">
        <v>23</v>
      </c>
      <c r="Q36" s="7">
        <v>34.68</v>
      </c>
      <c r="R36" s="8">
        <v>44144</v>
      </c>
      <c r="S36" s="10">
        <f t="shared" si="0"/>
        <v>366</v>
      </c>
      <c r="T36" s="10">
        <v>0</v>
      </c>
      <c r="V36" s="11" t="b">
        <f t="shared" si="1"/>
        <v>0</v>
      </c>
      <c r="Y36" s="10">
        <v>0</v>
      </c>
      <c r="AC36" t="b">
        <f t="shared" si="2"/>
        <v>0</v>
      </c>
    </row>
    <row r="37" spans="1:29" x14ac:dyDescent="0.2">
      <c r="A37" t="s">
        <v>43</v>
      </c>
      <c r="B37" t="s">
        <v>22</v>
      </c>
      <c r="C37" s="6">
        <v>44231</v>
      </c>
      <c r="D37" s="7">
        <v>601.36800000000005</v>
      </c>
      <c r="E37" s="6">
        <v>44250</v>
      </c>
      <c r="F37" s="7">
        <v>570.70799999999997</v>
      </c>
      <c r="G37">
        <v>1</v>
      </c>
      <c r="H37">
        <v>0</v>
      </c>
      <c r="J37" s="7"/>
      <c r="K37" s="8"/>
      <c r="M37" s="7"/>
      <c r="N37" s="8"/>
      <c r="O37" s="9" cm="1">
        <f t="array" ref="O37">_xlfn.IFS(AND(B37="Short",F37=Q37),(D37-F37)/D37,AND(B37="Long",F37=Q37),(F37/D37)-1,AND(B37="Long",F37&lt;&gt;Q37),(F37/D37)-1,AND(B37="Short",F37&lt;&gt;Q37),(D37-F37)/D37)</f>
        <v>5.0983757033962698E-2</v>
      </c>
      <c r="P37" t="s">
        <v>23</v>
      </c>
      <c r="Q37" s="7">
        <v>570.70799999999997</v>
      </c>
      <c r="R37" s="8">
        <v>44231</v>
      </c>
      <c r="S37" s="10">
        <f t="shared" si="0"/>
        <v>19</v>
      </c>
      <c r="T37" s="10">
        <v>1</v>
      </c>
      <c r="V37" s="11" t="str">
        <f t="shared" si="1"/>
        <v>1</v>
      </c>
      <c r="Y37" s="10">
        <v>0</v>
      </c>
      <c r="AC37">
        <f t="shared" si="2"/>
        <v>19</v>
      </c>
    </row>
    <row r="38" spans="1:29" x14ac:dyDescent="0.2">
      <c r="A38" t="s">
        <v>40</v>
      </c>
      <c r="B38" t="s">
        <v>25</v>
      </c>
      <c r="C38" s="6">
        <v>44685</v>
      </c>
      <c r="D38" s="7">
        <v>100.52500000000001</v>
      </c>
      <c r="E38" s="6">
        <v>45051</v>
      </c>
      <c r="F38" s="7">
        <v>78.56</v>
      </c>
      <c r="G38">
        <v>0</v>
      </c>
      <c r="H38">
        <v>0</v>
      </c>
      <c r="J38" s="7"/>
      <c r="K38" s="8"/>
      <c r="M38" s="7"/>
      <c r="N38" s="8"/>
      <c r="O38" s="9" cm="1">
        <f t="array" ref="O38">_xlfn.IFS(AND(B38="Short",F38=Q38),(D38-F38)/D38,AND(B38="Long",F38=Q38),(F38/D38)-1,AND(B38="Long",F38&lt;&gt;Q38),(F38/D38)-1,AND(B38="Short",F38&lt;&gt;Q38),(D38-F38)/D38)</f>
        <v>-0.21850285998507835</v>
      </c>
      <c r="P38" t="s">
        <v>23</v>
      </c>
      <c r="Q38" s="7">
        <v>107.9</v>
      </c>
      <c r="R38" s="8">
        <v>44685</v>
      </c>
      <c r="S38" s="10">
        <f t="shared" si="0"/>
        <v>366</v>
      </c>
      <c r="T38" s="10">
        <v>0</v>
      </c>
      <c r="V38" s="11" t="b">
        <f t="shared" si="1"/>
        <v>0</v>
      </c>
      <c r="Y38" s="10">
        <v>0</v>
      </c>
      <c r="AC38" t="b">
        <f t="shared" si="2"/>
        <v>0</v>
      </c>
    </row>
    <row r="39" spans="1:29" x14ac:dyDescent="0.2">
      <c r="A39" t="s">
        <v>43</v>
      </c>
      <c r="B39" t="s">
        <v>25</v>
      </c>
      <c r="C39" s="6">
        <v>44679</v>
      </c>
      <c r="D39" s="7">
        <v>289.84300000000002</v>
      </c>
      <c r="E39" s="6">
        <v>44959</v>
      </c>
      <c r="F39" s="7">
        <v>329.05799999999999</v>
      </c>
      <c r="G39">
        <v>1</v>
      </c>
      <c r="H39">
        <v>0</v>
      </c>
      <c r="J39" s="7"/>
      <c r="K39" s="8"/>
      <c r="M39" s="7"/>
      <c r="N39" s="8"/>
      <c r="O39" s="9" cm="1">
        <f t="array" ref="O39">_xlfn.IFS(AND(B39="Short",F39=Q39),(D39-F39)/D39,AND(B39="Long",F39=Q39),(F39/D39)-1,AND(B39="Long",F39&lt;&gt;Q39),(F39/D39)-1,AND(B39="Short",F39&lt;&gt;Q39),(D39-F39)/D39)</f>
        <v>0.1352973851360908</v>
      </c>
      <c r="P39" t="s">
        <v>23</v>
      </c>
      <c r="Q39" s="7">
        <v>329.05799999999999</v>
      </c>
      <c r="R39" s="8">
        <v>44679</v>
      </c>
      <c r="S39" s="10">
        <f t="shared" si="0"/>
        <v>280</v>
      </c>
      <c r="T39" s="10">
        <v>1</v>
      </c>
      <c r="V39" s="11" t="str">
        <f t="shared" si="1"/>
        <v>1</v>
      </c>
      <c r="Y39" s="10">
        <v>0</v>
      </c>
      <c r="AC39">
        <f t="shared" si="2"/>
        <v>280</v>
      </c>
    </row>
    <row r="40" spans="1:29" x14ac:dyDescent="0.2">
      <c r="A40" t="s">
        <v>44</v>
      </c>
      <c r="B40" t="s">
        <v>22</v>
      </c>
      <c r="C40" s="6">
        <v>43685</v>
      </c>
      <c r="D40" s="7">
        <v>73.998000000000005</v>
      </c>
      <c r="E40" s="6">
        <v>43686</v>
      </c>
      <c r="F40" s="7">
        <v>70.438000000000002</v>
      </c>
      <c r="G40">
        <v>1</v>
      </c>
      <c r="H40">
        <v>0</v>
      </c>
      <c r="J40" s="7"/>
      <c r="K40" s="8"/>
      <c r="M40" s="7"/>
      <c r="N40" s="8"/>
      <c r="O40" s="9" cm="1">
        <f t="array" ref="O40">_xlfn.IFS(AND(B40="Short",F40=Q40),(D40-F40)/D40,AND(B40="Long",F40=Q40),(F40/D40)-1,AND(B40="Long",F40&lt;&gt;Q40),(F40/D40)-1,AND(B40="Short",F40&lt;&gt;Q40),(D40-F40)/D40)</f>
        <v>4.8109408362388202E-2</v>
      </c>
      <c r="P40" t="s">
        <v>23</v>
      </c>
      <c r="Q40" s="7">
        <v>70.438000000000002</v>
      </c>
      <c r="R40" s="8">
        <v>43685</v>
      </c>
      <c r="S40" s="10">
        <f t="shared" si="0"/>
        <v>1</v>
      </c>
      <c r="T40" s="10">
        <v>1</v>
      </c>
      <c r="V40" s="11" t="str">
        <f t="shared" si="1"/>
        <v>1</v>
      </c>
      <c r="Y40" s="10">
        <v>0</v>
      </c>
      <c r="AC40">
        <f t="shared" si="2"/>
        <v>1</v>
      </c>
    </row>
    <row r="41" spans="1:29" x14ac:dyDescent="0.2">
      <c r="A41" t="s">
        <v>44</v>
      </c>
      <c r="B41" t="s">
        <v>22</v>
      </c>
      <c r="C41" s="6">
        <v>44686</v>
      </c>
      <c r="D41" s="7">
        <v>235.74700000000001</v>
      </c>
      <c r="E41" s="6">
        <v>44690</v>
      </c>
      <c r="F41" s="7">
        <v>224.482</v>
      </c>
      <c r="G41">
        <v>1</v>
      </c>
      <c r="H41">
        <v>0</v>
      </c>
      <c r="J41" s="7"/>
      <c r="K41" s="8"/>
      <c r="M41" s="7"/>
      <c r="N41" s="8"/>
      <c r="O41" s="9" cm="1">
        <f t="array" ref="O41">_xlfn.IFS(AND(B41="Short",F41=Q41),(D41-F41)/D41,AND(B41="Long",F41=Q41),(F41/D41)-1,AND(B41="Long",F41&lt;&gt;Q41),(F41/D41)-1,AND(B41="Short",F41&lt;&gt;Q41),(D41-F41)/D41)</f>
        <v>4.7784277212435423E-2</v>
      </c>
      <c r="P41" t="s">
        <v>23</v>
      </c>
      <c r="Q41" s="7">
        <v>224.482</v>
      </c>
      <c r="R41" s="8">
        <v>44686</v>
      </c>
      <c r="S41" s="10">
        <f t="shared" si="0"/>
        <v>4</v>
      </c>
      <c r="T41" s="10">
        <v>1</v>
      </c>
      <c r="V41" s="11" t="str">
        <f t="shared" si="1"/>
        <v>1</v>
      </c>
      <c r="Y41" s="10">
        <v>0</v>
      </c>
      <c r="AC41">
        <f t="shared" si="2"/>
        <v>4</v>
      </c>
    </row>
    <row r="42" spans="1:29" x14ac:dyDescent="0.2">
      <c r="A42" t="s">
        <v>43</v>
      </c>
      <c r="B42" t="s">
        <v>22</v>
      </c>
      <c r="C42" s="6">
        <v>45134</v>
      </c>
      <c r="D42" s="7">
        <v>397.43200000000002</v>
      </c>
      <c r="E42" s="6">
        <v>45140</v>
      </c>
      <c r="F42" s="7">
        <v>365.44200000000001</v>
      </c>
      <c r="G42">
        <v>1</v>
      </c>
      <c r="H42">
        <v>0</v>
      </c>
      <c r="J42" s="7"/>
      <c r="K42" s="8"/>
      <c r="M42" s="7"/>
      <c r="N42" s="8"/>
      <c r="O42" s="9" cm="1">
        <f t="array" ref="O42">_xlfn.IFS(AND(B42="Short",F42=Q42),(D42-F42)/D42,AND(B42="Long",F42=Q42),(F42/D42)-1,AND(B42="Long",F42&lt;&gt;Q42),(F42/D42)-1,AND(B42="Short",F42&lt;&gt;Q42),(D42-F42)/D42)</f>
        <v>8.0491757080456555E-2</v>
      </c>
      <c r="P42" t="s">
        <v>23</v>
      </c>
      <c r="Q42" s="7">
        <v>365.44200000000001</v>
      </c>
      <c r="R42" s="8">
        <v>45134</v>
      </c>
      <c r="S42" s="10">
        <f t="shared" si="0"/>
        <v>6</v>
      </c>
      <c r="T42" s="10">
        <v>1</v>
      </c>
      <c r="V42" s="11" t="str">
        <f t="shared" si="1"/>
        <v>1</v>
      </c>
      <c r="Y42" s="10">
        <v>0</v>
      </c>
      <c r="AC42">
        <f t="shared" si="2"/>
        <v>6</v>
      </c>
    </row>
    <row r="43" spans="1:29" x14ac:dyDescent="0.2">
      <c r="A43" t="s">
        <v>45</v>
      </c>
      <c r="B43" t="s">
        <v>25</v>
      </c>
      <c r="C43" s="6">
        <v>43906</v>
      </c>
      <c r="D43" s="7">
        <v>93.036000000000001</v>
      </c>
      <c r="E43" s="6">
        <v>43915</v>
      </c>
      <c r="F43" s="7">
        <v>104.316</v>
      </c>
      <c r="G43">
        <v>1</v>
      </c>
      <c r="H43">
        <v>0</v>
      </c>
      <c r="J43" s="7"/>
      <c r="K43" s="8"/>
      <c r="M43" s="7"/>
      <c r="N43" s="8"/>
      <c r="O43" s="9" cm="1">
        <f t="array" ref="O43">_xlfn.IFS(AND(B43="Short",F43=Q43),(D43-F43)/D43,AND(B43="Long",F43=Q43),(F43/D43)-1,AND(B43="Long",F43&lt;&gt;Q43),(F43/D43)-1,AND(B43="Short",F43&lt;&gt;Q43),(D43-F43)/D43)</f>
        <v>0.1212433896556171</v>
      </c>
      <c r="P43" t="s">
        <v>23</v>
      </c>
      <c r="Q43" s="7">
        <v>104.316</v>
      </c>
      <c r="R43" s="8">
        <v>43906</v>
      </c>
      <c r="S43" s="10">
        <f t="shared" si="0"/>
        <v>9</v>
      </c>
      <c r="T43" s="10">
        <v>1</v>
      </c>
      <c r="V43" s="11" t="str">
        <f t="shared" si="1"/>
        <v>1</v>
      </c>
      <c r="Y43" s="10">
        <v>0</v>
      </c>
      <c r="AC43">
        <f t="shared" si="2"/>
        <v>9</v>
      </c>
    </row>
    <row r="44" spans="1:29" x14ac:dyDescent="0.2">
      <c r="A44" t="s">
        <v>43</v>
      </c>
      <c r="B44" t="s">
        <v>22</v>
      </c>
      <c r="C44" s="6">
        <v>45323</v>
      </c>
      <c r="D44" s="7">
        <v>299.43200000000002</v>
      </c>
      <c r="E44" s="6">
        <v>45324</v>
      </c>
      <c r="F44" s="7">
        <v>281.59199999999998</v>
      </c>
      <c r="G44">
        <v>1</v>
      </c>
      <c r="H44">
        <v>0</v>
      </c>
      <c r="J44" s="7"/>
      <c r="K44" s="8"/>
      <c r="M44" s="7"/>
      <c r="N44" s="8"/>
      <c r="O44" s="9" cm="1">
        <f t="array" ref="O44">_xlfn.IFS(AND(B44="Short",F44=Q44),(D44-F44)/D44,AND(B44="Long",F44=Q44),(F44/D44)-1,AND(B44="Long",F44&lt;&gt;Q44),(F44/D44)-1,AND(B44="Short",F44&lt;&gt;Q44),(D44-F44)/D44)</f>
        <v>5.9579470464078757E-2</v>
      </c>
      <c r="P44" t="s">
        <v>23</v>
      </c>
      <c r="Q44" s="7">
        <v>281.59199999999998</v>
      </c>
      <c r="R44" s="8">
        <v>45323</v>
      </c>
      <c r="S44" s="10">
        <f t="shared" si="0"/>
        <v>1</v>
      </c>
      <c r="T44" s="10">
        <v>1</v>
      </c>
      <c r="V44" s="11" t="str">
        <f t="shared" si="1"/>
        <v>1</v>
      </c>
      <c r="Y44" s="10">
        <v>0</v>
      </c>
      <c r="AC44">
        <f t="shared" si="2"/>
        <v>1</v>
      </c>
    </row>
    <row r="45" spans="1:29" x14ac:dyDescent="0.2">
      <c r="A45" t="s">
        <v>50</v>
      </c>
      <c r="B45" t="s">
        <v>25</v>
      </c>
      <c r="C45" s="6">
        <v>43906</v>
      </c>
      <c r="D45" s="7">
        <v>79.477000000000004</v>
      </c>
      <c r="E45" s="6">
        <v>43907</v>
      </c>
      <c r="F45" s="7">
        <v>86.861999999999995</v>
      </c>
      <c r="G45">
        <v>1</v>
      </c>
      <c r="H45">
        <v>0</v>
      </c>
      <c r="J45" s="7"/>
      <c r="K45" s="8"/>
      <c r="M45" s="7"/>
      <c r="N45" s="8"/>
      <c r="O45" s="9" cm="1">
        <f t="array" ref="O45">_xlfn.IFS(AND(B45="Short",F45=Q45),(D45-F45)/D45,AND(B45="Long",F45=Q45),(F45/D45)-1,AND(B45="Long",F45&lt;&gt;Q45),(F45/D45)-1,AND(B45="Short",F45&lt;&gt;Q45),(D45-F45)/D45)</f>
        <v>9.2919964266391375E-2</v>
      </c>
      <c r="P45" t="s">
        <v>23</v>
      </c>
      <c r="Q45" s="7">
        <v>86.861999999999995</v>
      </c>
      <c r="R45" s="8">
        <v>43906</v>
      </c>
      <c r="S45" s="10">
        <f t="shared" si="0"/>
        <v>1</v>
      </c>
      <c r="T45" s="10">
        <v>1</v>
      </c>
      <c r="V45" s="11" t="str">
        <f t="shared" si="1"/>
        <v>1</v>
      </c>
      <c r="Y45" s="10">
        <v>0</v>
      </c>
      <c r="AC45">
        <f t="shared" si="2"/>
        <v>1</v>
      </c>
    </row>
    <row r="46" spans="1:29" x14ac:dyDescent="0.2">
      <c r="A46" t="s">
        <v>50</v>
      </c>
      <c r="B46" t="s">
        <v>25</v>
      </c>
      <c r="C46" s="6">
        <v>44854</v>
      </c>
      <c r="D46" s="7">
        <v>118.419</v>
      </c>
      <c r="E46" s="6">
        <v>44869</v>
      </c>
      <c r="F46" s="7">
        <v>127.714</v>
      </c>
      <c r="G46">
        <v>1</v>
      </c>
      <c r="H46">
        <v>0</v>
      </c>
      <c r="J46" s="7"/>
      <c r="K46" s="8"/>
      <c r="M46" s="7"/>
      <c r="N46" s="8"/>
      <c r="O46" s="9" cm="1">
        <f t="array" ref="O46">_xlfn.IFS(AND(B46="Short",F46=Q46),(D46-F46)/D46,AND(B46="Long",F46=Q46),(F46/D46)-1,AND(B46="Long",F46&lt;&gt;Q46),(F46/D46)-1,AND(B46="Short",F46&lt;&gt;Q46),(D46-F46)/D46)</f>
        <v>7.8492471647286344E-2</v>
      </c>
      <c r="P46" t="s">
        <v>23</v>
      </c>
      <c r="Q46" s="7">
        <v>127.714</v>
      </c>
      <c r="R46" s="8">
        <v>44854</v>
      </c>
      <c r="S46" s="10">
        <f t="shared" si="0"/>
        <v>15</v>
      </c>
      <c r="T46" s="10">
        <v>1</v>
      </c>
      <c r="V46" s="11" t="str">
        <f t="shared" si="1"/>
        <v>1</v>
      </c>
      <c r="Y46" s="10">
        <v>0</v>
      </c>
      <c r="AC46">
        <f t="shared" si="2"/>
        <v>15</v>
      </c>
    </row>
    <row r="47" spans="1:29" x14ac:dyDescent="0.2">
      <c r="A47" t="s">
        <v>42</v>
      </c>
      <c r="B47" t="s">
        <v>25</v>
      </c>
      <c r="C47" s="6">
        <v>43906</v>
      </c>
      <c r="D47" s="7">
        <v>76.614000000000004</v>
      </c>
      <c r="E47" s="6">
        <v>43907</v>
      </c>
      <c r="F47" s="7">
        <v>84.084000000000003</v>
      </c>
      <c r="G47">
        <v>1</v>
      </c>
      <c r="H47">
        <v>0</v>
      </c>
      <c r="J47" s="7"/>
      <c r="K47" s="8"/>
      <c r="M47" s="7"/>
      <c r="N47" s="8"/>
      <c r="O47" s="9" cm="1">
        <f t="array" ref="O47">_xlfn.IFS(AND(B47="Short",F47=Q47),(D47-F47)/D47,AND(B47="Long",F47=Q47),(F47/D47)-1,AND(B47="Long",F47&lt;&gt;Q47),(F47/D47)-1,AND(B47="Short",F47&lt;&gt;Q47),(D47-F47)/D47)</f>
        <v>9.7501762080037579E-2</v>
      </c>
      <c r="P47" t="s">
        <v>23</v>
      </c>
      <c r="Q47" s="7">
        <v>84.084000000000003</v>
      </c>
      <c r="R47" s="8">
        <v>43906</v>
      </c>
      <c r="S47" s="10">
        <f t="shared" si="0"/>
        <v>1</v>
      </c>
      <c r="T47" s="10">
        <v>1</v>
      </c>
      <c r="V47" s="11" t="str">
        <f t="shared" si="1"/>
        <v>1</v>
      </c>
      <c r="Y47" s="10">
        <v>0</v>
      </c>
      <c r="AC47">
        <f t="shared" si="2"/>
        <v>1</v>
      </c>
    </row>
    <row r="48" spans="1:29" x14ac:dyDescent="0.2">
      <c r="A48" t="s">
        <v>46</v>
      </c>
      <c r="B48" t="s">
        <v>25</v>
      </c>
      <c r="C48" s="6">
        <v>43899</v>
      </c>
      <c r="D48" s="7">
        <v>43.585999999999999</v>
      </c>
      <c r="E48" s="6">
        <v>43914</v>
      </c>
      <c r="F48" s="7">
        <v>46.366</v>
      </c>
      <c r="G48">
        <v>1</v>
      </c>
      <c r="H48">
        <v>0</v>
      </c>
      <c r="J48" s="7"/>
      <c r="K48" s="8"/>
      <c r="M48" s="7"/>
      <c r="N48" s="8"/>
      <c r="O48" s="9" cm="1">
        <f t="array" ref="O48">_xlfn.IFS(AND(B48="Short",F48=Q48),(D48-F48)/D48,AND(B48="Long",F48=Q48),(F48/D48)-1,AND(B48="Long",F48&lt;&gt;Q48),(F48/D48)-1,AND(B48="Short",F48&lt;&gt;Q48),(D48-F48)/D48)</f>
        <v>6.3781948332033211E-2</v>
      </c>
      <c r="P48" t="s">
        <v>23</v>
      </c>
      <c r="Q48" s="7">
        <v>46.366</v>
      </c>
      <c r="R48" s="8">
        <v>43899</v>
      </c>
      <c r="S48" s="10">
        <f t="shared" si="0"/>
        <v>15</v>
      </c>
      <c r="T48" s="10">
        <v>1</v>
      </c>
      <c r="V48" s="11" t="str">
        <f t="shared" si="1"/>
        <v>1</v>
      </c>
      <c r="Y48" s="10">
        <v>0</v>
      </c>
      <c r="AC48">
        <f t="shared" si="2"/>
        <v>15</v>
      </c>
    </row>
    <row r="49" spans="1:29" x14ac:dyDescent="0.2">
      <c r="A49" t="s">
        <v>48</v>
      </c>
      <c r="B49" t="s">
        <v>25</v>
      </c>
      <c r="C49" s="6">
        <v>43906</v>
      </c>
      <c r="D49" s="7">
        <v>209.88399999999999</v>
      </c>
      <c r="E49" s="6">
        <v>43907</v>
      </c>
      <c r="F49" s="7">
        <v>226.054</v>
      </c>
      <c r="G49">
        <v>1</v>
      </c>
      <c r="H49">
        <v>0</v>
      </c>
      <c r="J49" s="7"/>
      <c r="K49" s="8"/>
      <c r="M49" s="7"/>
      <c r="N49" s="8"/>
      <c r="O49" s="9" cm="1">
        <f t="array" ref="O49">_xlfn.IFS(AND(B49="Short",F49=Q49),(D49-F49)/D49,AND(B49="Long",F49=Q49),(F49/D49)-1,AND(B49="Long",F49&lt;&gt;Q49),(F49/D49)-1,AND(B49="Short",F49&lt;&gt;Q49),(D49-F49)/D49)</f>
        <v>7.704255684092165E-2</v>
      </c>
      <c r="P49" t="s">
        <v>23</v>
      </c>
      <c r="Q49" s="7">
        <v>226.054</v>
      </c>
      <c r="R49" s="8">
        <v>43906</v>
      </c>
      <c r="S49" s="10">
        <f t="shared" si="0"/>
        <v>1</v>
      </c>
      <c r="T49" s="10">
        <v>1</v>
      </c>
      <c r="V49" s="11" t="str">
        <f t="shared" si="1"/>
        <v>1</v>
      </c>
      <c r="Y49" s="10">
        <v>0</v>
      </c>
      <c r="AC49">
        <f t="shared" si="2"/>
        <v>1</v>
      </c>
    </row>
    <row r="50" spans="1:29" x14ac:dyDescent="0.2">
      <c r="A50" t="s">
        <v>46</v>
      </c>
      <c r="B50" t="s">
        <v>22</v>
      </c>
      <c r="C50" s="6">
        <v>44041</v>
      </c>
      <c r="D50" s="7">
        <v>74.710999999999999</v>
      </c>
      <c r="E50" s="6">
        <v>44407</v>
      </c>
      <c r="F50" s="7">
        <v>106.19</v>
      </c>
      <c r="G50">
        <v>0</v>
      </c>
      <c r="H50">
        <v>0</v>
      </c>
      <c r="J50" s="7"/>
      <c r="K50" s="8"/>
      <c r="M50" s="7"/>
      <c r="N50" s="8"/>
      <c r="O50" s="9" cm="1">
        <f t="array" ref="O50">_xlfn.IFS(AND(B50="Short",F50=Q50),(D50-F50)/D50,AND(B50="Long",F50=Q50),(F50/D50)-1,AND(B50="Long",F50&lt;&gt;Q50),(F50/D50)-1,AND(B50="Short",F50&lt;&gt;Q50),(D50-F50)/D50)</f>
        <v>-0.42134357725100724</v>
      </c>
      <c r="P50" t="s">
        <v>23</v>
      </c>
      <c r="Q50" s="7">
        <v>70.766000000000005</v>
      </c>
      <c r="R50" s="8">
        <v>44041</v>
      </c>
      <c r="S50" s="10">
        <f t="shared" si="0"/>
        <v>366</v>
      </c>
      <c r="T50" s="10">
        <v>0</v>
      </c>
      <c r="V50" s="11" t="b">
        <f t="shared" si="1"/>
        <v>0</v>
      </c>
      <c r="Y50" s="10">
        <v>0</v>
      </c>
      <c r="AC50" t="b">
        <f t="shared" si="2"/>
        <v>0</v>
      </c>
    </row>
    <row r="51" spans="1:29" x14ac:dyDescent="0.2">
      <c r="A51" t="s">
        <v>56</v>
      </c>
      <c r="B51" t="s">
        <v>25</v>
      </c>
      <c r="C51" s="6">
        <v>43906</v>
      </c>
      <c r="D51" s="7">
        <v>100.749</v>
      </c>
      <c r="E51" s="6">
        <v>43987</v>
      </c>
      <c r="F51" s="7">
        <v>106.89400000000001</v>
      </c>
      <c r="G51">
        <v>1</v>
      </c>
      <c r="H51">
        <v>0</v>
      </c>
      <c r="J51" s="7"/>
      <c r="K51" s="8"/>
      <c r="M51" s="7"/>
      <c r="N51" s="8"/>
      <c r="O51" s="9" cm="1">
        <f t="array" ref="O51">_xlfn.IFS(AND(B51="Short",F51=Q51),(D51-F51)/D51,AND(B51="Long",F51=Q51),(F51/D51)-1,AND(B51="Long",F51&lt;&gt;Q51),(F51/D51)-1,AND(B51="Short",F51&lt;&gt;Q51),(D51-F51)/D51)</f>
        <v>6.0993161222443915E-2</v>
      </c>
      <c r="P51" t="s">
        <v>23</v>
      </c>
      <c r="Q51" s="7">
        <v>106.89400000000001</v>
      </c>
      <c r="R51" s="8">
        <v>43906</v>
      </c>
      <c r="S51" s="10">
        <f t="shared" si="0"/>
        <v>81</v>
      </c>
      <c r="T51" s="10">
        <v>1</v>
      </c>
      <c r="V51" s="11" t="str">
        <f t="shared" si="1"/>
        <v>1</v>
      </c>
      <c r="Y51" s="10">
        <v>0</v>
      </c>
      <c r="AC51">
        <f t="shared" si="2"/>
        <v>81</v>
      </c>
    </row>
    <row r="52" spans="1:29" x14ac:dyDescent="0.2">
      <c r="A52" t="s">
        <v>46</v>
      </c>
      <c r="B52" t="s">
        <v>22</v>
      </c>
      <c r="C52" s="6">
        <v>44594</v>
      </c>
      <c r="D52" s="7">
        <v>128.57900000000001</v>
      </c>
      <c r="E52" s="6">
        <v>44595</v>
      </c>
      <c r="F52" s="7">
        <v>122.024</v>
      </c>
      <c r="G52">
        <v>1</v>
      </c>
      <c r="H52">
        <v>0</v>
      </c>
      <c r="J52" s="7"/>
      <c r="K52" s="8"/>
      <c r="M52" s="7"/>
      <c r="N52" s="8"/>
      <c r="O52" s="9" cm="1">
        <f t="array" ref="O52">_xlfn.IFS(AND(B52="Short",F52=Q52),(D52-F52)/D52,AND(B52="Long",F52=Q52),(F52/D52)-1,AND(B52="Long",F52&lt;&gt;Q52),(F52/D52)-1,AND(B52="Short",F52&lt;&gt;Q52),(D52-F52)/D52)</f>
        <v>5.0980331158276285E-2</v>
      </c>
      <c r="P52" t="s">
        <v>23</v>
      </c>
      <c r="Q52" s="7">
        <v>122.024</v>
      </c>
      <c r="R52" s="8">
        <v>44594</v>
      </c>
      <c r="S52" s="10">
        <f t="shared" si="0"/>
        <v>1</v>
      </c>
      <c r="T52" s="10">
        <v>1</v>
      </c>
      <c r="V52" s="11" t="str">
        <f t="shared" si="1"/>
        <v>1</v>
      </c>
      <c r="Y52" s="10">
        <v>0</v>
      </c>
      <c r="AC52">
        <f t="shared" si="2"/>
        <v>1</v>
      </c>
    </row>
    <row r="53" spans="1:29" x14ac:dyDescent="0.2">
      <c r="A53" t="s">
        <v>55</v>
      </c>
      <c r="B53" t="s">
        <v>22</v>
      </c>
      <c r="C53" s="6">
        <v>44596</v>
      </c>
      <c r="D53" s="7">
        <v>153.93039999999999</v>
      </c>
      <c r="E53" s="6">
        <v>44615</v>
      </c>
      <c r="F53" s="7">
        <v>145.54990000000001</v>
      </c>
      <c r="G53">
        <v>1</v>
      </c>
      <c r="H53">
        <v>0</v>
      </c>
      <c r="J53" s="7"/>
      <c r="K53" s="8"/>
      <c r="M53" s="7"/>
      <c r="N53" s="8"/>
      <c r="O53" s="9" cm="1">
        <f t="array" ref="O53">_xlfn.IFS(AND(B53="Short",F53=Q53),(D53-F53)/D53,AND(B53="Long",F53=Q53),(F53/D53)-1,AND(B53="Long",F53&lt;&gt;Q53),(F53/D53)-1,AND(B53="Short",F53&lt;&gt;Q53),(D53-F53)/D53)</f>
        <v>5.4443436774022441E-2</v>
      </c>
      <c r="P53" t="s">
        <v>23</v>
      </c>
      <c r="Q53" s="7">
        <v>145.54990000000001</v>
      </c>
      <c r="R53" s="8">
        <v>44596</v>
      </c>
      <c r="S53" s="10">
        <f t="shared" si="0"/>
        <v>19</v>
      </c>
      <c r="T53" s="10">
        <v>1</v>
      </c>
      <c r="V53" s="11" t="str">
        <f t="shared" si="1"/>
        <v>1</v>
      </c>
      <c r="Y53" s="10">
        <v>0</v>
      </c>
      <c r="AC53">
        <f t="shared" si="2"/>
        <v>19</v>
      </c>
    </row>
    <row r="54" spans="1:29" x14ac:dyDescent="0.2">
      <c r="A54" t="s">
        <v>47</v>
      </c>
      <c r="B54" t="s">
        <v>25</v>
      </c>
      <c r="C54" s="6">
        <v>43906</v>
      </c>
      <c r="D54" s="7">
        <v>66.715999999999994</v>
      </c>
      <c r="E54" s="6">
        <v>43915</v>
      </c>
      <c r="F54" s="7">
        <v>71.096000000000004</v>
      </c>
      <c r="G54">
        <v>1</v>
      </c>
      <c r="H54">
        <v>0</v>
      </c>
      <c r="J54" s="7"/>
      <c r="K54" s="8"/>
      <c r="M54" s="7"/>
      <c r="N54" s="8"/>
      <c r="O54" s="9" cm="1">
        <f t="array" ref="O54">_xlfn.IFS(AND(B54="Short",F54=Q54),(D54-F54)/D54,AND(B54="Long",F54=Q54),(F54/D54)-1,AND(B54="Long",F54&lt;&gt;Q54),(F54/D54)-1,AND(B54="Short",F54&lt;&gt;Q54),(D54-F54)/D54)</f>
        <v>6.5651417950716606E-2</v>
      </c>
      <c r="P54" t="s">
        <v>23</v>
      </c>
      <c r="Q54" s="7">
        <v>71.096000000000004</v>
      </c>
      <c r="R54" s="8">
        <v>43906</v>
      </c>
      <c r="S54" s="10">
        <f t="shared" si="0"/>
        <v>9</v>
      </c>
      <c r="T54" s="10">
        <v>1</v>
      </c>
      <c r="V54" s="11" t="str">
        <f t="shared" si="1"/>
        <v>1</v>
      </c>
      <c r="Y54" s="10">
        <v>0</v>
      </c>
      <c r="AC54">
        <f t="shared" si="2"/>
        <v>9</v>
      </c>
    </row>
    <row r="55" spans="1:29" x14ac:dyDescent="0.2">
      <c r="A55" t="s">
        <v>60</v>
      </c>
      <c r="B55" t="s">
        <v>22</v>
      </c>
      <c r="C55" s="6">
        <v>43914</v>
      </c>
      <c r="D55" s="7">
        <v>43.832999999999998</v>
      </c>
      <c r="E55" s="6">
        <v>43924</v>
      </c>
      <c r="F55" s="7">
        <v>41.798000000000002</v>
      </c>
      <c r="G55">
        <v>1</v>
      </c>
      <c r="H55">
        <v>0</v>
      </c>
      <c r="J55" s="7"/>
      <c r="K55" s="8"/>
      <c r="M55" s="7"/>
      <c r="N55" s="8"/>
      <c r="O55" s="9" cm="1">
        <f t="array" ref="O55">_xlfn.IFS(AND(B55="Short",F55=Q55),(D55-F55)/D55,AND(B55="Long",F55=Q55),(F55/D55)-1,AND(B55="Long",F55&lt;&gt;Q55),(F55/D55)-1,AND(B55="Short",F55&lt;&gt;Q55),(D55-F55)/D55)</f>
        <v>4.6426208564323605E-2</v>
      </c>
      <c r="P55" t="s">
        <v>23</v>
      </c>
      <c r="Q55" s="7">
        <v>41.798000000000002</v>
      </c>
      <c r="R55" s="8">
        <v>43914</v>
      </c>
      <c r="S55" s="10">
        <f t="shared" si="0"/>
        <v>10</v>
      </c>
      <c r="T55" s="10">
        <v>1</v>
      </c>
      <c r="V55" s="11" t="str">
        <f t="shared" si="1"/>
        <v>1</v>
      </c>
      <c r="Y55" s="10">
        <v>0</v>
      </c>
      <c r="AC55">
        <f t="shared" si="2"/>
        <v>10</v>
      </c>
    </row>
    <row r="56" spans="1:29" x14ac:dyDescent="0.2">
      <c r="A56" t="s">
        <v>49</v>
      </c>
      <c r="B56" t="s">
        <v>25</v>
      </c>
      <c r="C56" s="6">
        <v>43888</v>
      </c>
      <c r="D56" s="7">
        <v>244.69300000000001</v>
      </c>
      <c r="E56" s="6">
        <v>43892</v>
      </c>
      <c r="F56" s="7">
        <v>258.858</v>
      </c>
      <c r="G56">
        <v>1</v>
      </c>
      <c r="H56">
        <v>0</v>
      </c>
      <c r="J56" s="7"/>
      <c r="K56" s="8"/>
      <c r="M56" s="7"/>
      <c r="N56" s="8"/>
      <c r="O56" s="9" cm="1">
        <f t="array" ref="O56">_xlfn.IFS(AND(B56="Short",F56=Q56),(D56-F56)/D56,AND(B56="Long",F56=Q56),(F56/D56)-1,AND(B56="Long",F56&lt;&gt;Q56),(F56/D56)-1,AND(B56="Short",F56&lt;&gt;Q56),(D56-F56)/D56)</f>
        <v>5.7888864822450925E-2</v>
      </c>
      <c r="P56" t="s">
        <v>23</v>
      </c>
      <c r="Q56" s="7">
        <v>258.858</v>
      </c>
      <c r="R56" s="8">
        <v>43888</v>
      </c>
      <c r="S56" s="10">
        <f t="shared" si="0"/>
        <v>4</v>
      </c>
      <c r="T56" s="10">
        <v>1</v>
      </c>
      <c r="V56" s="11" t="str">
        <f t="shared" si="1"/>
        <v>1</v>
      </c>
      <c r="Y56" s="10">
        <v>0</v>
      </c>
      <c r="AC56">
        <f t="shared" si="2"/>
        <v>4</v>
      </c>
    </row>
    <row r="57" spans="1:29" x14ac:dyDescent="0.2">
      <c r="A57" t="s">
        <v>49</v>
      </c>
      <c r="B57" t="s">
        <v>22</v>
      </c>
      <c r="C57" s="6">
        <v>45282</v>
      </c>
      <c r="D57" s="7">
        <v>357.02499999999998</v>
      </c>
      <c r="E57" s="6">
        <v>45307</v>
      </c>
      <c r="F57" s="7">
        <v>327.10000000000002</v>
      </c>
      <c r="G57">
        <v>1</v>
      </c>
      <c r="H57">
        <v>0</v>
      </c>
      <c r="J57" s="7"/>
      <c r="K57" s="8"/>
      <c r="M57" s="7"/>
      <c r="N57" s="8"/>
      <c r="O57" s="9" cm="1">
        <f t="array" ref="O57">_xlfn.IFS(AND(B57="Short",F57=Q57),(D57-F57)/D57,AND(B57="Long",F57=Q57),(F57/D57)-1,AND(B57="Long",F57&lt;&gt;Q57),(F57/D57)-1,AND(B57="Short",F57&lt;&gt;Q57),(D57-F57)/D57)</f>
        <v>8.381765982774303E-2</v>
      </c>
      <c r="P57" t="s">
        <v>23</v>
      </c>
      <c r="Q57" s="7">
        <v>327.10000000000002</v>
      </c>
      <c r="R57" s="8">
        <v>45282</v>
      </c>
      <c r="S57" s="10">
        <f t="shared" si="0"/>
        <v>25</v>
      </c>
      <c r="T57" s="10">
        <v>1</v>
      </c>
      <c r="V57" s="11" t="str">
        <f t="shared" si="1"/>
        <v>1</v>
      </c>
      <c r="Y57" s="10">
        <v>0</v>
      </c>
      <c r="AC57">
        <f t="shared" si="2"/>
        <v>25</v>
      </c>
    </row>
    <row r="58" spans="1:29" x14ac:dyDescent="0.2">
      <c r="A58" t="s">
        <v>55</v>
      </c>
      <c r="B58" t="s">
        <v>22</v>
      </c>
      <c r="C58" s="6">
        <v>44771</v>
      </c>
      <c r="D58" s="7">
        <v>133.63800000000001</v>
      </c>
      <c r="E58" s="6">
        <v>44803</v>
      </c>
      <c r="F58" s="7">
        <v>127.328</v>
      </c>
      <c r="G58">
        <v>1</v>
      </c>
      <c r="H58">
        <v>0</v>
      </c>
      <c r="J58" s="7"/>
      <c r="K58" s="8"/>
      <c r="M58" s="7"/>
      <c r="N58" s="8"/>
      <c r="O58" s="9" cm="1">
        <f t="array" ref="O58">_xlfn.IFS(AND(B58="Short",F58=Q58),(D58-F58)/D58,AND(B58="Long",F58=Q58),(F58/D58)-1,AND(B58="Long",F58&lt;&gt;Q58),(F58/D58)-1,AND(B58="Short",F58&lt;&gt;Q58),(D58-F58)/D58)</f>
        <v>4.7217108906149462E-2</v>
      </c>
      <c r="P58" t="s">
        <v>23</v>
      </c>
      <c r="Q58" s="7">
        <v>127.328</v>
      </c>
      <c r="R58" s="8">
        <v>44771</v>
      </c>
      <c r="S58" s="10">
        <f t="shared" si="0"/>
        <v>32</v>
      </c>
      <c r="T58" s="10">
        <v>1</v>
      </c>
      <c r="V58" s="11" t="str">
        <f t="shared" si="1"/>
        <v>1</v>
      </c>
      <c r="Y58" s="10">
        <v>0</v>
      </c>
      <c r="AC58">
        <f t="shared" si="2"/>
        <v>32</v>
      </c>
    </row>
    <row r="59" spans="1:29" x14ac:dyDescent="0.2">
      <c r="A59" t="s">
        <v>55</v>
      </c>
      <c r="B59" t="s">
        <v>25</v>
      </c>
      <c r="C59" s="6">
        <v>44862</v>
      </c>
      <c r="D59" s="7">
        <v>99.210499999999996</v>
      </c>
      <c r="E59" s="6">
        <v>44958</v>
      </c>
      <c r="F59" s="7">
        <v>105.738</v>
      </c>
      <c r="G59">
        <v>1</v>
      </c>
      <c r="H59">
        <v>0</v>
      </c>
      <c r="J59" s="7"/>
      <c r="K59" s="8"/>
      <c r="M59" s="7"/>
      <c r="N59" s="8"/>
      <c r="O59" s="9" cm="1">
        <f t="array" ref="O59">_xlfn.IFS(AND(B59="Short",F59=Q59),(D59-F59)/D59,AND(B59="Long",F59=Q59),(F59/D59)-1,AND(B59="Long",F59&lt;&gt;Q59),(F59/D59)-1,AND(B59="Short",F59&lt;&gt;Q59),(D59-F59)/D59)</f>
        <v>6.5794447160330893E-2</v>
      </c>
      <c r="P59" t="s">
        <v>23</v>
      </c>
      <c r="Q59" s="7">
        <v>105.738</v>
      </c>
      <c r="R59" s="8">
        <v>44862</v>
      </c>
      <c r="S59" s="10">
        <f t="shared" si="0"/>
        <v>96</v>
      </c>
      <c r="T59" s="10">
        <v>1</v>
      </c>
      <c r="V59" s="11" t="str">
        <f t="shared" si="1"/>
        <v>1</v>
      </c>
      <c r="Y59" s="10">
        <v>0</v>
      </c>
      <c r="AC59">
        <f t="shared" si="2"/>
        <v>96</v>
      </c>
    </row>
    <row r="60" spans="1:29" x14ac:dyDescent="0.2">
      <c r="A60" t="s">
        <v>52</v>
      </c>
      <c r="B60" t="s">
        <v>25</v>
      </c>
      <c r="C60" s="6">
        <v>45408</v>
      </c>
      <c r="D60" s="7">
        <v>274.392</v>
      </c>
      <c r="E60" s="6">
        <v>45422</v>
      </c>
      <c r="F60" s="7">
        <v>291.952</v>
      </c>
      <c r="G60">
        <v>1</v>
      </c>
      <c r="H60">
        <v>0</v>
      </c>
      <c r="J60" s="7"/>
      <c r="K60" s="8"/>
      <c r="M60" s="7"/>
      <c r="N60" s="8"/>
      <c r="O60" s="9" cm="1">
        <f t="array" ref="O60">_xlfn.IFS(AND(B60="Short",F60=Q60),(D60-F60)/D60,AND(B60="Long",F60=Q60),(F60/D60)-1,AND(B60="Long",F60&lt;&gt;Q60),(F60/D60)-1,AND(B60="Short",F60&lt;&gt;Q60),(D60-F60)/D60)</f>
        <v>6.3996034869821194E-2</v>
      </c>
      <c r="P60" t="s">
        <v>23</v>
      </c>
      <c r="Q60" s="7">
        <v>291.952</v>
      </c>
      <c r="R60" s="8">
        <v>45408</v>
      </c>
      <c r="S60" s="10">
        <f t="shared" si="0"/>
        <v>14</v>
      </c>
      <c r="T60" s="10">
        <v>1</v>
      </c>
      <c r="V60" s="11" t="str">
        <f t="shared" si="1"/>
        <v>1</v>
      </c>
      <c r="Y60" s="10">
        <v>0</v>
      </c>
      <c r="AC60">
        <f t="shared" si="2"/>
        <v>14</v>
      </c>
    </row>
    <row r="61" spans="1:29" x14ac:dyDescent="0.2">
      <c r="A61" t="s">
        <v>58</v>
      </c>
      <c r="B61" t="s">
        <v>25</v>
      </c>
      <c r="C61" s="6">
        <v>43770</v>
      </c>
      <c r="D61" s="7">
        <v>45.187750000000001</v>
      </c>
      <c r="E61" s="6">
        <v>43846</v>
      </c>
      <c r="F61" s="7">
        <v>54.051499999999997</v>
      </c>
      <c r="G61">
        <v>1</v>
      </c>
      <c r="H61">
        <v>0</v>
      </c>
      <c r="J61" s="7"/>
      <c r="K61" s="8"/>
      <c r="M61" s="7"/>
      <c r="N61" s="8"/>
      <c r="O61" s="9" cm="1">
        <f t="array" ref="O61">_xlfn.IFS(AND(B61="Short",F61=Q61),(D61-F61)/D61,AND(B61="Long",F61=Q61),(F61/D61)-1,AND(B61="Long",F61&lt;&gt;Q61),(F61/D61)-1,AND(B61="Short",F61&lt;&gt;Q61),(D61-F61)/D61)</f>
        <v>0.19615382487510424</v>
      </c>
      <c r="P61" t="s">
        <v>23</v>
      </c>
      <c r="Q61" s="7">
        <v>54.051499999999997</v>
      </c>
      <c r="R61" s="8">
        <v>43770</v>
      </c>
      <c r="S61" s="10">
        <f t="shared" si="0"/>
        <v>76</v>
      </c>
      <c r="T61" s="10">
        <v>1</v>
      </c>
      <c r="V61" s="11" t="str">
        <f t="shared" si="1"/>
        <v>1</v>
      </c>
      <c r="Y61" s="10">
        <v>0</v>
      </c>
      <c r="AC61">
        <f t="shared" si="2"/>
        <v>76</v>
      </c>
    </row>
    <row r="62" spans="1:29" x14ac:dyDescent="0.2">
      <c r="A62" t="s">
        <v>54</v>
      </c>
      <c r="B62" t="s">
        <v>25</v>
      </c>
      <c r="C62" s="6">
        <v>43906</v>
      </c>
      <c r="D62" s="7">
        <v>37.593000000000004</v>
      </c>
      <c r="E62" s="6">
        <v>43928</v>
      </c>
      <c r="F62" s="7">
        <v>39.758000000000003</v>
      </c>
      <c r="G62">
        <v>1</v>
      </c>
      <c r="H62">
        <v>0</v>
      </c>
      <c r="J62" s="7"/>
      <c r="K62" s="8"/>
      <c r="M62" s="7"/>
      <c r="N62" s="8"/>
      <c r="O62" s="9" cm="1">
        <f t="array" ref="O62">_xlfn.IFS(AND(B62="Short",F62=Q62),(D62-F62)/D62,AND(B62="Long",F62=Q62),(F62/D62)-1,AND(B62="Long",F62&lt;&gt;Q62),(F62/D62)-1,AND(B62="Short",F62&lt;&gt;Q62),(D62-F62)/D62)</f>
        <v>5.7590508871332435E-2</v>
      </c>
      <c r="P62" t="s">
        <v>23</v>
      </c>
      <c r="Q62" s="7">
        <v>39.758000000000003</v>
      </c>
      <c r="R62" s="8">
        <v>43906</v>
      </c>
      <c r="S62" s="10">
        <f t="shared" si="0"/>
        <v>22</v>
      </c>
      <c r="T62" s="10">
        <v>1</v>
      </c>
      <c r="V62" s="11" t="str">
        <f t="shared" si="1"/>
        <v>1</v>
      </c>
      <c r="Y62" s="10">
        <v>0</v>
      </c>
      <c r="AC62">
        <f t="shared" si="2"/>
        <v>22</v>
      </c>
    </row>
    <row r="63" spans="1:29" x14ac:dyDescent="0.2">
      <c r="A63" t="s">
        <v>53</v>
      </c>
      <c r="B63" t="s">
        <v>25</v>
      </c>
      <c r="C63" s="6">
        <v>43906</v>
      </c>
      <c r="D63" s="7">
        <v>173.77099999999999</v>
      </c>
      <c r="E63" s="6">
        <v>43907</v>
      </c>
      <c r="F63" s="7">
        <v>191.876</v>
      </c>
      <c r="G63">
        <v>1</v>
      </c>
      <c r="H63">
        <v>0</v>
      </c>
      <c r="J63" s="7"/>
      <c r="K63" s="8"/>
      <c r="M63" s="7"/>
      <c r="N63" s="8"/>
      <c r="O63" s="9" cm="1">
        <f t="array" ref="O63">_xlfn.IFS(AND(B63="Short",F63=Q63),(D63-F63)/D63,AND(B63="Long",F63=Q63),(F63/D63)-1,AND(B63="Long",F63&lt;&gt;Q63),(F63/D63)-1,AND(B63="Short",F63&lt;&gt;Q63),(D63-F63)/D63)</f>
        <v>0.10418884624016678</v>
      </c>
      <c r="P63" t="s">
        <v>23</v>
      </c>
      <c r="Q63" s="7">
        <v>191.876</v>
      </c>
      <c r="R63" s="8">
        <v>43906</v>
      </c>
      <c r="S63" s="10">
        <f t="shared" si="0"/>
        <v>1</v>
      </c>
      <c r="T63" s="10">
        <v>1</v>
      </c>
      <c r="V63" s="11" t="str">
        <f t="shared" si="1"/>
        <v>1</v>
      </c>
      <c r="Y63" s="10">
        <v>0</v>
      </c>
      <c r="AC63">
        <f t="shared" si="2"/>
        <v>1</v>
      </c>
    </row>
    <row r="64" spans="1:29" x14ac:dyDescent="0.2">
      <c r="A64" t="s">
        <v>59</v>
      </c>
      <c r="B64" t="s">
        <v>22</v>
      </c>
      <c r="C64" s="6">
        <v>43724</v>
      </c>
      <c r="D64" s="7">
        <v>26.608000000000001</v>
      </c>
      <c r="E64" s="6">
        <v>43726</v>
      </c>
      <c r="F64" s="7">
        <v>25.347999999999999</v>
      </c>
      <c r="G64">
        <v>1</v>
      </c>
      <c r="H64">
        <v>0</v>
      </c>
      <c r="J64" s="7"/>
      <c r="K64" s="8"/>
      <c r="M64" s="7"/>
      <c r="N64" s="8"/>
      <c r="O64" s="9" cm="1">
        <f t="array" ref="O64">_xlfn.IFS(AND(B64="Short",F64=Q64),(D64-F64)/D64,AND(B64="Long",F64=Q64),(F64/D64)-1,AND(B64="Long",F64&lt;&gt;Q64),(F64/D64)-1,AND(B64="Short",F64&lt;&gt;Q64),(D64-F64)/D64)</f>
        <v>4.735417919422736E-2</v>
      </c>
      <c r="P64" t="s">
        <v>23</v>
      </c>
      <c r="Q64" s="7">
        <v>25.347999999999999</v>
      </c>
      <c r="R64" s="8">
        <v>43724</v>
      </c>
      <c r="S64" s="10">
        <f t="shared" si="0"/>
        <v>2</v>
      </c>
      <c r="T64" s="10">
        <v>1</v>
      </c>
      <c r="V64" s="11" t="str">
        <f t="shared" si="1"/>
        <v>1</v>
      </c>
      <c r="Y64" s="10">
        <v>0</v>
      </c>
      <c r="AC64">
        <f t="shared" si="2"/>
        <v>2</v>
      </c>
    </row>
    <row r="65" spans="1:29" x14ac:dyDescent="0.2">
      <c r="A65" t="s">
        <v>59</v>
      </c>
      <c r="B65" t="s">
        <v>25</v>
      </c>
      <c r="C65" s="6">
        <v>43801</v>
      </c>
      <c r="D65" s="7">
        <v>20.228000000000002</v>
      </c>
      <c r="E65" s="6">
        <v>43810</v>
      </c>
      <c r="F65" s="7">
        <v>21.367999999999999</v>
      </c>
      <c r="G65">
        <v>1</v>
      </c>
      <c r="H65">
        <v>0</v>
      </c>
      <c r="J65" s="7"/>
      <c r="K65" s="8"/>
      <c r="M65" s="7"/>
      <c r="N65" s="8"/>
      <c r="O65" s="9" cm="1">
        <f t="array" ref="O65">_xlfn.IFS(AND(B65="Short",F65=Q65),(D65-F65)/D65,AND(B65="Long",F65=Q65),(F65/D65)-1,AND(B65="Long",F65&lt;&gt;Q65),(F65/D65)-1,AND(B65="Short",F65&lt;&gt;Q65),(D65-F65)/D65)</f>
        <v>5.6357524223847877E-2</v>
      </c>
      <c r="P65" t="s">
        <v>23</v>
      </c>
      <c r="Q65" s="7">
        <v>21.367999999999999</v>
      </c>
      <c r="R65" s="8">
        <v>43801</v>
      </c>
      <c r="S65" s="10">
        <f t="shared" si="0"/>
        <v>9</v>
      </c>
      <c r="T65" s="10">
        <v>1</v>
      </c>
      <c r="V65" s="11" t="str">
        <f t="shared" si="1"/>
        <v>1</v>
      </c>
      <c r="Y65" s="10">
        <v>0</v>
      </c>
      <c r="AC65">
        <f t="shared" si="2"/>
        <v>9</v>
      </c>
    </row>
    <row r="66" spans="1:29" x14ac:dyDescent="0.2">
      <c r="A66" t="s">
        <v>59</v>
      </c>
      <c r="B66" t="s">
        <v>22</v>
      </c>
      <c r="C66" s="6">
        <v>43837</v>
      </c>
      <c r="D66" s="7">
        <v>29.501000000000001</v>
      </c>
      <c r="E66" s="6">
        <v>43861</v>
      </c>
      <c r="F66" s="7">
        <v>27.356000000000002</v>
      </c>
      <c r="G66">
        <v>1</v>
      </c>
      <c r="H66">
        <v>0</v>
      </c>
      <c r="J66" s="7"/>
      <c r="K66" s="8"/>
      <c r="M66" s="7"/>
      <c r="N66" s="8"/>
      <c r="O66" s="9" cm="1">
        <f t="array" ref="O66">_xlfn.IFS(AND(B66="Short",F66=Q66),(D66-F66)/D66,AND(B66="Long",F66=Q66),(F66/D66)-1,AND(B66="Long",F66&lt;&gt;Q66),(F66/D66)-1,AND(B66="Short",F66&lt;&gt;Q66),(D66-F66)/D66)</f>
        <v>7.2709399681366721E-2</v>
      </c>
      <c r="P66" t="s">
        <v>23</v>
      </c>
      <c r="Q66" s="7">
        <v>27.356000000000002</v>
      </c>
      <c r="R66" s="8">
        <v>43837</v>
      </c>
      <c r="S66" s="10">
        <f t="shared" si="0"/>
        <v>24</v>
      </c>
      <c r="T66" s="10">
        <v>1</v>
      </c>
      <c r="V66" s="11" t="str">
        <f t="shared" si="1"/>
        <v>1</v>
      </c>
      <c r="Y66" s="10">
        <v>0</v>
      </c>
      <c r="AC66">
        <f t="shared" si="2"/>
        <v>24</v>
      </c>
    </row>
    <row r="67" spans="1:29" x14ac:dyDescent="0.2">
      <c r="A67" t="s">
        <v>59</v>
      </c>
      <c r="B67" t="s">
        <v>22</v>
      </c>
      <c r="C67" s="6">
        <v>43900</v>
      </c>
      <c r="D67" s="7">
        <v>11.188000000000001</v>
      </c>
      <c r="E67" s="6">
        <v>43901</v>
      </c>
      <c r="F67" s="7">
        <v>10.278</v>
      </c>
      <c r="G67">
        <v>1</v>
      </c>
      <c r="H67">
        <v>0</v>
      </c>
      <c r="J67" s="7"/>
      <c r="K67" s="8"/>
      <c r="M67" s="7"/>
      <c r="N67" s="8"/>
      <c r="O67" s="9" cm="1">
        <f t="array" ref="O67">_xlfn.IFS(AND(B67="Short",F67=Q67),(D67-F67)/D67,AND(B67="Long",F67=Q67),(F67/D67)-1,AND(B67="Long",F67&lt;&gt;Q67),(F67/D67)-1,AND(B67="Short",F67&lt;&gt;Q67),(D67-F67)/D67)</f>
        <v>8.1337146943153388E-2</v>
      </c>
      <c r="P67" t="s">
        <v>23</v>
      </c>
      <c r="Q67" s="7">
        <v>10.278</v>
      </c>
      <c r="R67" s="8">
        <v>43900</v>
      </c>
      <c r="S67" s="10">
        <f t="shared" ref="S67:S130" si="3">_xlfn.DAYS(E67,C67)</f>
        <v>1</v>
      </c>
      <c r="T67" s="10">
        <v>1</v>
      </c>
      <c r="V67" s="11" t="str">
        <f t="shared" ref="V67:V130" si="4">IF(F67=Q67,"1")</f>
        <v>1</v>
      </c>
      <c r="Y67" s="10">
        <v>0</v>
      </c>
      <c r="AC67">
        <f t="shared" si="2"/>
        <v>1</v>
      </c>
    </row>
    <row r="68" spans="1:29" x14ac:dyDescent="0.2">
      <c r="A68" t="s">
        <v>59</v>
      </c>
      <c r="B68" t="s">
        <v>25</v>
      </c>
      <c r="C68" s="6">
        <v>43993</v>
      </c>
      <c r="D68" s="7">
        <v>12.935499999999999</v>
      </c>
      <c r="E68" s="6">
        <v>43994</v>
      </c>
      <c r="F68" s="7">
        <v>13.988</v>
      </c>
      <c r="G68">
        <v>1</v>
      </c>
      <c r="H68">
        <v>0</v>
      </c>
      <c r="J68" s="7"/>
      <c r="K68" s="8"/>
      <c r="M68" s="7"/>
      <c r="N68" s="8"/>
      <c r="O68" s="9" cm="1">
        <f t="array" ref="O68">_xlfn.IFS(AND(B68="Short",F68=Q68),(D68-F68)/D68,AND(B68="Long",F68=Q68),(F68/D68)-1,AND(B68="Long",F68&lt;&gt;Q68),(F68/D68)-1,AND(B68="Short",F68&lt;&gt;Q68),(D68-F68)/D68)</f>
        <v>8.1365235205442366E-2</v>
      </c>
      <c r="P68" t="s">
        <v>23</v>
      </c>
      <c r="Q68" s="7">
        <v>13.988</v>
      </c>
      <c r="R68" s="8">
        <v>43993</v>
      </c>
      <c r="S68" s="10">
        <f t="shared" si="3"/>
        <v>1</v>
      </c>
      <c r="T68" s="10">
        <v>1</v>
      </c>
      <c r="V68" s="11" t="str">
        <f t="shared" si="4"/>
        <v>1</v>
      </c>
      <c r="Y68" s="10">
        <v>0</v>
      </c>
      <c r="AC68">
        <f t="shared" ref="AC68:AC131" si="5">IF(O68&gt;-0.01,_xlfn.DAYS(E68,C68))</f>
        <v>1</v>
      </c>
    </row>
    <row r="69" spans="1:29" x14ac:dyDescent="0.2">
      <c r="A69" t="s">
        <v>59</v>
      </c>
      <c r="B69" t="s">
        <v>22</v>
      </c>
      <c r="C69" s="6">
        <v>43998</v>
      </c>
      <c r="D69" s="7">
        <v>15.358000000000001</v>
      </c>
      <c r="E69" s="6">
        <v>43999</v>
      </c>
      <c r="F69" s="7">
        <v>14.648</v>
      </c>
      <c r="G69">
        <v>1</v>
      </c>
      <c r="H69">
        <v>0</v>
      </c>
      <c r="J69" s="7"/>
      <c r="K69" s="8"/>
      <c r="M69" s="7"/>
      <c r="N69" s="8"/>
      <c r="O69" s="9" cm="1">
        <f t="array" ref="O69">_xlfn.IFS(AND(B69="Short",F69=Q69),(D69-F69)/D69,AND(B69="Long",F69=Q69),(F69/D69)-1,AND(B69="Long",F69&lt;&gt;Q69),(F69/D69)-1,AND(B69="Short",F69&lt;&gt;Q69),(D69-F69)/D69)</f>
        <v>4.6229977861700799E-2</v>
      </c>
      <c r="P69" t="s">
        <v>23</v>
      </c>
      <c r="Q69" s="7">
        <v>14.648</v>
      </c>
      <c r="R69" s="8">
        <v>43998</v>
      </c>
      <c r="S69" s="10">
        <f t="shared" si="3"/>
        <v>1</v>
      </c>
      <c r="T69" s="10">
        <v>1</v>
      </c>
      <c r="V69" s="11" t="str">
        <f t="shared" si="4"/>
        <v>1</v>
      </c>
      <c r="Y69" s="10">
        <v>0</v>
      </c>
      <c r="AC69">
        <f t="shared" si="5"/>
        <v>1</v>
      </c>
    </row>
    <row r="70" spans="1:29" x14ac:dyDescent="0.2">
      <c r="A70" t="s">
        <v>59</v>
      </c>
      <c r="B70" t="s">
        <v>22</v>
      </c>
      <c r="C70" s="6">
        <v>44042</v>
      </c>
      <c r="D70" s="7">
        <v>15.45</v>
      </c>
      <c r="E70" s="6">
        <v>44064</v>
      </c>
      <c r="F70" s="7">
        <v>14.45</v>
      </c>
      <c r="G70">
        <v>1</v>
      </c>
      <c r="H70">
        <v>0</v>
      </c>
      <c r="J70" s="7"/>
      <c r="K70" s="8"/>
      <c r="M70" s="7"/>
      <c r="N70" s="8"/>
      <c r="O70" s="9" cm="1">
        <f t="array" ref="O70">_xlfn.IFS(AND(B70="Short",F70=Q70),(D70-F70)/D70,AND(B70="Long",F70=Q70),(F70/D70)-1,AND(B70="Long",F70&lt;&gt;Q70),(F70/D70)-1,AND(B70="Short",F70&lt;&gt;Q70),(D70-F70)/D70)</f>
        <v>6.4724919093851141E-2</v>
      </c>
      <c r="P70" t="s">
        <v>23</v>
      </c>
      <c r="Q70" s="7">
        <v>14.45</v>
      </c>
      <c r="R70" s="8">
        <v>44042</v>
      </c>
      <c r="S70" s="10">
        <f t="shared" si="3"/>
        <v>22</v>
      </c>
      <c r="T70" s="10">
        <v>1</v>
      </c>
      <c r="V70" s="11" t="str">
        <f t="shared" si="4"/>
        <v>1</v>
      </c>
      <c r="Y70" s="10">
        <v>0</v>
      </c>
      <c r="AC70">
        <f t="shared" si="5"/>
        <v>22</v>
      </c>
    </row>
    <row r="71" spans="1:29" x14ac:dyDescent="0.2">
      <c r="A71" t="s">
        <v>57</v>
      </c>
      <c r="B71" t="s">
        <v>25</v>
      </c>
      <c r="C71" s="6">
        <v>43906</v>
      </c>
      <c r="D71" s="7">
        <v>17.713000000000001</v>
      </c>
      <c r="E71" s="6">
        <v>43915</v>
      </c>
      <c r="F71" s="7">
        <v>18.928000000000001</v>
      </c>
      <c r="G71">
        <v>1</v>
      </c>
      <c r="H71">
        <v>0</v>
      </c>
      <c r="J71" s="7"/>
      <c r="K71" s="8"/>
      <c r="M71" s="7"/>
      <c r="N71" s="8"/>
      <c r="O71" s="9" cm="1">
        <f t="array" ref="O71">_xlfn.IFS(AND(B71="Short",F71=Q71),(D71-F71)/D71,AND(B71="Long",F71=Q71),(F71/D71)-1,AND(B71="Long",F71&lt;&gt;Q71),(F71/D71)-1,AND(B71="Short",F71&lt;&gt;Q71),(D71-F71)/D71)</f>
        <v>6.8593688251566531E-2</v>
      </c>
      <c r="P71" t="s">
        <v>23</v>
      </c>
      <c r="Q71" s="7">
        <v>18.928000000000001</v>
      </c>
      <c r="R71" s="8">
        <v>43906</v>
      </c>
      <c r="S71" s="10">
        <f t="shared" si="3"/>
        <v>9</v>
      </c>
      <c r="T71" s="10">
        <v>1</v>
      </c>
      <c r="V71" s="11" t="str">
        <f t="shared" si="4"/>
        <v>1</v>
      </c>
      <c r="Y71" s="10">
        <v>0</v>
      </c>
      <c r="AC71">
        <f t="shared" si="5"/>
        <v>9</v>
      </c>
    </row>
    <row r="72" spans="1:29" x14ac:dyDescent="0.2">
      <c r="A72" t="s">
        <v>58</v>
      </c>
      <c r="B72" t="s">
        <v>22</v>
      </c>
      <c r="C72" s="6">
        <v>44138</v>
      </c>
      <c r="D72" s="7">
        <v>60.104999999999997</v>
      </c>
      <c r="E72" s="6">
        <v>44504</v>
      </c>
      <c r="F72" s="7">
        <v>130.965</v>
      </c>
      <c r="G72">
        <v>0</v>
      </c>
      <c r="H72">
        <v>0</v>
      </c>
      <c r="J72" s="7"/>
      <c r="K72" s="8"/>
      <c r="M72" s="7"/>
      <c r="N72" s="8"/>
      <c r="O72" s="9" cm="1">
        <f t="array" ref="O72">_xlfn.IFS(AND(B72="Short",F72=Q72),(D72-F72)/D72,AND(B72="Long",F72=Q72),(F72/D72)-1,AND(B72="Long",F72&lt;&gt;Q72),(F72/D72)-1,AND(B72="Short",F72&lt;&gt;Q72),(D72-F72)/D72)</f>
        <v>-1.1789368604941355</v>
      </c>
      <c r="P72" t="s">
        <v>23</v>
      </c>
      <c r="Q72" s="7">
        <v>56.73</v>
      </c>
      <c r="R72" s="8">
        <v>44138</v>
      </c>
      <c r="S72" s="10">
        <f t="shared" si="3"/>
        <v>366</v>
      </c>
      <c r="T72" s="10">
        <v>0</v>
      </c>
      <c r="V72" s="11" t="b">
        <f t="shared" si="4"/>
        <v>0</v>
      </c>
      <c r="Y72" s="10">
        <v>0</v>
      </c>
      <c r="AC72" t="b">
        <f t="shared" si="5"/>
        <v>0</v>
      </c>
    </row>
    <row r="73" spans="1:29" x14ac:dyDescent="0.2">
      <c r="A73" t="s">
        <v>62</v>
      </c>
      <c r="B73" t="s">
        <v>22</v>
      </c>
      <c r="C73" s="6">
        <v>44516</v>
      </c>
      <c r="D73" s="7">
        <v>204.697</v>
      </c>
      <c r="E73" s="6">
        <v>44517</v>
      </c>
      <c r="F73" s="7">
        <v>183.982</v>
      </c>
      <c r="G73">
        <v>1</v>
      </c>
      <c r="H73">
        <v>0</v>
      </c>
      <c r="J73" s="7"/>
      <c r="K73" s="8"/>
      <c r="M73" s="7"/>
      <c r="N73" s="8"/>
      <c r="O73" s="9" cm="1">
        <f t="array" ref="O73">_xlfn.IFS(AND(B73="Short",F73=Q73),(D73-F73)/D73,AND(B73="Long",F73=Q73),(F73/D73)-1,AND(B73="Long",F73&lt;&gt;Q73),(F73/D73)-1,AND(B73="Short",F73&lt;&gt;Q73),(D73-F73)/D73)</f>
        <v>0.10119835659535803</v>
      </c>
      <c r="P73" t="s">
        <v>23</v>
      </c>
      <c r="Q73" s="7">
        <v>183.982</v>
      </c>
      <c r="R73" s="8">
        <v>44516</v>
      </c>
      <c r="S73" s="10">
        <f t="shared" si="3"/>
        <v>1</v>
      </c>
      <c r="T73" s="10">
        <v>1</v>
      </c>
      <c r="V73" s="11" t="str">
        <f t="shared" si="4"/>
        <v>1</v>
      </c>
      <c r="Y73" s="10">
        <v>0</v>
      </c>
      <c r="AC73">
        <f t="shared" si="5"/>
        <v>1</v>
      </c>
    </row>
    <row r="74" spans="1:29" x14ac:dyDescent="0.2">
      <c r="A74" t="s">
        <v>65</v>
      </c>
      <c r="B74" t="s">
        <v>25</v>
      </c>
      <c r="C74" s="6">
        <v>43906</v>
      </c>
      <c r="D74" s="7">
        <v>84.156000000000006</v>
      </c>
      <c r="E74" s="6">
        <v>43915</v>
      </c>
      <c r="F74" s="7">
        <v>92.736000000000004</v>
      </c>
      <c r="G74">
        <v>1</v>
      </c>
      <c r="H74">
        <v>0</v>
      </c>
      <c r="J74" s="7"/>
      <c r="K74" s="8"/>
      <c r="M74" s="7"/>
      <c r="N74" s="8"/>
      <c r="O74" s="9" cm="1">
        <f t="array" ref="O74">_xlfn.IFS(AND(B74="Short",F74=Q74),(D74-F74)/D74,AND(B74="Long",F74=Q74),(F74/D74)-1,AND(B74="Long",F74&lt;&gt;Q74),(F74/D74)-1,AND(B74="Short",F74&lt;&gt;Q74),(D74-F74)/D74)</f>
        <v>0.10195351490089832</v>
      </c>
      <c r="P74" t="s">
        <v>23</v>
      </c>
      <c r="Q74" s="7">
        <v>92.736000000000004</v>
      </c>
      <c r="R74" s="8">
        <v>43906</v>
      </c>
      <c r="S74" s="10">
        <f t="shared" si="3"/>
        <v>9</v>
      </c>
      <c r="T74" s="10">
        <v>1</v>
      </c>
      <c r="V74" s="11" t="str">
        <f t="shared" si="4"/>
        <v>1</v>
      </c>
      <c r="Y74" s="10">
        <v>0</v>
      </c>
      <c r="AC74">
        <f t="shared" si="5"/>
        <v>9</v>
      </c>
    </row>
    <row r="75" spans="1:29" x14ac:dyDescent="0.2">
      <c r="A75" t="s">
        <v>61</v>
      </c>
      <c r="B75" t="s">
        <v>22</v>
      </c>
      <c r="C75" s="6">
        <v>45505</v>
      </c>
      <c r="D75" s="7">
        <v>78.021000000000001</v>
      </c>
      <c r="E75" s="6">
        <v>45506</v>
      </c>
      <c r="F75" s="7">
        <v>73.225999999999999</v>
      </c>
      <c r="G75">
        <v>1</v>
      </c>
      <c r="H75">
        <v>0</v>
      </c>
      <c r="J75" s="7"/>
      <c r="K75" s="8"/>
      <c r="M75" s="7"/>
      <c r="N75" s="8"/>
      <c r="O75" s="9" cm="1">
        <f t="array" ref="O75">_xlfn.IFS(AND(B75="Short",F75=Q75),(D75-F75)/D75,AND(B75="Long",F75=Q75),(F75/D75)-1,AND(B75="Long",F75&lt;&gt;Q75),(F75/D75)-1,AND(B75="Short",F75&lt;&gt;Q75),(D75-F75)/D75)</f>
        <v>6.145781264018664E-2</v>
      </c>
      <c r="P75" t="s">
        <v>23</v>
      </c>
      <c r="Q75" s="7">
        <v>73.225999999999999</v>
      </c>
      <c r="R75" s="8">
        <v>45505</v>
      </c>
      <c r="S75" s="10">
        <f t="shared" si="3"/>
        <v>1</v>
      </c>
      <c r="T75" s="10">
        <v>1</v>
      </c>
      <c r="V75" s="11" t="str">
        <f t="shared" si="4"/>
        <v>1</v>
      </c>
      <c r="Y75" s="10">
        <v>0</v>
      </c>
      <c r="AC75">
        <f t="shared" si="5"/>
        <v>1</v>
      </c>
    </row>
    <row r="76" spans="1:29" x14ac:dyDescent="0.2">
      <c r="A76" t="s">
        <v>58</v>
      </c>
      <c r="B76" t="s">
        <v>22</v>
      </c>
      <c r="C76" s="6">
        <v>44861</v>
      </c>
      <c r="D76" s="7">
        <v>119.986</v>
      </c>
      <c r="E76" s="6">
        <v>44930</v>
      </c>
      <c r="F76" s="7">
        <v>113.866</v>
      </c>
      <c r="G76">
        <v>1</v>
      </c>
      <c r="H76">
        <v>0</v>
      </c>
      <c r="J76" s="7"/>
      <c r="K76" s="8"/>
      <c r="M76" s="7"/>
      <c r="N76" s="8"/>
      <c r="O76" s="9" cm="1">
        <f t="array" ref="O76">_xlfn.IFS(AND(B76="Short",F76=Q76),(D76-F76)/D76,AND(B76="Long",F76=Q76),(F76/D76)-1,AND(B76="Long",F76&lt;&gt;Q76),(F76/D76)-1,AND(B76="Short",F76&lt;&gt;Q76),(D76-F76)/D76)</f>
        <v>5.1005950694247695E-2</v>
      </c>
      <c r="P76" t="s">
        <v>23</v>
      </c>
      <c r="Q76" s="7">
        <v>113.866</v>
      </c>
      <c r="R76" s="8">
        <v>44861</v>
      </c>
      <c r="S76" s="10">
        <f t="shared" si="3"/>
        <v>69</v>
      </c>
      <c r="T76" s="10">
        <v>1</v>
      </c>
      <c r="V76" s="11" t="str">
        <f t="shared" si="4"/>
        <v>1</v>
      </c>
      <c r="Y76" s="10">
        <v>0</v>
      </c>
      <c r="AC76">
        <f t="shared" si="5"/>
        <v>69</v>
      </c>
    </row>
    <row r="77" spans="1:29" x14ac:dyDescent="0.2">
      <c r="A77" t="s">
        <v>58</v>
      </c>
      <c r="B77" t="s">
        <v>22</v>
      </c>
      <c r="C77" s="6">
        <v>45139</v>
      </c>
      <c r="D77" s="7">
        <v>175.25899999999999</v>
      </c>
      <c r="E77" s="6">
        <v>45505</v>
      </c>
      <c r="F77" s="7">
        <v>338.64</v>
      </c>
      <c r="G77">
        <v>0</v>
      </c>
      <c r="H77">
        <v>0</v>
      </c>
      <c r="J77" s="7"/>
      <c r="K77" s="8"/>
      <c r="M77" s="7"/>
      <c r="N77" s="8"/>
      <c r="O77" s="9" cm="1">
        <f t="array" ref="O77">_xlfn.IFS(AND(B77="Short",F77=Q77),(D77-F77)/D77,AND(B77="Long",F77=Q77),(F77/D77)-1,AND(B77="Long",F77&lt;&gt;Q77),(F77/D77)-1,AND(B77="Short",F77&lt;&gt;Q77),(D77-F77)/D77)</f>
        <v>-0.93222601977644526</v>
      </c>
      <c r="P77" t="s">
        <v>23</v>
      </c>
      <c r="Q77" s="7">
        <v>164.054</v>
      </c>
      <c r="R77" s="8">
        <v>45139</v>
      </c>
      <c r="S77" s="10">
        <f t="shared" si="3"/>
        <v>366</v>
      </c>
      <c r="T77" s="10">
        <v>0</v>
      </c>
      <c r="V77" s="11" t="b">
        <f t="shared" si="4"/>
        <v>0</v>
      </c>
      <c r="Y77" s="10">
        <v>0</v>
      </c>
      <c r="AC77" t="b">
        <f t="shared" si="5"/>
        <v>0</v>
      </c>
    </row>
    <row r="78" spans="1:29" x14ac:dyDescent="0.2">
      <c r="A78" t="s">
        <v>63</v>
      </c>
      <c r="B78" t="s">
        <v>25</v>
      </c>
      <c r="C78" s="6">
        <v>43906</v>
      </c>
      <c r="D78" s="7">
        <v>21.078399999999998</v>
      </c>
      <c r="E78" s="6">
        <v>43915</v>
      </c>
      <c r="F78" s="7">
        <v>22.380400000000002</v>
      </c>
      <c r="G78">
        <v>1</v>
      </c>
      <c r="H78">
        <v>0</v>
      </c>
      <c r="J78" s="7"/>
      <c r="K78" s="8"/>
      <c r="M78" s="7"/>
      <c r="N78" s="8"/>
      <c r="O78" s="9" cm="1">
        <f t="array" ref="O78">_xlfn.IFS(AND(B78="Short",F78=Q78),(D78-F78)/D78,AND(B78="Long",F78=Q78),(F78/D78)-1,AND(B78="Long",F78&lt;&gt;Q78),(F78/D78)-1,AND(B78="Short",F78&lt;&gt;Q78),(D78-F78)/D78)</f>
        <v>6.1769394261424138E-2</v>
      </c>
      <c r="P78" t="s">
        <v>23</v>
      </c>
      <c r="Q78" s="7">
        <v>22.380400000000002</v>
      </c>
      <c r="R78" s="8">
        <v>43906</v>
      </c>
      <c r="S78" s="10">
        <f t="shared" si="3"/>
        <v>9</v>
      </c>
      <c r="T78" s="10">
        <v>1</v>
      </c>
      <c r="V78" s="11" t="str">
        <f t="shared" si="4"/>
        <v>1</v>
      </c>
      <c r="Y78" s="10">
        <v>0</v>
      </c>
      <c r="AC78">
        <f t="shared" si="5"/>
        <v>9</v>
      </c>
    </row>
    <row r="79" spans="1:29" x14ac:dyDescent="0.2">
      <c r="A79" t="s">
        <v>68</v>
      </c>
      <c r="B79" t="s">
        <v>25</v>
      </c>
      <c r="C79" s="6">
        <v>43906</v>
      </c>
      <c r="D79" s="7">
        <v>920.27300000000002</v>
      </c>
      <c r="E79" s="6">
        <v>43935</v>
      </c>
      <c r="F79" s="7">
        <v>971.63800000000003</v>
      </c>
      <c r="G79">
        <v>1</v>
      </c>
      <c r="H79">
        <v>0</v>
      </c>
      <c r="J79" s="7"/>
      <c r="K79" s="8"/>
      <c r="M79" s="7"/>
      <c r="N79" s="8"/>
      <c r="O79" s="9" cm="1">
        <f t="array" ref="O79">_xlfn.IFS(AND(B79="Short",F79=Q79),(D79-F79)/D79,AND(B79="Long",F79=Q79),(F79/D79)-1,AND(B79="Long",F79&lt;&gt;Q79),(F79/D79)-1,AND(B79="Short",F79&lt;&gt;Q79),(D79-F79)/D79)</f>
        <v>5.5814959256655472E-2</v>
      </c>
      <c r="P79" t="s">
        <v>23</v>
      </c>
      <c r="Q79" s="7">
        <v>971.63800000000003</v>
      </c>
      <c r="R79" s="8">
        <v>43906</v>
      </c>
      <c r="S79" s="10">
        <f t="shared" si="3"/>
        <v>29</v>
      </c>
      <c r="T79" s="10">
        <v>1</v>
      </c>
      <c r="V79" s="11" t="str">
        <f t="shared" si="4"/>
        <v>1</v>
      </c>
      <c r="Y79" s="10">
        <v>0</v>
      </c>
      <c r="AC79">
        <f t="shared" si="5"/>
        <v>29</v>
      </c>
    </row>
    <row r="80" spans="1:29" x14ac:dyDescent="0.2">
      <c r="A80" t="s">
        <v>64</v>
      </c>
      <c r="B80" t="s">
        <v>25</v>
      </c>
      <c r="C80" s="6">
        <v>43902</v>
      </c>
      <c r="D80" s="7">
        <v>163.38499999999999</v>
      </c>
      <c r="E80" s="6">
        <v>43903</v>
      </c>
      <c r="F80" s="7">
        <v>177.66</v>
      </c>
      <c r="G80">
        <v>1</v>
      </c>
      <c r="H80">
        <v>0</v>
      </c>
      <c r="J80" s="7"/>
      <c r="K80" s="8"/>
      <c r="M80" s="7"/>
      <c r="N80" s="8"/>
      <c r="O80" s="9" cm="1">
        <f t="array" ref="O80">_xlfn.IFS(AND(B80="Short",F80=Q80),(D80-F80)/D80,AND(B80="Long",F80=Q80),(F80/D80)-1,AND(B80="Long",F80&lt;&gt;Q80),(F80/D80)-1,AND(B80="Short",F80&lt;&gt;Q80),(D80-F80)/D80)</f>
        <v>8.7370321632952885E-2</v>
      </c>
      <c r="P80" t="s">
        <v>23</v>
      </c>
      <c r="Q80" s="7">
        <v>177.66</v>
      </c>
      <c r="R80" s="8">
        <v>43902</v>
      </c>
      <c r="S80" s="10">
        <f t="shared" si="3"/>
        <v>1</v>
      </c>
      <c r="T80" s="10">
        <v>1</v>
      </c>
      <c r="V80" s="11" t="str">
        <f t="shared" si="4"/>
        <v>1</v>
      </c>
      <c r="Y80" s="10">
        <v>0</v>
      </c>
      <c r="AC80">
        <f t="shared" si="5"/>
        <v>1</v>
      </c>
    </row>
    <row r="81" spans="1:29" x14ac:dyDescent="0.2">
      <c r="A81" t="s">
        <v>64</v>
      </c>
      <c r="B81" t="s">
        <v>22</v>
      </c>
      <c r="C81" s="6">
        <v>43903</v>
      </c>
      <c r="D81" s="7">
        <v>172.95699999999999</v>
      </c>
      <c r="E81" s="6">
        <v>43903</v>
      </c>
      <c r="F81" s="7">
        <v>162.892</v>
      </c>
      <c r="G81">
        <v>1</v>
      </c>
      <c r="H81">
        <v>0</v>
      </c>
      <c r="J81" s="7"/>
      <c r="K81" s="8"/>
      <c r="M81" s="7"/>
      <c r="N81" s="8"/>
      <c r="O81" s="9" cm="1">
        <f t="array" ref="O81">_xlfn.IFS(AND(B81="Short",F81=Q81),(D81-F81)/D81,AND(B81="Long",F81=Q81),(F81/D81)-1,AND(B81="Long",F81&lt;&gt;Q81),(F81/D81)-1,AND(B81="Short",F81&lt;&gt;Q81),(D81-F81)/D81)</f>
        <v>5.8193655070335387E-2</v>
      </c>
      <c r="P81" t="s">
        <v>23</v>
      </c>
      <c r="Q81" s="7">
        <v>162.892</v>
      </c>
      <c r="R81" s="8">
        <v>43903</v>
      </c>
      <c r="S81" s="10">
        <f t="shared" si="3"/>
        <v>0</v>
      </c>
      <c r="T81" s="10">
        <v>1</v>
      </c>
      <c r="V81" s="11" t="str">
        <f t="shared" si="4"/>
        <v>1</v>
      </c>
      <c r="Y81" s="10">
        <v>0</v>
      </c>
      <c r="AC81">
        <f t="shared" si="5"/>
        <v>0</v>
      </c>
    </row>
    <row r="82" spans="1:29" x14ac:dyDescent="0.2">
      <c r="A82" t="s">
        <v>64</v>
      </c>
      <c r="B82" t="s">
        <v>25</v>
      </c>
      <c r="C82" s="6">
        <v>43908</v>
      </c>
      <c r="D82" s="7">
        <v>102.288</v>
      </c>
      <c r="E82" s="6">
        <v>43913</v>
      </c>
      <c r="F82" s="7">
        <v>114.428</v>
      </c>
      <c r="G82">
        <v>1</v>
      </c>
      <c r="H82">
        <v>0</v>
      </c>
      <c r="J82" s="7"/>
      <c r="K82" s="8"/>
      <c r="M82" s="7"/>
      <c r="N82" s="8"/>
      <c r="O82" s="9" cm="1">
        <f t="array" ref="O82">_xlfn.IFS(AND(B82="Short",F82=Q82),(D82-F82)/D82,AND(B82="Long",F82=Q82),(F82/D82)-1,AND(B82="Long",F82&lt;&gt;Q82),(F82/D82)-1,AND(B82="Short",F82&lt;&gt;Q82),(D82-F82)/D82)</f>
        <v>0.11868449867042075</v>
      </c>
      <c r="P82" t="s">
        <v>23</v>
      </c>
      <c r="Q82" s="7">
        <v>114.428</v>
      </c>
      <c r="R82" s="8">
        <v>43908</v>
      </c>
      <c r="S82" s="10">
        <f t="shared" si="3"/>
        <v>5</v>
      </c>
      <c r="T82" s="10">
        <v>1</v>
      </c>
      <c r="V82" s="11" t="str">
        <f t="shared" si="4"/>
        <v>1</v>
      </c>
      <c r="Y82" s="10">
        <v>0</v>
      </c>
      <c r="AC82">
        <f t="shared" si="5"/>
        <v>5</v>
      </c>
    </row>
    <row r="83" spans="1:29" x14ac:dyDescent="0.2">
      <c r="A83" t="s">
        <v>64</v>
      </c>
      <c r="B83" t="s">
        <v>25</v>
      </c>
      <c r="C83" s="6">
        <v>43993</v>
      </c>
      <c r="D83" s="7">
        <v>181.756</v>
      </c>
      <c r="E83" s="6">
        <v>43998</v>
      </c>
      <c r="F83" s="7">
        <v>193.786</v>
      </c>
      <c r="G83">
        <v>1</v>
      </c>
      <c r="H83">
        <v>0</v>
      </c>
      <c r="J83" s="7"/>
      <c r="K83" s="8"/>
      <c r="M83" s="7"/>
      <c r="N83" s="8"/>
      <c r="O83" s="9" cm="1">
        <f t="array" ref="O83">_xlfn.IFS(AND(B83="Short",F83=Q83),(D83-F83)/D83,AND(B83="Long",F83=Q83),(F83/D83)-1,AND(B83="Long",F83&lt;&gt;Q83),(F83/D83)-1,AND(B83="Short",F83&lt;&gt;Q83),(D83-F83)/D83)</f>
        <v>6.6187636171570752E-2</v>
      </c>
      <c r="P83" t="s">
        <v>23</v>
      </c>
      <c r="Q83" s="7">
        <v>193.786</v>
      </c>
      <c r="R83" s="8">
        <v>43993</v>
      </c>
      <c r="S83" s="10">
        <f t="shared" si="3"/>
        <v>5</v>
      </c>
      <c r="T83" s="10">
        <v>1</v>
      </c>
      <c r="V83" s="11" t="str">
        <f t="shared" si="4"/>
        <v>1</v>
      </c>
      <c r="Y83" s="10">
        <v>0</v>
      </c>
      <c r="AC83">
        <f t="shared" si="5"/>
        <v>5</v>
      </c>
    </row>
    <row r="84" spans="1:29" x14ac:dyDescent="0.2">
      <c r="A84" t="s">
        <v>63</v>
      </c>
      <c r="B84" t="s">
        <v>22</v>
      </c>
      <c r="C84" s="6">
        <v>45456</v>
      </c>
      <c r="D84" s="7">
        <v>168.85509999999999</v>
      </c>
      <c r="E84" s="6">
        <v>45468</v>
      </c>
      <c r="F84" s="7">
        <v>158.13059999999999</v>
      </c>
      <c r="G84">
        <v>1</v>
      </c>
      <c r="H84">
        <v>0</v>
      </c>
      <c r="J84" s="7"/>
      <c r="K84" s="8"/>
      <c r="M84" s="7"/>
      <c r="N84" s="8"/>
      <c r="O84" s="9" cm="1">
        <f t="array" ref="O84">_xlfn.IFS(AND(B84="Short",F84=Q84),(D84-F84)/D84,AND(B84="Long",F84=Q84),(F84/D84)-1,AND(B84="Long",F84&lt;&gt;Q84),(F84/D84)-1,AND(B84="Short",F84&lt;&gt;Q84),(D84-F84)/D84)</f>
        <v>6.351303573300425E-2</v>
      </c>
      <c r="P84" t="s">
        <v>23</v>
      </c>
      <c r="Q84" s="7">
        <v>158.13059999999999</v>
      </c>
      <c r="R84" s="8">
        <v>45456</v>
      </c>
      <c r="S84" s="10">
        <f t="shared" si="3"/>
        <v>12</v>
      </c>
      <c r="T84" s="10">
        <v>1</v>
      </c>
      <c r="V84" s="11" t="str">
        <f t="shared" si="4"/>
        <v>1</v>
      </c>
      <c r="Y84" s="10">
        <v>0</v>
      </c>
      <c r="AC84">
        <f t="shared" si="5"/>
        <v>12</v>
      </c>
    </row>
    <row r="85" spans="1:29" x14ac:dyDescent="0.2">
      <c r="A85" t="s">
        <v>69</v>
      </c>
      <c r="B85" t="s">
        <v>22</v>
      </c>
      <c r="C85" s="6">
        <v>44882</v>
      </c>
      <c r="D85" s="7">
        <v>37.436500000000002</v>
      </c>
      <c r="E85" s="6">
        <v>45001</v>
      </c>
      <c r="F85" s="7">
        <v>34.043999999999997</v>
      </c>
      <c r="G85">
        <v>1</v>
      </c>
      <c r="H85">
        <v>0</v>
      </c>
      <c r="J85" s="7"/>
      <c r="K85" s="8"/>
      <c r="M85" s="7"/>
      <c r="N85" s="8"/>
      <c r="O85" s="9" cm="1">
        <f t="array" ref="O85">_xlfn.IFS(AND(B85="Short",F85=Q85),(D85-F85)/D85,AND(B85="Long",F85=Q85),(F85/D85)-1,AND(B85="Long",F85&lt;&gt;Q85),(F85/D85)-1,AND(B85="Short",F85&lt;&gt;Q85),(D85-F85)/D85)</f>
        <v>9.0620116730997957E-2</v>
      </c>
      <c r="P85" t="s">
        <v>23</v>
      </c>
      <c r="Q85" s="7">
        <v>34.043999999999997</v>
      </c>
      <c r="R85" s="8">
        <v>44882</v>
      </c>
      <c r="S85" s="10">
        <f t="shared" si="3"/>
        <v>119</v>
      </c>
      <c r="T85" s="10">
        <v>1</v>
      </c>
      <c r="V85" s="11" t="str">
        <f t="shared" si="4"/>
        <v>1</v>
      </c>
      <c r="Y85" s="10">
        <v>0</v>
      </c>
      <c r="AC85">
        <f t="shared" si="5"/>
        <v>119</v>
      </c>
    </row>
    <row r="86" spans="1:29" x14ac:dyDescent="0.2">
      <c r="A86" t="s">
        <v>66</v>
      </c>
      <c r="B86" t="s">
        <v>25</v>
      </c>
      <c r="C86" s="6">
        <v>43906</v>
      </c>
      <c r="D86" s="7">
        <v>94.757999999999996</v>
      </c>
      <c r="E86" s="6">
        <v>43907</v>
      </c>
      <c r="F86" s="7">
        <v>101.048</v>
      </c>
      <c r="G86">
        <v>1</v>
      </c>
      <c r="H86">
        <v>0</v>
      </c>
      <c r="J86" s="7"/>
      <c r="K86" s="8"/>
      <c r="M86" s="7"/>
      <c r="N86" s="8"/>
      <c r="O86" s="9" cm="1">
        <f t="array" ref="O86">_xlfn.IFS(AND(B86="Short",F86=Q86),(D86-F86)/D86,AND(B86="Long",F86=Q86),(F86/D86)-1,AND(B86="Long",F86&lt;&gt;Q86),(F86/D86)-1,AND(B86="Short",F86&lt;&gt;Q86),(D86-F86)/D86)</f>
        <v>6.6379619662719769E-2</v>
      </c>
      <c r="P86" t="s">
        <v>23</v>
      </c>
      <c r="Q86" s="7">
        <v>101.048</v>
      </c>
      <c r="R86" s="8">
        <v>43906</v>
      </c>
      <c r="S86" s="10">
        <f t="shared" si="3"/>
        <v>1</v>
      </c>
      <c r="T86" s="10">
        <v>1</v>
      </c>
      <c r="V86" s="11" t="str">
        <f t="shared" si="4"/>
        <v>1</v>
      </c>
      <c r="Y86" s="10">
        <v>0</v>
      </c>
      <c r="AC86">
        <f t="shared" si="5"/>
        <v>1</v>
      </c>
    </row>
    <row r="87" spans="1:29" x14ac:dyDescent="0.2">
      <c r="A87" t="s">
        <v>67</v>
      </c>
      <c r="B87" t="s">
        <v>25</v>
      </c>
      <c r="C87" s="6">
        <v>43899</v>
      </c>
      <c r="D87" s="7">
        <v>22.577999999999999</v>
      </c>
      <c r="E87" s="6">
        <v>43930</v>
      </c>
      <c r="F87" s="7">
        <v>24.318000000000001</v>
      </c>
      <c r="G87">
        <v>1</v>
      </c>
      <c r="H87">
        <v>0</v>
      </c>
      <c r="J87" s="7"/>
      <c r="K87" s="8"/>
      <c r="M87" s="7"/>
      <c r="N87" s="8"/>
      <c r="O87" s="9" cm="1">
        <f t="array" ref="O87">_xlfn.IFS(AND(B87="Short",F87=Q87),(D87-F87)/D87,AND(B87="Long",F87=Q87),(F87/D87)-1,AND(B87="Long",F87&lt;&gt;Q87),(F87/D87)-1,AND(B87="Short",F87&lt;&gt;Q87),(D87-F87)/D87)</f>
        <v>7.7066170608557139E-2</v>
      </c>
      <c r="P87" t="s">
        <v>23</v>
      </c>
      <c r="Q87" s="7">
        <v>24.318000000000001</v>
      </c>
      <c r="R87" s="8">
        <v>43899</v>
      </c>
      <c r="S87" s="10">
        <f t="shared" si="3"/>
        <v>31</v>
      </c>
      <c r="T87" s="10">
        <v>1</v>
      </c>
      <c r="V87" s="11" t="str">
        <f t="shared" si="4"/>
        <v>1</v>
      </c>
      <c r="Y87" s="10">
        <v>0</v>
      </c>
      <c r="AC87">
        <f t="shared" si="5"/>
        <v>31</v>
      </c>
    </row>
    <row r="88" spans="1:29" x14ac:dyDescent="0.2">
      <c r="A88" t="s">
        <v>73</v>
      </c>
      <c r="B88" t="s">
        <v>25</v>
      </c>
      <c r="C88" s="6">
        <v>43906</v>
      </c>
      <c r="D88" s="7">
        <v>54.706000000000003</v>
      </c>
      <c r="E88" s="6">
        <v>43907</v>
      </c>
      <c r="F88" s="7">
        <v>58.235999999999997</v>
      </c>
      <c r="G88">
        <v>1</v>
      </c>
      <c r="H88">
        <v>0</v>
      </c>
      <c r="J88" s="7"/>
      <c r="K88" s="8"/>
      <c r="M88" s="7"/>
      <c r="N88" s="8"/>
      <c r="O88" s="9" cm="1">
        <f t="array" ref="O88">_xlfn.IFS(AND(B88="Short",F88=Q88),(D88-F88)/D88,AND(B88="Long",F88=Q88),(F88/D88)-1,AND(B88="Long",F88&lt;&gt;Q88),(F88/D88)-1,AND(B88="Short",F88&lt;&gt;Q88),(D88-F88)/D88)</f>
        <v>6.452674295324079E-2</v>
      </c>
      <c r="P88" t="s">
        <v>23</v>
      </c>
      <c r="Q88" s="7">
        <v>58.235999999999997</v>
      </c>
      <c r="R88" s="8">
        <v>43906</v>
      </c>
      <c r="S88" s="10">
        <f t="shared" si="3"/>
        <v>1</v>
      </c>
      <c r="T88" s="10">
        <v>1</v>
      </c>
      <c r="V88" s="11" t="str">
        <f t="shared" si="4"/>
        <v>1</v>
      </c>
      <c r="Y88" s="10">
        <v>0</v>
      </c>
      <c r="AC88">
        <f t="shared" si="5"/>
        <v>1</v>
      </c>
    </row>
    <row r="89" spans="1:29" x14ac:dyDescent="0.2">
      <c r="A89" t="s">
        <v>73</v>
      </c>
      <c r="B89" t="s">
        <v>25</v>
      </c>
      <c r="C89" s="6">
        <v>44523</v>
      </c>
      <c r="D89" s="7">
        <v>118.2</v>
      </c>
      <c r="E89" s="6">
        <v>44890</v>
      </c>
      <c r="F89" s="7">
        <v>81.23</v>
      </c>
      <c r="G89">
        <v>0</v>
      </c>
      <c r="H89">
        <v>0</v>
      </c>
      <c r="J89" s="7"/>
      <c r="K89" s="8"/>
      <c r="M89" s="7"/>
      <c r="N89" s="8"/>
      <c r="O89" s="9" cm="1">
        <f t="array" ref="O89">_xlfn.IFS(AND(B89="Short",F89=Q89),(D89-F89)/D89,AND(B89="Long",F89=Q89),(F89/D89)-1,AND(B89="Long",F89&lt;&gt;Q89),(F89/D89)-1,AND(B89="Short",F89&lt;&gt;Q89),(D89-F89)/D89)</f>
        <v>-0.31277495769881558</v>
      </c>
      <c r="P89" t="s">
        <v>23</v>
      </c>
      <c r="Q89" s="7">
        <v>129.19999999999999</v>
      </c>
      <c r="R89" s="8">
        <v>44523</v>
      </c>
      <c r="S89" s="10">
        <f t="shared" si="3"/>
        <v>367</v>
      </c>
      <c r="T89" s="10">
        <v>0</v>
      </c>
      <c r="V89" s="11" t="b">
        <f t="shared" si="4"/>
        <v>0</v>
      </c>
      <c r="Y89" s="10">
        <v>0</v>
      </c>
      <c r="AC89" t="b">
        <f t="shared" si="5"/>
        <v>0</v>
      </c>
    </row>
    <row r="90" spans="1:29" x14ac:dyDescent="0.2">
      <c r="A90" t="s">
        <v>71</v>
      </c>
      <c r="B90" t="s">
        <v>25</v>
      </c>
      <c r="C90" s="6">
        <v>43906</v>
      </c>
      <c r="D90" s="7">
        <v>73.492999999999995</v>
      </c>
      <c r="E90" s="6">
        <v>43907</v>
      </c>
      <c r="F90" s="7">
        <v>77.658000000000001</v>
      </c>
      <c r="G90">
        <v>1</v>
      </c>
      <c r="H90">
        <v>0</v>
      </c>
      <c r="J90" s="7"/>
      <c r="K90" s="8"/>
      <c r="M90" s="7"/>
      <c r="N90" s="8"/>
      <c r="O90" s="9" cm="1">
        <f t="array" ref="O90">_xlfn.IFS(AND(B90="Short",F90=Q90),(D90-F90)/D90,AND(B90="Long",F90=Q90),(F90/D90)-1,AND(B90="Long",F90&lt;&gt;Q90),(F90/D90)-1,AND(B90="Short",F90&lt;&gt;Q90),(D90-F90)/D90)</f>
        <v>5.6672064006095813E-2</v>
      </c>
      <c r="P90" t="s">
        <v>23</v>
      </c>
      <c r="Q90" s="7">
        <v>77.658000000000001</v>
      </c>
      <c r="R90" s="8">
        <v>43906</v>
      </c>
      <c r="S90" s="10">
        <f t="shared" si="3"/>
        <v>1</v>
      </c>
      <c r="T90" s="10">
        <v>1</v>
      </c>
      <c r="V90" s="11" t="str">
        <f t="shared" si="4"/>
        <v>1</v>
      </c>
      <c r="Y90" s="10">
        <v>0</v>
      </c>
      <c r="AC90">
        <f t="shared" si="5"/>
        <v>1</v>
      </c>
    </row>
    <row r="91" spans="1:29" x14ac:dyDescent="0.2">
      <c r="A91" t="s">
        <v>74</v>
      </c>
      <c r="B91" t="s">
        <v>25</v>
      </c>
      <c r="C91" s="6">
        <v>43906</v>
      </c>
      <c r="D91" s="7">
        <v>29.081</v>
      </c>
      <c r="E91" s="6">
        <v>43915</v>
      </c>
      <c r="F91" s="7">
        <v>30.885999999999999</v>
      </c>
      <c r="G91">
        <v>1</v>
      </c>
      <c r="H91">
        <v>0</v>
      </c>
      <c r="J91" s="7"/>
      <c r="K91" s="8"/>
      <c r="M91" s="7"/>
      <c r="N91" s="8"/>
      <c r="O91" s="9" cm="1">
        <f t="array" ref="O91">_xlfn.IFS(AND(B91="Short",F91=Q91),(D91-F91)/D91,AND(B91="Long",F91=Q91),(F91/D91)-1,AND(B91="Long",F91&lt;&gt;Q91),(F91/D91)-1,AND(B91="Short",F91&lt;&gt;Q91),(D91-F91)/D91)</f>
        <v>6.2068016918262803E-2</v>
      </c>
      <c r="P91" t="s">
        <v>23</v>
      </c>
      <c r="Q91" s="7">
        <v>30.885999999999999</v>
      </c>
      <c r="R91" s="8">
        <v>43906</v>
      </c>
      <c r="S91" s="10">
        <f t="shared" si="3"/>
        <v>9</v>
      </c>
      <c r="T91" s="10">
        <v>1</v>
      </c>
      <c r="V91" s="11" t="str">
        <f t="shared" si="4"/>
        <v>1</v>
      </c>
      <c r="Y91" s="10">
        <v>0</v>
      </c>
      <c r="AC91">
        <f t="shared" si="5"/>
        <v>9</v>
      </c>
    </row>
    <row r="92" spans="1:29" x14ac:dyDescent="0.2">
      <c r="A92" t="s">
        <v>70</v>
      </c>
      <c r="B92" t="s">
        <v>25</v>
      </c>
      <c r="C92" s="6">
        <v>43906</v>
      </c>
      <c r="D92" s="7">
        <v>29.638999999999999</v>
      </c>
      <c r="E92" s="6">
        <v>43915</v>
      </c>
      <c r="F92" s="7">
        <v>32.134</v>
      </c>
      <c r="G92">
        <v>1</v>
      </c>
      <c r="H92">
        <v>0</v>
      </c>
      <c r="J92" s="7"/>
      <c r="K92" s="8"/>
      <c r="M92" s="7"/>
      <c r="N92" s="8"/>
      <c r="O92" s="9" cm="1">
        <f t="array" ref="O92">_xlfn.IFS(AND(B92="Short",F92=Q92),(D92-F92)/D92,AND(B92="Long",F92=Q92),(F92/D92)-1,AND(B92="Long",F92&lt;&gt;Q92),(F92/D92)-1,AND(B92="Short",F92&lt;&gt;Q92),(D92-F92)/D92)</f>
        <v>8.4179628192584177E-2</v>
      </c>
      <c r="P92" t="s">
        <v>23</v>
      </c>
      <c r="Q92" s="7">
        <v>32.134</v>
      </c>
      <c r="R92" s="8">
        <v>43906</v>
      </c>
      <c r="S92" s="10">
        <f t="shared" si="3"/>
        <v>9</v>
      </c>
      <c r="T92" s="10">
        <v>1</v>
      </c>
      <c r="V92" s="11" t="str">
        <f t="shared" si="4"/>
        <v>1</v>
      </c>
      <c r="Y92" s="10">
        <v>0</v>
      </c>
      <c r="AC92">
        <f t="shared" si="5"/>
        <v>9</v>
      </c>
    </row>
    <row r="93" spans="1:29" x14ac:dyDescent="0.2">
      <c r="A93" t="s">
        <v>80</v>
      </c>
      <c r="B93" t="s">
        <v>25</v>
      </c>
      <c r="C93" s="6">
        <v>45232</v>
      </c>
      <c r="D93" s="7">
        <v>33.429000000000002</v>
      </c>
      <c r="E93" s="6">
        <v>45274</v>
      </c>
      <c r="F93" s="7">
        <v>35.473999999999997</v>
      </c>
      <c r="G93">
        <v>1</v>
      </c>
      <c r="H93">
        <v>0</v>
      </c>
      <c r="J93" s="7"/>
      <c r="K93" s="8"/>
      <c r="M93" s="7"/>
      <c r="N93" s="8"/>
      <c r="O93" s="9" cm="1">
        <f t="array" ref="O93">_xlfn.IFS(AND(B93="Short",F93=Q93),(D93-F93)/D93,AND(B93="Long",F93=Q93),(F93/D93)-1,AND(B93="Long",F93&lt;&gt;Q93),(F93/D93)-1,AND(B93="Short",F93&lt;&gt;Q93),(D93-F93)/D93)</f>
        <v>6.117442938765727E-2</v>
      </c>
      <c r="P93" t="s">
        <v>23</v>
      </c>
      <c r="Q93" s="7">
        <v>35.473999999999997</v>
      </c>
      <c r="R93" s="8">
        <v>45232</v>
      </c>
      <c r="S93" s="10">
        <f t="shared" si="3"/>
        <v>42</v>
      </c>
      <c r="T93" s="10">
        <v>1</v>
      </c>
      <c r="V93" s="11" t="str">
        <f t="shared" si="4"/>
        <v>1</v>
      </c>
      <c r="Y93" s="10">
        <v>0</v>
      </c>
      <c r="AC93">
        <f t="shared" si="5"/>
        <v>42</v>
      </c>
    </row>
    <row r="94" spans="1:29" x14ac:dyDescent="0.2">
      <c r="A94" t="s">
        <v>72</v>
      </c>
      <c r="B94" t="s">
        <v>25</v>
      </c>
      <c r="C94" s="6">
        <v>43902</v>
      </c>
      <c r="D94" s="7">
        <v>1311.55</v>
      </c>
      <c r="E94" s="6">
        <v>43903</v>
      </c>
      <c r="F94" s="7">
        <v>1384.3</v>
      </c>
      <c r="G94">
        <v>1</v>
      </c>
      <c r="H94">
        <v>0</v>
      </c>
      <c r="J94" s="7"/>
      <c r="K94" s="8"/>
      <c r="M94" s="7"/>
      <c r="N94" s="8"/>
      <c r="O94" s="9" cm="1">
        <f t="array" ref="O94">_xlfn.IFS(AND(B94="Short",F94=Q94),(D94-F94)/D94,AND(B94="Long",F94=Q94),(F94/D94)-1,AND(B94="Long",F94&lt;&gt;Q94),(F94/D94)-1,AND(B94="Short",F94&lt;&gt;Q94),(D94-F94)/D94)</f>
        <v>5.5468720216537593E-2</v>
      </c>
      <c r="P94" t="s">
        <v>23</v>
      </c>
      <c r="Q94" s="7">
        <v>1384.3</v>
      </c>
      <c r="R94" s="8">
        <v>43902</v>
      </c>
      <c r="S94" s="10">
        <f t="shared" si="3"/>
        <v>1</v>
      </c>
      <c r="T94" s="10">
        <v>1</v>
      </c>
      <c r="V94" s="11" t="str">
        <f t="shared" si="4"/>
        <v>1</v>
      </c>
      <c r="Y94" s="10">
        <v>0</v>
      </c>
      <c r="AC94">
        <f t="shared" si="5"/>
        <v>1</v>
      </c>
    </row>
    <row r="95" spans="1:29" x14ac:dyDescent="0.2">
      <c r="A95" t="s">
        <v>72</v>
      </c>
      <c r="B95" t="s">
        <v>25</v>
      </c>
      <c r="C95" s="6">
        <v>43906</v>
      </c>
      <c r="D95" s="7">
        <v>1289.633</v>
      </c>
      <c r="E95" s="6">
        <v>43906</v>
      </c>
      <c r="F95" s="7">
        <v>1362.798</v>
      </c>
      <c r="G95">
        <v>1</v>
      </c>
      <c r="H95">
        <v>0</v>
      </c>
      <c r="J95" s="7"/>
      <c r="K95" s="8"/>
      <c r="M95" s="7"/>
      <c r="N95" s="8"/>
      <c r="O95" s="9" cm="1">
        <f t="array" ref="O95">_xlfn.IFS(AND(B95="Short",F95=Q95),(D95-F95)/D95,AND(B95="Long",F95=Q95),(F95/D95)-1,AND(B95="Long",F95&lt;&gt;Q95),(F95/D95)-1,AND(B95="Short",F95&lt;&gt;Q95),(D95-F95)/D95)</f>
        <v>5.6733194637544226E-2</v>
      </c>
      <c r="P95" t="s">
        <v>23</v>
      </c>
      <c r="Q95" s="7">
        <v>1362.798</v>
      </c>
      <c r="R95" s="8">
        <v>43906</v>
      </c>
      <c r="S95" s="10">
        <f t="shared" si="3"/>
        <v>0</v>
      </c>
      <c r="T95" s="10">
        <v>1</v>
      </c>
      <c r="V95" s="11" t="str">
        <f t="shared" si="4"/>
        <v>1</v>
      </c>
      <c r="Y95" s="10">
        <v>0</v>
      </c>
      <c r="AC95">
        <f t="shared" si="5"/>
        <v>0</v>
      </c>
    </row>
    <row r="96" spans="1:29" x14ac:dyDescent="0.2">
      <c r="A96" t="s">
        <v>72</v>
      </c>
      <c r="B96" t="s">
        <v>22</v>
      </c>
      <c r="C96" s="6">
        <v>44144</v>
      </c>
      <c r="D96" s="7">
        <v>2022.4749999999999</v>
      </c>
      <c r="E96" s="6">
        <v>44223</v>
      </c>
      <c r="F96" s="7">
        <v>1889.85</v>
      </c>
      <c r="G96">
        <v>1</v>
      </c>
      <c r="H96">
        <v>0</v>
      </c>
      <c r="J96" s="7"/>
      <c r="K96" s="8"/>
      <c r="M96" s="7"/>
      <c r="N96" s="8"/>
      <c r="O96" s="9" cm="1">
        <f t="array" ref="O96">_xlfn.IFS(AND(B96="Short",F96=Q96),(D96-F96)/D96,AND(B96="Long",F96=Q96),(F96/D96)-1,AND(B96="Long",F96&lt;&gt;Q96),(F96/D96)-1,AND(B96="Short",F96&lt;&gt;Q96),(D96-F96)/D96)</f>
        <v>6.5575594259508777E-2</v>
      </c>
      <c r="P96" t="s">
        <v>23</v>
      </c>
      <c r="Q96" s="7">
        <v>1889.85</v>
      </c>
      <c r="R96" s="8">
        <v>44144</v>
      </c>
      <c r="S96" s="10">
        <f t="shared" si="3"/>
        <v>79</v>
      </c>
      <c r="T96" s="10">
        <v>1</v>
      </c>
      <c r="V96" s="11" t="str">
        <f t="shared" si="4"/>
        <v>1</v>
      </c>
      <c r="Y96" s="10">
        <v>0</v>
      </c>
      <c r="AC96">
        <f t="shared" si="5"/>
        <v>79</v>
      </c>
    </row>
    <row r="97" spans="1:29" x14ac:dyDescent="0.2">
      <c r="A97" t="s">
        <v>72</v>
      </c>
      <c r="B97" t="s">
        <v>25</v>
      </c>
      <c r="C97" s="6">
        <v>44616</v>
      </c>
      <c r="D97" s="7">
        <v>2192.4319999999998</v>
      </c>
      <c r="E97" s="6">
        <v>44649</v>
      </c>
      <c r="F97" s="7">
        <v>2346.5419999999999</v>
      </c>
      <c r="G97">
        <v>1</v>
      </c>
      <c r="H97">
        <v>0</v>
      </c>
      <c r="J97" s="7"/>
      <c r="K97" s="8"/>
      <c r="M97" s="7"/>
      <c r="N97" s="8"/>
      <c r="O97" s="9" cm="1">
        <f t="array" ref="O97">_xlfn.IFS(AND(B97="Short",F97=Q97),(D97-F97)/D97,AND(B97="Long",F97=Q97),(F97/D97)-1,AND(B97="Long",F97&lt;&gt;Q97),(F97/D97)-1,AND(B97="Short",F97&lt;&gt;Q97),(D97-F97)/D97)</f>
        <v>7.0291803805089481E-2</v>
      </c>
      <c r="P97" t="s">
        <v>23</v>
      </c>
      <c r="Q97" s="7">
        <v>2346.5419999999999</v>
      </c>
      <c r="R97" s="8">
        <v>44616</v>
      </c>
      <c r="S97" s="10">
        <f t="shared" si="3"/>
        <v>33</v>
      </c>
      <c r="T97" s="10">
        <v>1</v>
      </c>
      <c r="V97" s="11" t="str">
        <f t="shared" si="4"/>
        <v>1</v>
      </c>
      <c r="Y97" s="10">
        <v>0</v>
      </c>
      <c r="AC97">
        <f t="shared" si="5"/>
        <v>33</v>
      </c>
    </row>
    <row r="98" spans="1:29" x14ac:dyDescent="0.2">
      <c r="A98" t="s">
        <v>72</v>
      </c>
      <c r="B98" t="s">
        <v>22</v>
      </c>
      <c r="C98" s="6">
        <v>45142</v>
      </c>
      <c r="D98" s="7">
        <v>3123.491</v>
      </c>
      <c r="E98" s="6">
        <v>45208</v>
      </c>
      <c r="F98" s="7">
        <v>2965.9459999999999</v>
      </c>
      <c r="G98">
        <v>1</v>
      </c>
      <c r="H98">
        <v>0</v>
      </c>
      <c r="J98" s="7"/>
      <c r="K98" s="8"/>
      <c r="M98" s="7"/>
      <c r="N98" s="8"/>
      <c r="O98" s="9" cm="1">
        <f t="array" ref="O98">_xlfn.IFS(AND(B98="Short",F98=Q98),(D98-F98)/D98,AND(B98="Long",F98=Q98),(F98/D98)-1,AND(B98="Long",F98&lt;&gt;Q98),(F98/D98)-1,AND(B98="Short",F98&lt;&gt;Q98),(D98-F98)/D98)</f>
        <v>5.0438755866432809E-2</v>
      </c>
      <c r="P98" t="s">
        <v>23</v>
      </c>
      <c r="Q98" s="7">
        <v>2965.9459999999999</v>
      </c>
      <c r="R98" s="8">
        <v>45142</v>
      </c>
      <c r="S98" s="10">
        <f t="shared" si="3"/>
        <v>66</v>
      </c>
      <c r="T98" s="10">
        <v>1</v>
      </c>
      <c r="V98" s="11" t="str">
        <f t="shared" si="4"/>
        <v>1</v>
      </c>
      <c r="Y98" s="10">
        <v>0</v>
      </c>
      <c r="AC98">
        <f t="shared" si="5"/>
        <v>66</v>
      </c>
    </row>
    <row r="99" spans="1:29" x14ac:dyDescent="0.2">
      <c r="A99" t="s">
        <v>76</v>
      </c>
      <c r="B99" t="s">
        <v>25</v>
      </c>
      <c r="C99" s="6">
        <v>43906</v>
      </c>
      <c r="D99" s="7">
        <v>90.063999999999993</v>
      </c>
      <c r="E99" s="6">
        <v>43907</v>
      </c>
      <c r="F99" s="7">
        <v>95.384</v>
      </c>
      <c r="G99">
        <v>1</v>
      </c>
      <c r="H99">
        <v>0</v>
      </c>
      <c r="J99" s="7"/>
      <c r="K99" s="8"/>
      <c r="M99" s="7"/>
      <c r="N99" s="8"/>
      <c r="O99" s="9" cm="1">
        <f t="array" ref="O99">_xlfn.IFS(AND(B99="Short",F99=Q99),(D99-F99)/D99,AND(B99="Long",F99=Q99),(F99/D99)-1,AND(B99="Long",F99&lt;&gt;Q99),(F99/D99)-1,AND(B99="Short",F99&lt;&gt;Q99),(D99-F99)/D99)</f>
        <v>5.9069106413217387E-2</v>
      </c>
      <c r="P99" t="s">
        <v>23</v>
      </c>
      <c r="Q99" s="7">
        <v>95.384</v>
      </c>
      <c r="R99" s="8">
        <v>43906</v>
      </c>
      <c r="S99" s="10">
        <f t="shared" si="3"/>
        <v>1</v>
      </c>
      <c r="T99" s="10">
        <v>1</v>
      </c>
      <c r="V99" s="11" t="str">
        <f t="shared" si="4"/>
        <v>1</v>
      </c>
      <c r="Y99" s="10">
        <v>0</v>
      </c>
      <c r="AC99">
        <f t="shared" si="5"/>
        <v>1</v>
      </c>
    </row>
    <row r="100" spans="1:29" x14ac:dyDescent="0.2">
      <c r="A100" t="s">
        <v>75</v>
      </c>
      <c r="B100" t="s">
        <v>22</v>
      </c>
      <c r="C100" s="6">
        <v>43903</v>
      </c>
      <c r="D100" s="7">
        <v>11.717000000000001</v>
      </c>
      <c r="E100" s="6">
        <v>43903</v>
      </c>
      <c r="F100" s="7">
        <v>11.151999999999999</v>
      </c>
      <c r="G100">
        <v>1</v>
      </c>
      <c r="H100">
        <v>0</v>
      </c>
      <c r="J100" s="7"/>
      <c r="K100" s="8"/>
      <c r="M100" s="7"/>
      <c r="N100" s="8"/>
      <c r="O100" s="9" cm="1">
        <f t="array" ref="O100">_xlfn.IFS(AND(B100="Short",F100=Q100),(D100-F100)/D100,AND(B100="Long",F100=Q100),(F100/D100)-1,AND(B100="Long",F100&lt;&gt;Q100),(F100/D100)-1,AND(B100="Short",F100&lt;&gt;Q100),(D100-F100)/D100)</f>
        <v>4.8220534266450565E-2</v>
      </c>
      <c r="P100" t="s">
        <v>23</v>
      </c>
      <c r="Q100" s="7">
        <v>11.151999999999999</v>
      </c>
      <c r="R100" s="8">
        <v>43903</v>
      </c>
      <c r="S100" s="10">
        <f t="shared" si="3"/>
        <v>0</v>
      </c>
      <c r="T100" s="10">
        <v>1</v>
      </c>
      <c r="V100" s="11" t="str">
        <f t="shared" si="4"/>
        <v>1</v>
      </c>
      <c r="Y100" s="10">
        <v>0</v>
      </c>
      <c r="AC100">
        <f t="shared" si="5"/>
        <v>0</v>
      </c>
    </row>
    <row r="101" spans="1:29" x14ac:dyDescent="0.2">
      <c r="A101" t="s">
        <v>75</v>
      </c>
      <c r="B101" t="s">
        <v>22</v>
      </c>
      <c r="C101" s="6">
        <v>44144</v>
      </c>
      <c r="D101" s="7">
        <v>17.225999999999999</v>
      </c>
      <c r="E101" s="6">
        <v>44510</v>
      </c>
      <c r="F101" s="7">
        <v>24.08</v>
      </c>
      <c r="G101">
        <v>0</v>
      </c>
      <c r="H101">
        <v>0</v>
      </c>
      <c r="J101" s="7"/>
      <c r="K101" s="8"/>
      <c r="M101" s="7"/>
      <c r="N101" s="8"/>
      <c r="O101" s="9" cm="1">
        <f t="array" ref="O101">_xlfn.IFS(AND(B101="Short",F101=Q101),(D101-F101)/D101,AND(B101="Long",F101=Q101),(F101/D101)-1,AND(B101="Long",F101&lt;&gt;Q101),(F101/D101)-1,AND(B101="Short",F101&lt;&gt;Q101),(D101-F101)/D101)</f>
        <v>-0.39788691512829444</v>
      </c>
      <c r="P101" t="s">
        <v>23</v>
      </c>
      <c r="Q101" s="7">
        <v>16.306000000000001</v>
      </c>
      <c r="R101" s="8">
        <v>44144</v>
      </c>
      <c r="S101" s="10">
        <f t="shared" si="3"/>
        <v>366</v>
      </c>
      <c r="T101" s="10">
        <v>0</v>
      </c>
      <c r="V101" s="11" t="b">
        <f t="shared" si="4"/>
        <v>0</v>
      </c>
      <c r="Y101" s="10">
        <v>0</v>
      </c>
      <c r="AC101" t="b">
        <f t="shared" si="5"/>
        <v>0</v>
      </c>
    </row>
    <row r="102" spans="1:29" x14ac:dyDescent="0.2">
      <c r="A102" t="s">
        <v>79</v>
      </c>
      <c r="B102" t="s">
        <v>25</v>
      </c>
      <c r="C102" s="6">
        <v>43906</v>
      </c>
      <c r="D102" s="7">
        <v>109.161</v>
      </c>
      <c r="E102" s="6">
        <v>43928</v>
      </c>
      <c r="F102" s="7">
        <v>116.21599999999999</v>
      </c>
      <c r="G102">
        <v>1</v>
      </c>
      <c r="H102">
        <v>0</v>
      </c>
      <c r="J102" s="7"/>
      <c r="K102" s="8"/>
      <c r="M102" s="7"/>
      <c r="N102" s="8"/>
      <c r="O102" s="9" cm="1">
        <f t="array" ref="O102">_xlfn.IFS(AND(B102="Short",F102=Q102),(D102-F102)/D102,AND(B102="Long",F102=Q102),(F102/D102)-1,AND(B102="Long",F102&lt;&gt;Q102),(F102/D102)-1,AND(B102="Short",F102&lt;&gt;Q102),(D102-F102)/D102)</f>
        <v>6.4629309002299351E-2</v>
      </c>
      <c r="P102" t="s">
        <v>23</v>
      </c>
      <c r="Q102" s="7">
        <v>116.21599999999999</v>
      </c>
      <c r="R102" s="8">
        <v>43906</v>
      </c>
      <c r="S102" s="10">
        <f t="shared" si="3"/>
        <v>22</v>
      </c>
      <c r="T102" s="10">
        <v>1</v>
      </c>
      <c r="V102" s="11" t="str">
        <f t="shared" si="4"/>
        <v>1</v>
      </c>
      <c r="Y102" s="10">
        <v>0</v>
      </c>
      <c r="AC102">
        <f t="shared" si="5"/>
        <v>22</v>
      </c>
    </row>
    <row r="103" spans="1:29" x14ac:dyDescent="0.2">
      <c r="A103" t="s">
        <v>80</v>
      </c>
      <c r="B103" t="s">
        <v>22</v>
      </c>
      <c r="C103" s="6">
        <v>45504</v>
      </c>
      <c r="D103" s="7">
        <v>35.645000000000003</v>
      </c>
      <c r="E103" s="6">
        <v>45505</v>
      </c>
      <c r="F103" s="7">
        <v>33.869999999999997</v>
      </c>
      <c r="G103">
        <v>1</v>
      </c>
      <c r="H103">
        <v>0</v>
      </c>
      <c r="J103" s="7"/>
      <c r="K103" s="8"/>
      <c r="M103" s="7"/>
      <c r="N103" s="8"/>
      <c r="O103" s="9" cm="1">
        <f t="array" ref="O103">_xlfn.IFS(AND(B103="Short",F103=Q103),(D103-F103)/D103,AND(B103="Long",F103=Q103),(F103/D103)-1,AND(B103="Long",F103&lt;&gt;Q103),(F103/D103)-1,AND(B103="Short",F103&lt;&gt;Q103),(D103-F103)/D103)</f>
        <v>4.9796605414504293E-2</v>
      </c>
      <c r="P103" t="s">
        <v>23</v>
      </c>
      <c r="Q103" s="7">
        <v>33.869999999999997</v>
      </c>
      <c r="R103" s="8">
        <v>45504</v>
      </c>
      <c r="S103" s="10">
        <f t="shared" si="3"/>
        <v>1</v>
      </c>
      <c r="T103" s="10">
        <v>1</v>
      </c>
      <c r="V103" s="11" t="str">
        <f t="shared" si="4"/>
        <v>1</v>
      </c>
      <c r="Y103" s="10">
        <v>0</v>
      </c>
      <c r="AC103">
        <f t="shared" si="5"/>
        <v>1</v>
      </c>
    </row>
    <row r="104" spans="1:29" x14ac:dyDescent="0.2">
      <c r="A104" t="s">
        <v>83</v>
      </c>
      <c r="B104" t="s">
        <v>25</v>
      </c>
      <c r="C104" s="6">
        <v>43899</v>
      </c>
      <c r="D104" s="7">
        <v>48.192</v>
      </c>
      <c r="E104" s="6">
        <v>43928</v>
      </c>
      <c r="F104" s="7">
        <v>51.451999999999998</v>
      </c>
      <c r="G104">
        <v>1</v>
      </c>
      <c r="H104">
        <v>0</v>
      </c>
      <c r="J104" s="7"/>
      <c r="K104" s="8"/>
      <c r="M104" s="7"/>
      <c r="N104" s="8"/>
      <c r="O104" s="9" cm="1">
        <f t="array" ref="O104">_xlfn.IFS(AND(B104="Short",F104=Q104),(D104-F104)/D104,AND(B104="Long",F104=Q104),(F104/D104)-1,AND(B104="Long",F104&lt;&gt;Q104),(F104/D104)-1,AND(B104="Short",F104&lt;&gt;Q104),(D104-F104)/D104)</f>
        <v>6.7646082337317281E-2</v>
      </c>
      <c r="P104" t="s">
        <v>23</v>
      </c>
      <c r="Q104" s="7">
        <v>51.451999999999998</v>
      </c>
      <c r="R104" s="8">
        <v>43899</v>
      </c>
      <c r="S104" s="10">
        <f t="shared" si="3"/>
        <v>29</v>
      </c>
      <c r="T104" s="10">
        <v>1</v>
      </c>
      <c r="V104" s="11" t="str">
        <f t="shared" si="4"/>
        <v>1</v>
      </c>
      <c r="Y104" s="10">
        <v>0</v>
      </c>
      <c r="AC104">
        <f t="shared" si="5"/>
        <v>29</v>
      </c>
    </row>
    <row r="105" spans="1:29" x14ac:dyDescent="0.2">
      <c r="A105" t="s">
        <v>78</v>
      </c>
      <c r="B105" t="s">
        <v>25</v>
      </c>
      <c r="C105" s="6">
        <v>43902</v>
      </c>
      <c r="D105" s="7">
        <v>17.283000000000001</v>
      </c>
      <c r="E105" s="6">
        <v>43950</v>
      </c>
      <c r="F105" s="7">
        <v>18.297999999999998</v>
      </c>
      <c r="G105">
        <v>1</v>
      </c>
      <c r="H105">
        <v>0</v>
      </c>
      <c r="J105" s="7"/>
      <c r="K105" s="8"/>
      <c r="M105" s="7"/>
      <c r="N105" s="8"/>
      <c r="O105" s="9" cm="1">
        <f t="array" ref="O105">_xlfn.IFS(AND(B105="Short",F105=Q105),(D105-F105)/D105,AND(B105="Long",F105=Q105),(F105/D105)-1,AND(B105="Long",F105&lt;&gt;Q105),(F105/D105)-1,AND(B105="Short",F105&lt;&gt;Q105),(D105-F105)/D105)</f>
        <v>5.8728230052652819E-2</v>
      </c>
      <c r="P105" t="s">
        <v>23</v>
      </c>
      <c r="Q105" s="7">
        <v>18.297999999999998</v>
      </c>
      <c r="R105" s="8">
        <v>43902</v>
      </c>
      <c r="S105" s="10">
        <f t="shared" si="3"/>
        <v>48</v>
      </c>
      <c r="T105" s="10">
        <v>1</v>
      </c>
      <c r="V105" s="11" t="str">
        <f t="shared" si="4"/>
        <v>1</v>
      </c>
      <c r="Y105" s="10">
        <v>0</v>
      </c>
      <c r="AC105">
        <f t="shared" si="5"/>
        <v>48</v>
      </c>
    </row>
    <row r="106" spans="1:29" x14ac:dyDescent="0.2">
      <c r="A106" t="s">
        <v>77</v>
      </c>
      <c r="B106" t="s">
        <v>25</v>
      </c>
      <c r="C106" s="6">
        <v>43867</v>
      </c>
      <c r="D106" s="7">
        <v>256.29899999999998</v>
      </c>
      <c r="E106" s="6">
        <v>44033</v>
      </c>
      <c r="F106" s="7">
        <v>272.79399999999998</v>
      </c>
      <c r="G106">
        <v>1</v>
      </c>
      <c r="H106">
        <v>0</v>
      </c>
      <c r="J106" s="7"/>
      <c r="K106" s="8"/>
      <c r="M106" s="7"/>
      <c r="N106" s="8"/>
      <c r="O106" s="9" cm="1">
        <f t="array" ref="O106">_xlfn.IFS(AND(B106="Short",F106=Q106),(D106-F106)/D106,AND(B106="Long",F106=Q106),(F106/D106)-1,AND(B106="Long",F106&lt;&gt;Q106),(F106/D106)-1,AND(B106="Short",F106&lt;&gt;Q106),(D106-F106)/D106)</f>
        <v>6.4358425120659923E-2</v>
      </c>
      <c r="P106" t="s">
        <v>23</v>
      </c>
      <c r="Q106" s="7">
        <v>272.79399999999998</v>
      </c>
      <c r="R106" s="8">
        <v>43867</v>
      </c>
      <c r="S106" s="10">
        <f t="shared" si="3"/>
        <v>166</v>
      </c>
      <c r="T106" s="10">
        <v>1</v>
      </c>
      <c r="V106" s="11" t="str">
        <f t="shared" si="4"/>
        <v>1</v>
      </c>
      <c r="Y106" s="10">
        <v>0</v>
      </c>
      <c r="AC106">
        <f t="shared" si="5"/>
        <v>166</v>
      </c>
    </row>
    <row r="107" spans="1:29" x14ac:dyDescent="0.2">
      <c r="A107" t="s">
        <v>82</v>
      </c>
      <c r="B107" t="s">
        <v>25</v>
      </c>
      <c r="C107" s="6">
        <v>43906</v>
      </c>
      <c r="D107" s="7">
        <v>37.398000000000003</v>
      </c>
      <c r="E107" s="6">
        <v>43928</v>
      </c>
      <c r="F107" s="7">
        <v>42.387999999999998</v>
      </c>
      <c r="G107">
        <v>1</v>
      </c>
      <c r="H107">
        <v>0</v>
      </c>
      <c r="J107" s="7"/>
      <c r="K107" s="8"/>
      <c r="M107" s="7"/>
      <c r="N107" s="8"/>
      <c r="O107" s="9" cm="1">
        <f t="array" ref="O107">_xlfn.IFS(AND(B107="Short",F107=Q107),(D107-F107)/D107,AND(B107="Long",F107=Q107),(F107/D107)-1,AND(B107="Long",F107&lt;&gt;Q107),(F107/D107)-1,AND(B107="Short",F107&lt;&gt;Q107),(D107-F107)/D107)</f>
        <v>0.13342959516551667</v>
      </c>
      <c r="P107" t="s">
        <v>23</v>
      </c>
      <c r="Q107" s="7">
        <v>42.387999999999998</v>
      </c>
      <c r="R107" s="8">
        <v>43906</v>
      </c>
      <c r="S107" s="10">
        <f t="shared" si="3"/>
        <v>22</v>
      </c>
      <c r="T107" s="10">
        <v>1</v>
      </c>
      <c r="V107" s="11" t="str">
        <f t="shared" si="4"/>
        <v>1</v>
      </c>
      <c r="Y107" s="10">
        <v>0</v>
      </c>
      <c r="AC107">
        <f t="shared" si="5"/>
        <v>22</v>
      </c>
    </row>
    <row r="108" spans="1:29" x14ac:dyDescent="0.2">
      <c r="A108" t="s">
        <v>81</v>
      </c>
      <c r="B108" t="s">
        <v>22</v>
      </c>
      <c r="C108" s="6">
        <v>43879</v>
      </c>
      <c r="D108" s="7">
        <v>26.748000000000001</v>
      </c>
      <c r="E108" s="6">
        <v>43880</v>
      </c>
      <c r="F108" s="7">
        <v>25.338000000000001</v>
      </c>
      <c r="G108">
        <v>1</v>
      </c>
      <c r="H108">
        <v>0</v>
      </c>
      <c r="J108" s="7"/>
      <c r="K108" s="8"/>
      <c r="M108" s="7"/>
      <c r="N108" s="8"/>
      <c r="O108" s="9" cm="1">
        <f t="array" ref="O108">_xlfn.IFS(AND(B108="Short",F108=Q108),(D108-F108)/D108,AND(B108="Long",F108=Q108),(F108/D108)-1,AND(B108="Long",F108&lt;&gt;Q108),(F108/D108)-1,AND(B108="Short",F108&lt;&gt;Q108),(D108-F108)/D108)</f>
        <v>5.271422162404666E-2</v>
      </c>
      <c r="P108" t="s">
        <v>23</v>
      </c>
      <c r="Q108" s="7">
        <v>25.338000000000001</v>
      </c>
      <c r="R108" s="8">
        <v>43879</v>
      </c>
      <c r="S108" s="10">
        <f t="shared" si="3"/>
        <v>1</v>
      </c>
      <c r="T108" s="10">
        <v>1</v>
      </c>
      <c r="V108" s="11" t="str">
        <f t="shared" si="4"/>
        <v>1</v>
      </c>
      <c r="Y108" s="10">
        <v>0</v>
      </c>
      <c r="AC108">
        <f t="shared" si="5"/>
        <v>1</v>
      </c>
    </row>
    <row r="109" spans="1:29" x14ac:dyDescent="0.2">
      <c r="A109" t="s">
        <v>81</v>
      </c>
      <c r="B109" t="s">
        <v>25</v>
      </c>
      <c r="C109" s="6">
        <v>43906</v>
      </c>
      <c r="D109" s="7">
        <v>15.941000000000001</v>
      </c>
      <c r="E109" s="6">
        <v>43907</v>
      </c>
      <c r="F109" s="7">
        <v>17.146000000000001</v>
      </c>
      <c r="G109">
        <v>1</v>
      </c>
      <c r="H109">
        <v>0</v>
      </c>
      <c r="J109" s="7"/>
      <c r="K109" s="8"/>
      <c r="M109" s="7"/>
      <c r="N109" s="8"/>
      <c r="O109" s="9" cm="1">
        <f t="array" ref="O109">_xlfn.IFS(AND(B109="Short",F109=Q109),(D109-F109)/D109,AND(B109="Long",F109=Q109),(F109/D109)-1,AND(B109="Long",F109&lt;&gt;Q109),(F109/D109)-1,AND(B109="Short",F109&lt;&gt;Q109),(D109-F109)/D109)</f>
        <v>7.5591242707483852E-2</v>
      </c>
      <c r="P109" t="s">
        <v>23</v>
      </c>
      <c r="Q109" s="7">
        <v>17.146000000000001</v>
      </c>
      <c r="R109" s="8">
        <v>43906</v>
      </c>
      <c r="S109" s="10">
        <f t="shared" si="3"/>
        <v>1</v>
      </c>
      <c r="T109" s="10">
        <v>1</v>
      </c>
      <c r="V109" s="11" t="str">
        <f t="shared" si="4"/>
        <v>1</v>
      </c>
      <c r="Y109" s="10">
        <v>0</v>
      </c>
      <c r="AC109">
        <f t="shared" si="5"/>
        <v>1</v>
      </c>
    </row>
    <row r="110" spans="1:29" x14ac:dyDescent="0.2">
      <c r="A110" t="s">
        <v>78</v>
      </c>
      <c r="B110" t="s">
        <v>22</v>
      </c>
      <c r="C110" s="6">
        <v>44055</v>
      </c>
      <c r="D110" s="7">
        <v>30.458580000000001</v>
      </c>
      <c r="E110" s="6">
        <v>44063</v>
      </c>
      <c r="F110" s="7">
        <v>28.57048</v>
      </c>
      <c r="G110">
        <v>1</v>
      </c>
      <c r="H110">
        <v>0</v>
      </c>
      <c r="J110" s="7"/>
      <c r="K110" s="8"/>
      <c r="M110" s="7"/>
      <c r="N110" s="8"/>
      <c r="O110" s="9" cm="1">
        <f t="array" ref="O110">_xlfn.IFS(AND(B110="Short",F110=Q110),(D110-F110)/D110,AND(B110="Long",F110=Q110),(F110/D110)-1,AND(B110="Long",F110&lt;&gt;Q110),(F110/D110)-1,AND(B110="Short",F110&lt;&gt;Q110),(D110-F110)/D110)</f>
        <v>6.198910126473399E-2</v>
      </c>
      <c r="P110" t="s">
        <v>23</v>
      </c>
      <c r="Q110" s="7">
        <v>28.57048</v>
      </c>
      <c r="R110" s="8">
        <v>44055</v>
      </c>
      <c r="S110" s="10">
        <f t="shared" si="3"/>
        <v>8</v>
      </c>
      <c r="T110" s="10">
        <v>1</v>
      </c>
      <c r="V110" s="11" t="str">
        <f t="shared" si="4"/>
        <v>1</v>
      </c>
      <c r="Y110" s="10">
        <v>0</v>
      </c>
      <c r="AC110">
        <f t="shared" si="5"/>
        <v>8</v>
      </c>
    </row>
    <row r="111" spans="1:29" x14ac:dyDescent="0.2">
      <c r="A111" t="s">
        <v>87</v>
      </c>
      <c r="B111" t="s">
        <v>22</v>
      </c>
      <c r="C111" s="6">
        <v>43903</v>
      </c>
      <c r="D111" s="7">
        <v>47.363999999999997</v>
      </c>
      <c r="E111" s="6">
        <v>43906</v>
      </c>
      <c r="F111" s="7">
        <v>45.084000000000003</v>
      </c>
      <c r="G111">
        <v>1</v>
      </c>
      <c r="H111">
        <v>0</v>
      </c>
      <c r="J111" s="7"/>
      <c r="K111" s="8"/>
      <c r="M111" s="7"/>
      <c r="N111" s="8"/>
      <c r="O111" s="9" cm="1">
        <f t="array" ref="O111">_xlfn.IFS(AND(B111="Short",F111=Q111),(D111-F111)/D111,AND(B111="Long",F111=Q111),(F111/D111)-1,AND(B111="Long",F111&lt;&gt;Q111),(F111/D111)-1,AND(B111="Short",F111&lt;&gt;Q111),(D111-F111)/D111)</f>
        <v>4.8137826197111606E-2</v>
      </c>
      <c r="P111" t="s">
        <v>23</v>
      </c>
      <c r="Q111" s="7">
        <v>45.084000000000003</v>
      </c>
      <c r="R111" s="8">
        <v>43903</v>
      </c>
      <c r="S111" s="10">
        <f t="shared" si="3"/>
        <v>3</v>
      </c>
      <c r="T111" s="10">
        <v>1</v>
      </c>
      <c r="V111" s="11" t="str">
        <f t="shared" si="4"/>
        <v>1</v>
      </c>
      <c r="Y111" s="10">
        <v>0</v>
      </c>
      <c r="AC111">
        <f t="shared" si="5"/>
        <v>3</v>
      </c>
    </row>
    <row r="112" spans="1:29" x14ac:dyDescent="0.2">
      <c r="A112" t="s">
        <v>78</v>
      </c>
      <c r="B112" t="s">
        <v>22</v>
      </c>
      <c r="C112" s="6">
        <v>44504</v>
      </c>
      <c r="D112" s="7">
        <v>66.299000000000007</v>
      </c>
      <c r="E112" s="6">
        <v>44656</v>
      </c>
      <c r="F112" s="7">
        <v>62.944000000000003</v>
      </c>
      <c r="G112">
        <v>1</v>
      </c>
      <c r="H112">
        <v>0</v>
      </c>
      <c r="J112" s="7"/>
      <c r="K112" s="8"/>
      <c r="M112" s="7"/>
      <c r="N112" s="8"/>
      <c r="O112" s="9" cm="1">
        <f t="array" ref="O112">_xlfn.IFS(AND(B112="Short",F112=Q112),(D112-F112)/D112,AND(B112="Long",F112=Q112),(F112/D112)-1,AND(B112="Long",F112&lt;&gt;Q112),(F112/D112)-1,AND(B112="Short",F112&lt;&gt;Q112),(D112-F112)/D112)</f>
        <v>5.0604081509525084E-2</v>
      </c>
      <c r="P112" t="s">
        <v>23</v>
      </c>
      <c r="Q112" s="7">
        <v>62.944000000000003</v>
      </c>
      <c r="R112" s="8">
        <v>44504</v>
      </c>
      <c r="S112" s="10">
        <f t="shared" si="3"/>
        <v>152</v>
      </c>
      <c r="T112" s="10">
        <v>1</v>
      </c>
      <c r="V112" s="11" t="str">
        <f t="shared" si="4"/>
        <v>1</v>
      </c>
      <c r="Y112" s="10">
        <v>0</v>
      </c>
      <c r="AC112">
        <f t="shared" si="5"/>
        <v>152</v>
      </c>
    </row>
    <row r="113" spans="1:29" x14ac:dyDescent="0.2">
      <c r="A113" t="s">
        <v>87</v>
      </c>
      <c r="B113" t="s">
        <v>22</v>
      </c>
      <c r="C113" s="6">
        <v>43987</v>
      </c>
      <c r="D113" s="7">
        <v>60.978000000000002</v>
      </c>
      <c r="E113" s="6">
        <v>43991</v>
      </c>
      <c r="F113" s="7">
        <v>58.018000000000001</v>
      </c>
      <c r="G113">
        <v>1</v>
      </c>
      <c r="H113">
        <v>0</v>
      </c>
      <c r="J113" s="7"/>
      <c r="K113" s="8"/>
      <c r="M113" s="7"/>
      <c r="N113" s="8"/>
      <c r="O113" s="9" cm="1">
        <f t="array" ref="O113">_xlfn.IFS(AND(B113="Short",F113=Q113),(D113-F113)/D113,AND(B113="Long",F113=Q113),(F113/D113)-1,AND(B113="Long",F113&lt;&gt;Q113),(F113/D113)-1,AND(B113="Short",F113&lt;&gt;Q113),(D113-F113)/D113)</f>
        <v>4.8542097149791741E-2</v>
      </c>
      <c r="P113" t="s">
        <v>23</v>
      </c>
      <c r="Q113" s="7">
        <v>58.018000000000001</v>
      </c>
      <c r="R113" s="8">
        <v>43987</v>
      </c>
      <c r="S113" s="10">
        <f t="shared" si="3"/>
        <v>4</v>
      </c>
      <c r="T113" s="10">
        <v>1</v>
      </c>
      <c r="V113" s="11" t="str">
        <f t="shared" si="4"/>
        <v>1</v>
      </c>
      <c r="Y113" s="10">
        <v>0</v>
      </c>
      <c r="AC113">
        <f t="shared" si="5"/>
        <v>4</v>
      </c>
    </row>
    <row r="114" spans="1:29" x14ac:dyDescent="0.2">
      <c r="A114" t="s">
        <v>85</v>
      </c>
      <c r="B114" t="s">
        <v>25</v>
      </c>
      <c r="C114" s="6">
        <v>43906</v>
      </c>
      <c r="D114" s="7">
        <v>140.54599999999999</v>
      </c>
      <c r="E114" s="6">
        <v>43907</v>
      </c>
      <c r="F114" s="7">
        <v>148.626</v>
      </c>
      <c r="G114">
        <v>1</v>
      </c>
      <c r="H114">
        <v>0</v>
      </c>
      <c r="J114" s="7"/>
      <c r="K114" s="8"/>
      <c r="M114" s="7"/>
      <c r="N114" s="8"/>
      <c r="O114" s="9" cm="1">
        <f t="array" ref="O114">_xlfn.IFS(AND(B114="Short",F114=Q114),(D114-F114)/D114,AND(B114="Long",F114=Q114),(F114/D114)-1,AND(B114="Long",F114&lt;&gt;Q114),(F114/D114)-1,AND(B114="Short",F114&lt;&gt;Q114),(D114-F114)/D114)</f>
        <v>5.7490074424032089E-2</v>
      </c>
      <c r="P114" t="s">
        <v>23</v>
      </c>
      <c r="Q114" s="7">
        <v>148.626</v>
      </c>
      <c r="R114" s="8">
        <v>43906</v>
      </c>
      <c r="S114" s="10">
        <f t="shared" si="3"/>
        <v>1</v>
      </c>
      <c r="T114" s="10">
        <v>1</v>
      </c>
      <c r="V114" s="11" t="str">
        <f t="shared" si="4"/>
        <v>1</v>
      </c>
      <c r="Y114" s="10">
        <v>0</v>
      </c>
      <c r="AC114">
        <f t="shared" si="5"/>
        <v>1</v>
      </c>
    </row>
    <row r="115" spans="1:29" x14ac:dyDescent="0.2">
      <c r="A115" t="s">
        <v>90</v>
      </c>
      <c r="B115" t="s">
        <v>22</v>
      </c>
      <c r="C115" s="6">
        <v>43903</v>
      </c>
      <c r="D115" s="7">
        <v>18.003</v>
      </c>
      <c r="E115" s="6">
        <v>43903</v>
      </c>
      <c r="F115" s="7">
        <v>16.318000000000001</v>
      </c>
      <c r="G115">
        <v>1</v>
      </c>
      <c r="H115">
        <v>0</v>
      </c>
      <c r="J115" s="7"/>
      <c r="K115" s="8"/>
      <c r="M115" s="7"/>
      <c r="N115" s="8"/>
      <c r="O115" s="9" cm="1">
        <f t="array" ref="O115">_xlfn.IFS(AND(B115="Short",F115=Q115),(D115-F115)/D115,AND(B115="Long",F115=Q115),(F115/D115)-1,AND(B115="Long",F115&lt;&gt;Q115),(F115/D115)-1,AND(B115="Short",F115&lt;&gt;Q115),(D115-F115)/D115)</f>
        <v>9.359551185913452E-2</v>
      </c>
      <c r="P115" t="s">
        <v>23</v>
      </c>
      <c r="Q115" s="7">
        <v>16.318000000000001</v>
      </c>
      <c r="R115" s="8">
        <v>43903</v>
      </c>
      <c r="S115" s="10">
        <f t="shared" si="3"/>
        <v>0</v>
      </c>
      <c r="T115" s="10">
        <v>1</v>
      </c>
      <c r="V115" s="11" t="str">
        <f t="shared" si="4"/>
        <v>1</v>
      </c>
      <c r="Y115" s="10">
        <v>0</v>
      </c>
      <c r="AC115">
        <f t="shared" si="5"/>
        <v>0</v>
      </c>
    </row>
    <row r="116" spans="1:29" x14ac:dyDescent="0.2">
      <c r="A116" t="s">
        <v>89</v>
      </c>
      <c r="B116" t="s">
        <v>25</v>
      </c>
      <c r="C116" s="6">
        <v>43906</v>
      </c>
      <c r="D116" s="7">
        <v>43.093000000000004</v>
      </c>
      <c r="E116" s="6">
        <v>43907</v>
      </c>
      <c r="F116" s="7">
        <v>45.607999999999997</v>
      </c>
      <c r="G116">
        <v>1</v>
      </c>
      <c r="H116">
        <v>0</v>
      </c>
      <c r="J116" s="7"/>
      <c r="K116" s="8"/>
      <c r="M116" s="7"/>
      <c r="N116" s="8"/>
      <c r="O116" s="9" cm="1">
        <f t="array" ref="O116">_xlfn.IFS(AND(B116="Short",F116=Q116),(D116-F116)/D116,AND(B116="Long",F116=Q116),(F116/D116)-1,AND(B116="Long",F116&lt;&gt;Q116),(F116/D116)-1,AND(B116="Short",F116&lt;&gt;Q116),(D116-F116)/D116)</f>
        <v>5.8362146984428875E-2</v>
      </c>
      <c r="P116" t="s">
        <v>23</v>
      </c>
      <c r="Q116" s="7">
        <v>45.607999999999997</v>
      </c>
      <c r="R116" s="8">
        <v>43906</v>
      </c>
      <c r="S116" s="10">
        <f t="shared" si="3"/>
        <v>1</v>
      </c>
      <c r="T116" s="10">
        <v>1</v>
      </c>
      <c r="V116" s="11" t="str">
        <f t="shared" si="4"/>
        <v>1</v>
      </c>
      <c r="Y116" s="10">
        <v>0</v>
      </c>
      <c r="AC116">
        <f t="shared" si="5"/>
        <v>1</v>
      </c>
    </row>
    <row r="117" spans="1:29" x14ac:dyDescent="0.2">
      <c r="A117" t="s">
        <v>91</v>
      </c>
      <c r="B117" t="s">
        <v>25</v>
      </c>
      <c r="C117" s="6">
        <v>43906</v>
      </c>
      <c r="D117" s="7">
        <v>89.384</v>
      </c>
      <c r="E117" s="6">
        <v>43915</v>
      </c>
      <c r="F117" s="7">
        <v>96.004000000000005</v>
      </c>
      <c r="G117">
        <v>1</v>
      </c>
      <c r="H117">
        <v>0</v>
      </c>
      <c r="J117" s="7"/>
      <c r="K117" s="8"/>
      <c r="M117" s="7"/>
      <c r="N117" s="8"/>
      <c r="O117" s="9" cm="1">
        <f t="array" ref="O117">_xlfn.IFS(AND(B117="Short",F117=Q117),(D117-F117)/D117,AND(B117="Long",F117=Q117),(F117/D117)-1,AND(B117="Long",F117&lt;&gt;Q117),(F117/D117)-1,AND(B117="Short",F117&lt;&gt;Q117),(D117-F117)/D117)</f>
        <v>7.4062472030788529E-2</v>
      </c>
      <c r="P117" t="s">
        <v>23</v>
      </c>
      <c r="Q117" s="7">
        <v>96.004000000000005</v>
      </c>
      <c r="R117" s="8">
        <v>43906</v>
      </c>
      <c r="S117" s="10">
        <f t="shared" si="3"/>
        <v>9</v>
      </c>
      <c r="T117" s="10">
        <v>1</v>
      </c>
      <c r="V117" s="11" t="str">
        <f t="shared" si="4"/>
        <v>1</v>
      </c>
      <c r="Y117" s="10">
        <v>0</v>
      </c>
      <c r="AC117">
        <f t="shared" si="5"/>
        <v>9</v>
      </c>
    </row>
    <row r="118" spans="1:29" x14ac:dyDescent="0.2">
      <c r="A118" t="s">
        <v>91</v>
      </c>
      <c r="B118" t="s">
        <v>25</v>
      </c>
      <c r="C118" s="6">
        <v>45035</v>
      </c>
      <c r="D118" s="7">
        <v>166.35</v>
      </c>
      <c r="E118" s="6">
        <v>45092</v>
      </c>
      <c r="F118" s="7">
        <v>179.65</v>
      </c>
      <c r="G118">
        <v>1</v>
      </c>
      <c r="H118">
        <v>0</v>
      </c>
      <c r="J118" s="7"/>
      <c r="K118" s="8"/>
      <c r="M118" s="7"/>
      <c r="N118" s="8"/>
      <c r="O118" s="9" cm="1">
        <f t="array" ref="O118">_xlfn.IFS(AND(B118="Short",F118=Q118),(D118-F118)/D118,AND(B118="Long",F118=Q118),(F118/D118)-1,AND(B118="Long",F118&lt;&gt;Q118),(F118/D118)-1,AND(B118="Short",F118&lt;&gt;Q118),(D118-F118)/D118)</f>
        <v>7.9951908626390233E-2</v>
      </c>
      <c r="P118" t="s">
        <v>23</v>
      </c>
      <c r="Q118" s="7">
        <v>179.65</v>
      </c>
      <c r="R118" s="8">
        <v>45035</v>
      </c>
      <c r="S118" s="10">
        <f t="shared" si="3"/>
        <v>57</v>
      </c>
      <c r="T118" s="10">
        <v>1</v>
      </c>
      <c r="V118" s="11" t="str">
        <f t="shared" si="4"/>
        <v>1</v>
      </c>
      <c r="Y118" s="10">
        <v>0</v>
      </c>
      <c r="AC118">
        <f t="shared" si="5"/>
        <v>57</v>
      </c>
    </row>
    <row r="119" spans="1:29" x14ac:dyDescent="0.2">
      <c r="A119" t="s">
        <v>86</v>
      </c>
      <c r="B119" t="s">
        <v>22</v>
      </c>
      <c r="C119" s="6">
        <v>44050</v>
      </c>
      <c r="D119" s="7">
        <v>307.79199999999997</v>
      </c>
      <c r="E119" s="6">
        <v>44054</v>
      </c>
      <c r="F119" s="7">
        <v>291.05200000000002</v>
      </c>
      <c r="G119">
        <v>1</v>
      </c>
      <c r="H119">
        <v>0</v>
      </c>
      <c r="J119" s="7"/>
      <c r="K119" s="8"/>
      <c r="M119" s="7"/>
      <c r="N119" s="8"/>
      <c r="O119" s="9" cm="1">
        <f t="array" ref="O119">_xlfn.IFS(AND(B119="Short",F119=Q119),(D119-F119)/D119,AND(B119="Long",F119=Q119),(F119/D119)-1,AND(B119="Long",F119&lt;&gt;Q119),(F119/D119)-1,AND(B119="Short",F119&lt;&gt;Q119),(D119-F119)/D119)</f>
        <v>5.4387378489369295E-2</v>
      </c>
      <c r="P119" t="s">
        <v>23</v>
      </c>
      <c r="Q119" s="7">
        <v>291.05200000000002</v>
      </c>
      <c r="R119" s="8">
        <v>44050</v>
      </c>
      <c r="S119" s="10">
        <f t="shared" si="3"/>
        <v>4</v>
      </c>
      <c r="T119" s="10">
        <v>1</v>
      </c>
      <c r="V119" s="11" t="str">
        <f t="shared" si="4"/>
        <v>1</v>
      </c>
      <c r="Y119" s="10">
        <v>0</v>
      </c>
      <c r="AC119">
        <f t="shared" si="5"/>
        <v>4</v>
      </c>
    </row>
    <row r="120" spans="1:29" x14ac:dyDescent="0.2">
      <c r="A120" t="s">
        <v>95</v>
      </c>
      <c r="B120" t="s">
        <v>25</v>
      </c>
      <c r="C120" s="6">
        <v>43906</v>
      </c>
      <c r="D120" s="7">
        <v>71.245999999999995</v>
      </c>
      <c r="E120" s="6">
        <v>43915</v>
      </c>
      <c r="F120" s="7">
        <v>75.225999999999999</v>
      </c>
      <c r="G120">
        <v>1</v>
      </c>
      <c r="H120">
        <v>0</v>
      </c>
      <c r="J120" s="7"/>
      <c r="K120" s="8"/>
      <c r="M120" s="7"/>
      <c r="N120" s="8"/>
      <c r="O120" s="9" cm="1">
        <f t="array" ref="O120">_xlfn.IFS(AND(B120="Short",F120=Q120),(D120-F120)/D120,AND(B120="Long",F120=Q120),(F120/D120)-1,AND(B120="Long",F120&lt;&gt;Q120),(F120/D120)-1,AND(B120="Short",F120&lt;&gt;Q120),(D120-F120)/D120)</f>
        <v>5.5862785279173544E-2</v>
      </c>
      <c r="P120" t="s">
        <v>23</v>
      </c>
      <c r="Q120" s="7">
        <v>75.225999999999999</v>
      </c>
      <c r="R120" s="8">
        <v>43906</v>
      </c>
      <c r="S120" s="10">
        <f t="shared" si="3"/>
        <v>9</v>
      </c>
      <c r="T120" s="10">
        <v>1</v>
      </c>
      <c r="V120" s="11" t="str">
        <f t="shared" si="4"/>
        <v>1</v>
      </c>
      <c r="Y120" s="10">
        <v>0</v>
      </c>
      <c r="AC120">
        <f t="shared" si="5"/>
        <v>9</v>
      </c>
    </row>
    <row r="121" spans="1:29" x14ac:dyDescent="0.2">
      <c r="A121" t="s">
        <v>90</v>
      </c>
      <c r="B121" t="s">
        <v>22</v>
      </c>
      <c r="C121" s="6">
        <v>43910</v>
      </c>
      <c r="D121" s="7">
        <v>10.981</v>
      </c>
      <c r="E121" s="6">
        <v>43922</v>
      </c>
      <c r="F121" s="7">
        <v>10.436</v>
      </c>
      <c r="G121">
        <v>1</v>
      </c>
      <c r="H121">
        <v>0</v>
      </c>
      <c r="J121" s="7"/>
      <c r="K121" s="8"/>
      <c r="M121" s="7"/>
      <c r="N121" s="8"/>
      <c r="O121" s="9" cm="1">
        <f t="array" ref="O121">_xlfn.IFS(AND(B121="Short",F121=Q121),(D121-F121)/D121,AND(B121="Long",F121=Q121),(F121/D121)-1,AND(B121="Long",F121&lt;&gt;Q121),(F121/D121)-1,AND(B121="Short",F121&lt;&gt;Q121),(D121-F121)/D121)</f>
        <v>4.9631181131044526E-2</v>
      </c>
      <c r="P121" t="s">
        <v>23</v>
      </c>
      <c r="Q121" s="7">
        <v>10.436</v>
      </c>
      <c r="R121" s="8">
        <v>43910</v>
      </c>
      <c r="S121" s="10">
        <f t="shared" si="3"/>
        <v>12</v>
      </c>
      <c r="T121" s="10">
        <v>1</v>
      </c>
      <c r="V121" s="11" t="str">
        <f t="shared" si="4"/>
        <v>1</v>
      </c>
      <c r="Y121" s="10">
        <v>0</v>
      </c>
      <c r="AC121">
        <f t="shared" si="5"/>
        <v>12</v>
      </c>
    </row>
    <row r="122" spans="1:29" x14ac:dyDescent="0.2">
      <c r="A122" t="s">
        <v>90</v>
      </c>
      <c r="B122" t="s">
        <v>22</v>
      </c>
      <c r="C122" s="6">
        <v>43928</v>
      </c>
      <c r="D122" s="7">
        <v>12.135999999999999</v>
      </c>
      <c r="E122" s="6">
        <v>43934</v>
      </c>
      <c r="F122" s="7">
        <v>11.066000000000001</v>
      </c>
      <c r="G122">
        <v>1</v>
      </c>
      <c r="H122">
        <v>0</v>
      </c>
      <c r="J122" s="7"/>
      <c r="K122" s="8"/>
      <c r="M122" s="7"/>
      <c r="N122" s="8"/>
      <c r="O122" s="9" cm="1">
        <f t="array" ref="O122">_xlfn.IFS(AND(B122="Short",F122=Q122),(D122-F122)/D122,AND(B122="Long",F122=Q122),(F122/D122)-1,AND(B122="Long",F122&lt;&gt;Q122),(F122/D122)-1,AND(B122="Short",F122&lt;&gt;Q122),(D122-F122)/D122)</f>
        <v>8.8167435728411223E-2</v>
      </c>
      <c r="P122" t="s">
        <v>23</v>
      </c>
      <c r="Q122" s="7">
        <v>11.066000000000001</v>
      </c>
      <c r="R122" s="8">
        <v>43928</v>
      </c>
      <c r="S122" s="10">
        <f t="shared" si="3"/>
        <v>6</v>
      </c>
      <c r="T122" s="10">
        <v>1</v>
      </c>
      <c r="V122" s="11" t="str">
        <f t="shared" si="4"/>
        <v>1</v>
      </c>
      <c r="Y122" s="10">
        <v>0</v>
      </c>
      <c r="AC122">
        <f t="shared" si="5"/>
        <v>6</v>
      </c>
    </row>
    <row r="123" spans="1:29" x14ac:dyDescent="0.2">
      <c r="A123" t="s">
        <v>90</v>
      </c>
      <c r="B123" t="s">
        <v>22</v>
      </c>
      <c r="C123" s="6">
        <v>43969</v>
      </c>
      <c r="D123" s="7">
        <v>13.968</v>
      </c>
      <c r="E123" s="6">
        <v>44046</v>
      </c>
      <c r="F123" s="7">
        <v>13.308</v>
      </c>
      <c r="G123">
        <v>1</v>
      </c>
      <c r="H123">
        <v>0</v>
      </c>
      <c r="J123" s="7"/>
      <c r="K123" s="8"/>
      <c r="M123" s="7"/>
      <c r="N123" s="8"/>
      <c r="O123" s="9" cm="1">
        <f t="array" ref="O123">_xlfn.IFS(AND(B123="Short",F123=Q123),(D123-F123)/D123,AND(B123="Long",F123=Q123),(F123/D123)-1,AND(B123="Long",F123&lt;&gt;Q123),(F123/D123)-1,AND(B123="Short",F123&lt;&gt;Q123),(D123-F123)/D123)</f>
        <v>4.7250859106529222E-2</v>
      </c>
      <c r="P123" t="s">
        <v>23</v>
      </c>
      <c r="Q123" s="7">
        <v>13.308</v>
      </c>
      <c r="R123" s="8">
        <v>43969</v>
      </c>
      <c r="S123" s="10">
        <f t="shared" si="3"/>
        <v>77</v>
      </c>
      <c r="T123" s="10">
        <v>1</v>
      </c>
      <c r="V123" s="11" t="str">
        <f t="shared" si="4"/>
        <v>1</v>
      </c>
      <c r="Y123" s="10">
        <v>0</v>
      </c>
      <c r="AC123">
        <f t="shared" si="5"/>
        <v>77</v>
      </c>
    </row>
    <row r="124" spans="1:29" x14ac:dyDescent="0.2">
      <c r="A124" t="s">
        <v>84</v>
      </c>
      <c r="B124" t="s">
        <v>25</v>
      </c>
      <c r="C124" s="6">
        <v>43906</v>
      </c>
      <c r="D124" s="7">
        <v>372.97399999999999</v>
      </c>
      <c r="E124" s="6">
        <v>43907</v>
      </c>
      <c r="F124" s="7">
        <v>395.64400000000001</v>
      </c>
      <c r="G124">
        <v>1</v>
      </c>
      <c r="H124">
        <v>0</v>
      </c>
      <c r="J124" s="7"/>
      <c r="K124" s="8"/>
      <c r="M124" s="7"/>
      <c r="N124" s="8"/>
      <c r="O124" s="9" cm="1">
        <f t="array" ref="O124">_xlfn.IFS(AND(B124="Short",F124=Q124),(D124-F124)/D124,AND(B124="Long",F124=Q124),(F124/D124)-1,AND(B124="Long",F124&lt;&gt;Q124),(F124/D124)-1,AND(B124="Short",F124&lt;&gt;Q124),(D124-F124)/D124)</f>
        <v>6.0781716688026455E-2</v>
      </c>
      <c r="P124" t="s">
        <v>23</v>
      </c>
      <c r="Q124" s="7">
        <v>395.64400000000001</v>
      </c>
      <c r="R124" s="8">
        <v>43906</v>
      </c>
      <c r="S124" s="10">
        <f t="shared" si="3"/>
        <v>1</v>
      </c>
      <c r="T124" s="10">
        <v>1</v>
      </c>
      <c r="V124" s="11" t="str">
        <f t="shared" si="4"/>
        <v>1</v>
      </c>
      <c r="Y124" s="10">
        <v>0</v>
      </c>
      <c r="AC124">
        <f t="shared" si="5"/>
        <v>1</v>
      </c>
    </row>
    <row r="125" spans="1:29" x14ac:dyDescent="0.2">
      <c r="A125" t="s">
        <v>99</v>
      </c>
      <c r="B125" t="s">
        <v>22</v>
      </c>
      <c r="C125" s="6">
        <v>45504</v>
      </c>
      <c r="D125" s="7">
        <v>190.821</v>
      </c>
      <c r="E125" s="6">
        <v>45505</v>
      </c>
      <c r="F125" s="7">
        <v>178.52600000000001</v>
      </c>
      <c r="G125">
        <v>1</v>
      </c>
      <c r="H125">
        <v>0</v>
      </c>
      <c r="J125" s="7"/>
      <c r="K125" s="8"/>
      <c r="M125" s="7"/>
      <c r="N125" s="8"/>
      <c r="O125" s="9" cm="1">
        <f t="array" ref="O125">_xlfn.IFS(AND(B125="Short",F125=Q125),(D125-F125)/D125,AND(B125="Long",F125=Q125),(F125/D125)-1,AND(B125="Long",F125&lt;&gt;Q125),(F125/D125)-1,AND(B125="Short",F125&lt;&gt;Q125),(D125-F125)/D125)</f>
        <v>6.4432111769668898E-2</v>
      </c>
      <c r="P125" t="s">
        <v>23</v>
      </c>
      <c r="Q125" s="7">
        <v>178.52600000000001</v>
      </c>
      <c r="R125" s="8">
        <v>45504</v>
      </c>
      <c r="S125" s="10">
        <f t="shared" si="3"/>
        <v>1</v>
      </c>
      <c r="T125" s="10">
        <v>1</v>
      </c>
      <c r="V125" s="11" t="str">
        <f t="shared" si="4"/>
        <v>1</v>
      </c>
      <c r="Y125" s="10">
        <v>0</v>
      </c>
      <c r="AC125">
        <f t="shared" si="5"/>
        <v>1</v>
      </c>
    </row>
    <row r="126" spans="1:29" x14ac:dyDescent="0.2">
      <c r="A126" t="s">
        <v>92</v>
      </c>
      <c r="B126" t="s">
        <v>25</v>
      </c>
      <c r="C126" s="6">
        <v>43906</v>
      </c>
      <c r="D126" s="7">
        <v>56.430999999999997</v>
      </c>
      <c r="E126" s="6">
        <v>43914</v>
      </c>
      <c r="F126" s="7">
        <v>59.786000000000001</v>
      </c>
      <c r="G126">
        <v>1</v>
      </c>
      <c r="H126">
        <v>0</v>
      </c>
      <c r="J126" s="7"/>
      <c r="K126" s="8"/>
      <c r="M126" s="7"/>
      <c r="N126" s="8"/>
      <c r="O126" s="9" cm="1">
        <f t="array" ref="O126">_xlfn.IFS(AND(B126="Short",F126=Q126),(D126-F126)/D126,AND(B126="Long",F126=Q126),(F126/D126)-1,AND(B126="Long",F126&lt;&gt;Q126),(F126/D126)-1,AND(B126="Short",F126&lt;&gt;Q126),(D126-F126)/D126)</f>
        <v>5.9453137459906769E-2</v>
      </c>
      <c r="P126" t="s">
        <v>23</v>
      </c>
      <c r="Q126" s="7">
        <v>59.786000000000001</v>
      </c>
      <c r="R126" s="8">
        <v>43906</v>
      </c>
      <c r="S126" s="10">
        <f t="shared" si="3"/>
        <v>8</v>
      </c>
      <c r="T126" s="10">
        <v>1</v>
      </c>
      <c r="V126" s="11" t="str">
        <f t="shared" si="4"/>
        <v>1</v>
      </c>
      <c r="Y126" s="10">
        <v>0</v>
      </c>
      <c r="AC126">
        <f t="shared" si="5"/>
        <v>8</v>
      </c>
    </row>
    <row r="127" spans="1:29" x14ac:dyDescent="0.2">
      <c r="A127" t="s">
        <v>101</v>
      </c>
      <c r="B127" t="s">
        <v>25</v>
      </c>
      <c r="C127" s="6">
        <v>43906</v>
      </c>
      <c r="D127" s="7">
        <v>24.367999999999999</v>
      </c>
      <c r="E127" s="6">
        <v>43915</v>
      </c>
      <c r="F127" s="7">
        <v>26.207999999999998</v>
      </c>
      <c r="G127">
        <v>1</v>
      </c>
      <c r="H127">
        <v>0</v>
      </c>
      <c r="J127" s="7"/>
      <c r="K127" s="8"/>
      <c r="M127" s="7"/>
      <c r="N127" s="8"/>
      <c r="O127" s="9" cm="1">
        <f t="array" ref="O127">_xlfn.IFS(AND(B127="Short",F127=Q127),(D127-F127)/D127,AND(B127="Long",F127=Q127),(F127/D127)-1,AND(B127="Long",F127&lt;&gt;Q127),(F127/D127)-1,AND(B127="Short",F127&lt;&gt;Q127),(D127-F127)/D127)</f>
        <v>7.5508864084044669E-2</v>
      </c>
      <c r="P127" t="s">
        <v>23</v>
      </c>
      <c r="Q127" s="7">
        <v>26.207999999999998</v>
      </c>
      <c r="R127" s="8">
        <v>43906</v>
      </c>
      <c r="S127" s="10">
        <f t="shared" si="3"/>
        <v>9</v>
      </c>
      <c r="T127" s="10">
        <v>1</v>
      </c>
      <c r="V127" s="11" t="str">
        <f t="shared" si="4"/>
        <v>1</v>
      </c>
      <c r="Y127" s="10">
        <v>0</v>
      </c>
      <c r="AC127">
        <f t="shared" si="5"/>
        <v>9</v>
      </c>
    </row>
    <row r="128" spans="1:29" x14ac:dyDescent="0.2">
      <c r="A128" t="s">
        <v>92</v>
      </c>
      <c r="B128" t="s">
        <v>22</v>
      </c>
      <c r="C128" s="6">
        <v>44615</v>
      </c>
      <c r="D128" s="7">
        <v>148.72800000000001</v>
      </c>
      <c r="E128" s="6">
        <v>44616</v>
      </c>
      <c r="F128" s="7">
        <v>141.21799999999999</v>
      </c>
      <c r="G128">
        <v>1</v>
      </c>
      <c r="H128">
        <v>0</v>
      </c>
      <c r="J128" s="7"/>
      <c r="K128" s="8"/>
      <c r="M128" s="7"/>
      <c r="N128" s="8"/>
      <c r="O128" s="9" cm="1">
        <f t="array" ref="O128">_xlfn.IFS(AND(B128="Short",F128=Q128),(D128-F128)/D128,AND(B128="Long",F128=Q128),(F128/D128)-1,AND(B128="Long",F128&lt;&gt;Q128),(F128/D128)-1,AND(B128="Short",F128&lt;&gt;Q128),(D128-F128)/D128)</f>
        <v>5.0494863105804012E-2</v>
      </c>
      <c r="P128" t="s">
        <v>23</v>
      </c>
      <c r="Q128" s="7">
        <v>141.21799999999999</v>
      </c>
      <c r="R128" s="8">
        <v>44615</v>
      </c>
      <c r="S128" s="10">
        <f t="shared" si="3"/>
        <v>1</v>
      </c>
      <c r="T128" s="10">
        <v>1</v>
      </c>
      <c r="V128" s="11" t="str">
        <f t="shared" si="4"/>
        <v>1</v>
      </c>
      <c r="Y128" s="10">
        <v>0</v>
      </c>
      <c r="AC128">
        <f t="shared" si="5"/>
        <v>1</v>
      </c>
    </row>
    <row r="129" spans="1:29" x14ac:dyDescent="0.2">
      <c r="A129" t="s">
        <v>94</v>
      </c>
      <c r="B129" t="s">
        <v>25</v>
      </c>
      <c r="C129" s="6">
        <v>43906</v>
      </c>
      <c r="D129" s="7">
        <v>152.98699999999999</v>
      </c>
      <c r="E129" s="6">
        <v>43916</v>
      </c>
      <c r="F129" s="7">
        <v>167.922</v>
      </c>
      <c r="G129">
        <v>1</v>
      </c>
      <c r="H129">
        <v>0</v>
      </c>
      <c r="J129" s="7"/>
      <c r="K129" s="8"/>
      <c r="M129" s="7"/>
      <c r="N129" s="8"/>
      <c r="O129" s="9" cm="1">
        <f t="array" ref="O129">_xlfn.IFS(AND(B129="Short",F129=Q129),(D129-F129)/D129,AND(B129="Long",F129=Q129),(F129/D129)-1,AND(B129="Long",F129&lt;&gt;Q129),(F129/D129)-1,AND(B129="Short",F129&lt;&gt;Q129),(D129-F129)/D129)</f>
        <v>9.7622673821958772E-2</v>
      </c>
      <c r="P129" t="s">
        <v>23</v>
      </c>
      <c r="Q129" s="7">
        <v>167.922</v>
      </c>
      <c r="R129" s="8">
        <v>43906</v>
      </c>
      <c r="S129" s="10">
        <f t="shared" si="3"/>
        <v>10</v>
      </c>
      <c r="T129" s="10">
        <v>1</v>
      </c>
      <c r="V129" s="11" t="str">
        <f t="shared" si="4"/>
        <v>1</v>
      </c>
      <c r="Y129" s="10">
        <v>0</v>
      </c>
      <c r="AC129">
        <f t="shared" si="5"/>
        <v>10</v>
      </c>
    </row>
    <row r="130" spans="1:29" x14ac:dyDescent="0.2">
      <c r="A130" t="s">
        <v>105</v>
      </c>
      <c r="B130" t="s">
        <v>22</v>
      </c>
      <c r="C130" s="6">
        <v>43903</v>
      </c>
      <c r="D130" s="7">
        <v>23.23</v>
      </c>
      <c r="E130" s="6">
        <v>43906</v>
      </c>
      <c r="F130" s="7">
        <v>22.13</v>
      </c>
      <c r="G130">
        <v>1</v>
      </c>
      <c r="H130">
        <v>0</v>
      </c>
      <c r="J130" s="7"/>
      <c r="K130" s="8"/>
      <c r="M130" s="7"/>
      <c r="N130" s="8"/>
      <c r="O130" s="9" cm="1">
        <f t="array" ref="O130">_xlfn.IFS(AND(B130="Short",F130=Q130),(D130-F130)/D130,AND(B130="Long",F130=Q130),(F130/D130)-1,AND(B130="Long",F130&lt;&gt;Q130),(F130/D130)-1,AND(B130="Short",F130&lt;&gt;Q130),(D130-F130)/D130)</f>
        <v>4.735256134309089E-2</v>
      </c>
      <c r="P130" t="s">
        <v>23</v>
      </c>
      <c r="Q130" s="7">
        <v>22.13</v>
      </c>
      <c r="R130" s="8">
        <v>43903</v>
      </c>
      <c r="S130" s="10">
        <f t="shared" si="3"/>
        <v>3</v>
      </c>
      <c r="T130" s="10">
        <v>1</v>
      </c>
      <c r="V130" s="11" t="str">
        <f t="shared" si="4"/>
        <v>1</v>
      </c>
      <c r="Y130" s="10">
        <v>0</v>
      </c>
      <c r="AC130">
        <f t="shared" si="5"/>
        <v>3</v>
      </c>
    </row>
    <row r="131" spans="1:29" x14ac:dyDescent="0.2">
      <c r="A131" t="s">
        <v>105</v>
      </c>
      <c r="B131" t="s">
        <v>25</v>
      </c>
      <c r="C131" s="6">
        <v>43906</v>
      </c>
      <c r="D131" s="7">
        <v>20.024000000000001</v>
      </c>
      <c r="E131" s="6">
        <v>43930</v>
      </c>
      <c r="F131" s="7">
        <v>22.044</v>
      </c>
      <c r="G131">
        <v>1</v>
      </c>
      <c r="H131">
        <v>0</v>
      </c>
      <c r="J131" s="7"/>
      <c r="K131" s="8"/>
      <c r="M131" s="7"/>
      <c r="N131" s="8"/>
      <c r="O131" s="9" cm="1">
        <f t="array" ref="O131">_xlfn.IFS(AND(B131="Short",F131=Q131),(D131-F131)/D131,AND(B131="Long",F131=Q131),(F131/D131)-1,AND(B131="Long",F131&lt;&gt;Q131),(F131/D131)-1,AND(B131="Short",F131&lt;&gt;Q131),(D131-F131)/D131)</f>
        <v>0.10087894526568109</v>
      </c>
      <c r="P131" t="s">
        <v>23</v>
      </c>
      <c r="Q131" s="7">
        <v>22.044</v>
      </c>
      <c r="R131" s="8">
        <v>43906</v>
      </c>
      <c r="S131" s="10">
        <f t="shared" ref="S131:S194" si="6">_xlfn.DAYS(E131,C131)</f>
        <v>24</v>
      </c>
      <c r="T131" s="10">
        <v>1</v>
      </c>
      <c r="V131" s="11" t="str">
        <f t="shared" ref="V131:V194" si="7">IF(F131=Q131,"1")</f>
        <v>1</v>
      </c>
      <c r="Y131" s="10">
        <v>0</v>
      </c>
      <c r="AC131">
        <f t="shared" si="5"/>
        <v>24</v>
      </c>
    </row>
    <row r="132" spans="1:29" x14ac:dyDescent="0.2">
      <c r="A132" t="s">
        <v>105</v>
      </c>
      <c r="B132" t="s">
        <v>22</v>
      </c>
      <c r="C132" s="6">
        <v>43987</v>
      </c>
      <c r="D132" s="7">
        <v>31.07</v>
      </c>
      <c r="E132" s="6">
        <v>43990</v>
      </c>
      <c r="F132" s="7">
        <v>29.62</v>
      </c>
      <c r="G132">
        <v>1</v>
      </c>
      <c r="H132">
        <v>0</v>
      </c>
      <c r="J132" s="7"/>
      <c r="K132" s="8"/>
      <c r="M132" s="7"/>
      <c r="N132" s="8"/>
      <c r="O132" s="9" cm="1">
        <f t="array" ref="O132">_xlfn.IFS(AND(B132="Short",F132=Q132),(D132-F132)/D132,AND(B132="Long",F132=Q132),(F132/D132)-1,AND(B132="Long",F132&lt;&gt;Q132),(F132/D132)-1,AND(B132="Short",F132&lt;&gt;Q132),(D132-F132)/D132)</f>
        <v>4.6668812359188905E-2</v>
      </c>
      <c r="P132" t="s">
        <v>23</v>
      </c>
      <c r="Q132" s="7">
        <v>29.62</v>
      </c>
      <c r="R132" s="8">
        <v>43987</v>
      </c>
      <c r="S132" s="10">
        <f t="shared" si="6"/>
        <v>3</v>
      </c>
      <c r="T132" s="10">
        <v>1</v>
      </c>
      <c r="V132" s="11" t="str">
        <f t="shared" si="7"/>
        <v>1</v>
      </c>
      <c r="Y132" s="10">
        <v>0</v>
      </c>
      <c r="AC132">
        <f t="shared" ref="AC132:AC195" si="8">IF(O132&gt;-0.01,_xlfn.DAYS(E132,C132))</f>
        <v>3</v>
      </c>
    </row>
    <row r="133" spans="1:29" x14ac:dyDescent="0.2">
      <c r="A133" t="s">
        <v>96</v>
      </c>
      <c r="B133" t="s">
        <v>25</v>
      </c>
      <c r="C133" s="6">
        <v>43906</v>
      </c>
      <c r="D133" s="7">
        <v>62.853999999999999</v>
      </c>
      <c r="E133" s="6">
        <v>43907</v>
      </c>
      <c r="F133" s="7">
        <v>66.323999999999998</v>
      </c>
      <c r="G133">
        <v>1</v>
      </c>
      <c r="H133">
        <v>0</v>
      </c>
      <c r="J133" s="7"/>
      <c r="K133" s="8"/>
      <c r="M133" s="7"/>
      <c r="N133" s="8"/>
      <c r="O133" s="9" cm="1">
        <f t="array" ref="O133">_xlfn.IFS(AND(B133="Short",F133=Q133),(D133-F133)/D133,AND(B133="Long",F133=Q133),(F133/D133)-1,AND(B133="Long",F133&lt;&gt;Q133),(F133/D133)-1,AND(B133="Short",F133&lt;&gt;Q133),(D133-F133)/D133)</f>
        <v>5.520730581983635E-2</v>
      </c>
      <c r="P133" t="s">
        <v>23</v>
      </c>
      <c r="Q133" s="7">
        <v>66.323999999999998</v>
      </c>
      <c r="R133" s="8">
        <v>43906</v>
      </c>
      <c r="S133" s="10">
        <f t="shared" si="6"/>
        <v>1</v>
      </c>
      <c r="T133" s="10">
        <v>1</v>
      </c>
      <c r="V133" s="11" t="str">
        <f t="shared" si="7"/>
        <v>1</v>
      </c>
      <c r="Y133" s="10">
        <v>0</v>
      </c>
      <c r="AC133">
        <f t="shared" si="8"/>
        <v>1</v>
      </c>
    </row>
    <row r="134" spans="1:29" x14ac:dyDescent="0.2">
      <c r="A134" t="s">
        <v>97</v>
      </c>
      <c r="B134" t="s">
        <v>22</v>
      </c>
      <c r="C134" s="6">
        <v>43894</v>
      </c>
      <c r="D134" s="7">
        <v>60.213000000000001</v>
      </c>
      <c r="E134" s="6">
        <v>43896</v>
      </c>
      <c r="F134" s="7">
        <v>56.777999999999999</v>
      </c>
      <c r="G134">
        <v>1</v>
      </c>
      <c r="H134">
        <v>0</v>
      </c>
      <c r="J134" s="7"/>
      <c r="K134" s="8"/>
      <c r="M134" s="7"/>
      <c r="N134" s="8"/>
      <c r="O134" s="9" cm="1">
        <f t="array" ref="O134">_xlfn.IFS(AND(B134="Short",F134=Q134),(D134-F134)/D134,AND(B134="Long",F134=Q134),(F134/D134)-1,AND(B134="Long",F134&lt;&gt;Q134),(F134/D134)-1,AND(B134="Short",F134&lt;&gt;Q134),(D134-F134)/D134)</f>
        <v>5.7047481440884895E-2</v>
      </c>
      <c r="P134" t="s">
        <v>23</v>
      </c>
      <c r="Q134" s="7">
        <v>56.777999999999999</v>
      </c>
      <c r="R134" s="8">
        <v>43894</v>
      </c>
      <c r="S134" s="10">
        <f t="shared" si="6"/>
        <v>2</v>
      </c>
      <c r="T134" s="10">
        <v>1</v>
      </c>
      <c r="V134" s="11" t="str">
        <f t="shared" si="7"/>
        <v>1</v>
      </c>
      <c r="Y134" s="10">
        <v>0</v>
      </c>
      <c r="AC134">
        <f t="shared" si="8"/>
        <v>2</v>
      </c>
    </row>
    <row r="135" spans="1:29" x14ac:dyDescent="0.2">
      <c r="A135" t="s">
        <v>97</v>
      </c>
      <c r="B135" t="s">
        <v>25</v>
      </c>
      <c r="C135" s="6">
        <v>43906</v>
      </c>
      <c r="D135" s="7">
        <v>57.45</v>
      </c>
      <c r="E135" s="6">
        <v>43928</v>
      </c>
      <c r="F135" s="7">
        <v>60.85</v>
      </c>
      <c r="G135">
        <v>1</v>
      </c>
      <c r="H135">
        <v>0</v>
      </c>
      <c r="J135" s="7"/>
      <c r="K135" s="8"/>
      <c r="M135" s="7"/>
      <c r="N135" s="8"/>
      <c r="O135" s="9" cm="1">
        <f t="array" ref="O135">_xlfn.IFS(AND(B135="Short",F135=Q135),(D135-F135)/D135,AND(B135="Long",F135=Q135),(F135/D135)-1,AND(B135="Long",F135&lt;&gt;Q135),(F135/D135)-1,AND(B135="Short",F135&lt;&gt;Q135),(D135-F135)/D135)</f>
        <v>5.918189730200174E-2</v>
      </c>
      <c r="P135" t="s">
        <v>23</v>
      </c>
      <c r="Q135" s="7">
        <v>60.85</v>
      </c>
      <c r="R135" s="8">
        <v>43906</v>
      </c>
      <c r="S135" s="10">
        <f t="shared" si="6"/>
        <v>22</v>
      </c>
      <c r="T135" s="10">
        <v>1</v>
      </c>
      <c r="V135" s="11" t="str">
        <f t="shared" si="7"/>
        <v>1</v>
      </c>
      <c r="Y135" s="10">
        <v>0</v>
      </c>
      <c r="AC135">
        <f t="shared" si="8"/>
        <v>22</v>
      </c>
    </row>
    <row r="136" spans="1:29" x14ac:dyDescent="0.2">
      <c r="A136" t="s">
        <v>88</v>
      </c>
      <c r="B136" t="s">
        <v>25</v>
      </c>
      <c r="C136" s="6">
        <v>43906</v>
      </c>
      <c r="D136" s="7">
        <v>93.474000000000004</v>
      </c>
      <c r="E136" s="6">
        <v>43907</v>
      </c>
      <c r="F136" s="7">
        <v>99.144000000000005</v>
      </c>
      <c r="G136">
        <v>1</v>
      </c>
      <c r="H136">
        <v>0</v>
      </c>
      <c r="J136" s="7"/>
      <c r="K136" s="8"/>
      <c r="M136" s="7"/>
      <c r="N136" s="8"/>
      <c r="O136" s="9" cm="1">
        <f t="array" ref="O136">_xlfn.IFS(AND(B136="Short",F136=Q136),(D136-F136)/D136,AND(B136="Long",F136=Q136),(F136/D136)-1,AND(B136="Long",F136&lt;&gt;Q136),(F136/D136)-1,AND(B136="Short",F136&lt;&gt;Q136),(D136-F136)/D136)</f>
        <v>6.0658578856152445E-2</v>
      </c>
      <c r="P136" t="s">
        <v>23</v>
      </c>
      <c r="Q136" s="7">
        <v>99.144000000000005</v>
      </c>
      <c r="R136" s="8">
        <v>43906</v>
      </c>
      <c r="S136" s="10">
        <f t="shared" si="6"/>
        <v>1</v>
      </c>
      <c r="T136" s="10">
        <v>1</v>
      </c>
      <c r="V136" s="11" t="str">
        <f t="shared" si="7"/>
        <v>1</v>
      </c>
      <c r="Y136" s="10">
        <v>0</v>
      </c>
      <c r="AC136">
        <f t="shared" si="8"/>
        <v>1</v>
      </c>
    </row>
    <row r="137" spans="1:29" x14ac:dyDescent="0.2">
      <c r="A137" t="s">
        <v>100</v>
      </c>
      <c r="B137" t="s">
        <v>25</v>
      </c>
      <c r="C137" s="6">
        <v>44596</v>
      </c>
      <c r="D137" s="7">
        <v>146.96199999999999</v>
      </c>
      <c r="E137" s="6">
        <v>44690</v>
      </c>
      <c r="F137" s="7">
        <v>157.172</v>
      </c>
      <c r="G137">
        <v>1</v>
      </c>
      <c r="H137">
        <v>0</v>
      </c>
      <c r="J137" s="7"/>
      <c r="K137" s="8"/>
      <c r="M137" s="7"/>
      <c r="N137" s="8"/>
      <c r="O137" s="9" cm="1">
        <f t="array" ref="O137">_xlfn.IFS(AND(B137="Short",F137=Q137),(D137-F137)/D137,AND(B137="Long",F137=Q137),(F137/D137)-1,AND(B137="Long",F137&lt;&gt;Q137),(F137/D137)-1,AND(B137="Short",F137&lt;&gt;Q137),(D137-F137)/D137)</f>
        <v>6.947374151141128E-2</v>
      </c>
      <c r="P137" t="s">
        <v>23</v>
      </c>
      <c r="Q137" s="7">
        <v>157.172</v>
      </c>
      <c r="R137" s="8">
        <v>44596</v>
      </c>
      <c r="S137" s="10">
        <f t="shared" si="6"/>
        <v>94</v>
      </c>
      <c r="T137" s="10">
        <v>1</v>
      </c>
      <c r="V137" s="11" t="str">
        <f t="shared" si="7"/>
        <v>1</v>
      </c>
      <c r="Y137" s="10">
        <v>0</v>
      </c>
      <c r="AC137">
        <f t="shared" si="8"/>
        <v>94</v>
      </c>
    </row>
    <row r="138" spans="1:29" x14ac:dyDescent="0.2">
      <c r="A138" t="s">
        <v>108</v>
      </c>
      <c r="B138" t="s">
        <v>25</v>
      </c>
      <c r="C138" s="6">
        <v>43906</v>
      </c>
      <c r="D138" s="7">
        <v>51.347000000000001</v>
      </c>
      <c r="E138" s="6">
        <v>43907</v>
      </c>
      <c r="F138" s="7">
        <v>57.981999999999999</v>
      </c>
      <c r="G138">
        <v>1</v>
      </c>
      <c r="H138">
        <v>0</v>
      </c>
      <c r="J138" s="7"/>
      <c r="K138" s="8"/>
      <c r="M138" s="7"/>
      <c r="N138" s="8"/>
      <c r="O138" s="9" cm="1">
        <f t="array" ref="O138">_xlfn.IFS(AND(B138="Short",F138=Q138),(D138-F138)/D138,AND(B138="Long",F138=Q138),(F138/D138)-1,AND(B138="Long",F138&lt;&gt;Q138),(F138/D138)-1,AND(B138="Short",F138&lt;&gt;Q138),(D138-F138)/D138)</f>
        <v>0.12921884433365149</v>
      </c>
      <c r="P138" t="s">
        <v>23</v>
      </c>
      <c r="Q138" s="7">
        <v>57.981999999999999</v>
      </c>
      <c r="R138" s="8">
        <v>43906</v>
      </c>
      <c r="S138" s="10">
        <f t="shared" si="6"/>
        <v>1</v>
      </c>
      <c r="T138" s="10">
        <v>1</v>
      </c>
      <c r="V138" s="11" t="str">
        <f t="shared" si="7"/>
        <v>1</v>
      </c>
      <c r="Y138" s="10">
        <v>0</v>
      </c>
      <c r="AC138">
        <f t="shared" si="8"/>
        <v>1</v>
      </c>
    </row>
    <row r="139" spans="1:29" x14ac:dyDescent="0.2">
      <c r="A139" t="s">
        <v>93</v>
      </c>
      <c r="B139" t="s">
        <v>25</v>
      </c>
      <c r="C139" s="6">
        <v>43906</v>
      </c>
      <c r="D139" s="7">
        <v>176.24</v>
      </c>
      <c r="E139" s="6">
        <v>43907</v>
      </c>
      <c r="F139" s="7">
        <v>187.44</v>
      </c>
      <c r="G139">
        <v>1</v>
      </c>
      <c r="H139">
        <v>0</v>
      </c>
      <c r="J139" s="7"/>
      <c r="K139" s="8"/>
      <c r="M139" s="7"/>
      <c r="N139" s="8"/>
      <c r="O139" s="9" cm="1">
        <f t="array" ref="O139">_xlfn.IFS(AND(B139="Short",F139=Q139),(D139-F139)/D139,AND(B139="Long",F139=Q139),(F139/D139)-1,AND(B139="Long",F139&lt;&gt;Q139),(F139/D139)-1,AND(B139="Short",F139&lt;&gt;Q139),(D139-F139)/D139)</f>
        <v>6.3549704947798435E-2</v>
      </c>
      <c r="P139" t="s">
        <v>23</v>
      </c>
      <c r="Q139" s="7">
        <v>187.44</v>
      </c>
      <c r="R139" s="8">
        <v>43906</v>
      </c>
      <c r="S139" s="10">
        <f t="shared" si="6"/>
        <v>1</v>
      </c>
      <c r="T139" s="10">
        <v>1</v>
      </c>
      <c r="V139" s="11" t="str">
        <f t="shared" si="7"/>
        <v>1</v>
      </c>
      <c r="Y139" s="10">
        <v>0</v>
      </c>
      <c r="AC139">
        <f t="shared" si="8"/>
        <v>1</v>
      </c>
    </row>
    <row r="140" spans="1:29" x14ac:dyDescent="0.2">
      <c r="A140" t="s">
        <v>104</v>
      </c>
      <c r="B140" t="s">
        <v>25</v>
      </c>
      <c r="C140" s="6">
        <v>43906</v>
      </c>
      <c r="D140" s="7">
        <v>32.234999999999999</v>
      </c>
      <c r="E140" s="6">
        <v>43930</v>
      </c>
      <c r="F140" s="7">
        <v>35.81</v>
      </c>
      <c r="G140">
        <v>1</v>
      </c>
      <c r="H140">
        <v>0</v>
      </c>
      <c r="J140" s="7"/>
      <c r="K140" s="8"/>
      <c r="M140" s="7"/>
      <c r="N140" s="8"/>
      <c r="O140" s="9" cm="1">
        <f t="array" ref="O140">_xlfn.IFS(AND(B140="Short",F140=Q140),(D140-F140)/D140,AND(B140="Long",F140=Q140),(F140/D140)-1,AND(B140="Long",F140&lt;&gt;Q140),(F140/D140)-1,AND(B140="Short",F140&lt;&gt;Q140),(D140-F140)/D140)</f>
        <v>0.11090429657204903</v>
      </c>
      <c r="P140" t="s">
        <v>23</v>
      </c>
      <c r="Q140" s="7">
        <v>35.81</v>
      </c>
      <c r="R140" s="8">
        <v>43906</v>
      </c>
      <c r="S140" s="10">
        <f t="shared" si="6"/>
        <v>24</v>
      </c>
      <c r="T140" s="10">
        <v>1</v>
      </c>
      <c r="V140" s="11" t="str">
        <f t="shared" si="7"/>
        <v>1</v>
      </c>
      <c r="Y140" s="10">
        <v>0</v>
      </c>
      <c r="AC140">
        <f t="shared" si="8"/>
        <v>24</v>
      </c>
    </row>
    <row r="141" spans="1:29" x14ac:dyDescent="0.2">
      <c r="A141" t="s">
        <v>102</v>
      </c>
      <c r="B141" t="s">
        <v>22</v>
      </c>
      <c r="C141" s="6">
        <v>43928</v>
      </c>
      <c r="D141" s="7">
        <v>54.162999999999997</v>
      </c>
      <c r="E141" s="6">
        <v>43936</v>
      </c>
      <c r="F141" s="7">
        <v>51.527999999999999</v>
      </c>
      <c r="G141">
        <v>1</v>
      </c>
      <c r="H141">
        <v>0</v>
      </c>
      <c r="J141" s="7"/>
      <c r="K141" s="8"/>
      <c r="M141" s="7"/>
      <c r="N141" s="8"/>
      <c r="O141" s="9" cm="1">
        <f t="array" ref="O141">_xlfn.IFS(AND(B141="Short",F141=Q141),(D141-F141)/D141,AND(B141="Long",F141=Q141),(F141/D141)-1,AND(B141="Long",F141&lt;&gt;Q141),(F141/D141)-1,AND(B141="Short",F141&lt;&gt;Q141),(D141-F141)/D141)</f>
        <v>4.8649447039491873E-2</v>
      </c>
      <c r="P141" t="s">
        <v>23</v>
      </c>
      <c r="Q141" s="7">
        <v>51.527999999999999</v>
      </c>
      <c r="R141" s="8">
        <v>43928</v>
      </c>
      <c r="S141" s="10">
        <f t="shared" si="6"/>
        <v>8</v>
      </c>
      <c r="T141" s="10">
        <v>1</v>
      </c>
      <c r="V141" s="11" t="str">
        <f t="shared" si="7"/>
        <v>1</v>
      </c>
      <c r="Y141" s="10">
        <v>0</v>
      </c>
      <c r="AC141">
        <f t="shared" si="8"/>
        <v>8</v>
      </c>
    </row>
    <row r="142" spans="1:29" x14ac:dyDescent="0.2">
      <c r="A142" t="s">
        <v>102</v>
      </c>
      <c r="B142" t="s">
        <v>22</v>
      </c>
      <c r="C142" s="6">
        <v>43987</v>
      </c>
      <c r="D142" s="7">
        <v>84.097999999999999</v>
      </c>
      <c r="E142" s="6">
        <v>43990</v>
      </c>
      <c r="F142" s="7">
        <v>80.238</v>
      </c>
      <c r="G142">
        <v>1</v>
      </c>
      <c r="H142">
        <v>0</v>
      </c>
      <c r="J142" s="7"/>
      <c r="K142" s="8"/>
      <c r="M142" s="7"/>
      <c r="N142" s="8"/>
      <c r="O142" s="9" cm="1">
        <f t="array" ref="O142">_xlfn.IFS(AND(B142="Short",F142=Q142),(D142-F142)/D142,AND(B142="Long",F142=Q142),(F142/D142)-1,AND(B142="Long",F142&lt;&gt;Q142),(F142/D142)-1,AND(B142="Short",F142&lt;&gt;Q142),(D142-F142)/D142)</f>
        <v>4.5898832314680484E-2</v>
      </c>
      <c r="P142" t="s">
        <v>23</v>
      </c>
      <c r="Q142" s="7">
        <v>80.238</v>
      </c>
      <c r="R142" s="8">
        <v>43987</v>
      </c>
      <c r="S142" s="10">
        <f t="shared" si="6"/>
        <v>3</v>
      </c>
      <c r="T142" s="10">
        <v>1</v>
      </c>
      <c r="V142" s="11" t="str">
        <f t="shared" si="7"/>
        <v>1</v>
      </c>
      <c r="Y142" s="10">
        <v>0</v>
      </c>
      <c r="AC142">
        <f t="shared" si="8"/>
        <v>3</v>
      </c>
    </row>
    <row r="143" spans="1:29" x14ac:dyDescent="0.2">
      <c r="A143" t="s">
        <v>104</v>
      </c>
      <c r="B143" t="s">
        <v>22</v>
      </c>
      <c r="C143" s="6">
        <v>44999</v>
      </c>
      <c r="D143" s="7">
        <v>49.280999999999999</v>
      </c>
      <c r="E143" s="6">
        <v>44999</v>
      </c>
      <c r="F143" s="7">
        <v>45.536000000000001</v>
      </c>
      <c r="G143">
        <v>1</v>
      </c>
      <c r="H143">
        <v>0</v>
      </c>
      <c r="J143" s="7"/>
      <c r="K143" s="8"/>
      <c r="M143" s="7"/>
      <c r="N143" s="8"/>
      <c r="O143" s="9" cm="1">
        <f t="array" ref="O143">_xlfn.IFS(AND(B143="Short",F143=Q143),(D143-F143)/D143,AND(B143="Long",F143=Q143),(F143/D143)-1,AND(B143="Long",F143&lt;&gt;Q143),(F143/D143)-1,AND(B143="Short",F143&lt;&gt;Q143),(D143-F143)/D143)</f>
        <v>7.5992776120614391E-2</v>
      </c>
      <c r="P143" t="s">
        <v>23</v>
      </c>
      <c r="Q143" s="7">
        <v>45.536000000000001</v>
      </c>
      <c r="R143" s="8">
        <v>44999</v>
      </c>
      <c r="S143" s="10">
        <f t="shared" si="6"/>
        <v>0</v>
      </c>
      <c r="T143" s="10">
        <v>1</v>
      </c>
      <c r="V143" s="11" t="str">
        <f t="shared" si="7"/>
        <v>1</v>
      </c>
      <c r="Y143" s="10">
        <v>0</v>
      </c>
      <c r="AC143">
        <f t="shared" si="8"/>
        <v>0</v>
      </c>
    </row>
    <row r="144" spans="1:29" x14ac:dyDescent="0.2">
      <c r="A144" t="s">
        <v>104</v>
      </c>
      <c r="B144" t="s">
        <v>22</v>
      </c>
      <c r="C144" s="6">
        <v>45051</v>
      </c>
      <c r="D144" s="7">
        <v>35.646999999999998</v>
      </c>
      <c r="E144" s="6">
        <v>45057</v>
      </c>
      <c r="F144" s="7">
        <v>33.182000000000002</v>
      </c>
      <c r="G144">
        <v>1</v>
      </c>
      <c r="H144">
        <v>0</v>
      </c>
      <c r="J144" s="7"/>
      <c r="K144" s="8"/>
      <c r="M144" s="7"/>
      <c r="N144" s="8"/>
      <c r="O144" s="9" cm="1">
        <f t="array" ref="O144">_xlfn.IFS(AND(B144="Short",F144=Q144),(D144-F144)/D144,AND(B144="Long",F144=Q144),(F144/D144)-1,AND(B144="Long",F144&lt;&gt;Q144),(F144/D144)-1,AND(B144="Short",F144&lt;&gt;Q144),(D144-F144)/D144)</f>
        <v>6.9150279125873043E-2</v>
      </c>
      <c r="P144" t="s">
        <v>23</v>
      </c>
      <c r="Q144" s="7">
        <v>33.182000000000002</v>
      </c>
      <c r="R144" s="8">
        <v>45051</v>
      </c>
      <c r="S144" s="10">
        <f t="shared" si="6"/>
        <v>6</v>
      </c>
      <c r="T144" s="10">
        <v>1</v>
      </c>
      <c r="V144" s="11" t="str">
        <f t="shared" si="7"/>
        <v>1</v>
      </c>
      <c r="Y144" s="10">
        <v>0</v>
      </c>
      <c r="AC144">
        <f t="shared" si="8"/>
        <v>6</v>
      </c>
    </row>
    <row r="145" spans="1:29" x14ac:dyDescent="0.2">
      <c r="A145" t="s">
        <v>113</v>
      </c>
      <c r="B145" t="s">
        <v>25</v>
      </c>
      <c r="C145" s="6">
        <v>43906</v>
      </c>
      <c r="D145" s="7">
        <v>35.109000000000002</v>
      </c>
      <c r="E145" s="6">
        <v>43907</v>
      </c>
      <c r="F145" s="7">
        <v>37.454000000000001</v>
      </c>
      <c r="G145">
        <v>1</v>
      </c>
      <c r="H145">
        <v>0</v>
      </c>
      <c r="J145" s="7"/>
      <c r="K145" s="8"/>
      <c r="M145" s="7"/>
      <c r="N145" s="8"/>
      <c r="O145" s="9" cm="1">
        <f t="array" ref="O145">_xlfn.IFS(AND(B145="Short",F145=Q145),(D145-F145)/D145,AND(B145="Long",F145=Q145),(F145/D145)-1,AND(B145="Long",F145&lt;&gt;Q145),(F145/D145)-1,AND(B145="Short",F145&lt;&gt;Q145),(D145-F145)/D145)</f>
        <v>6.6791990657666167E-2</v>
      </c>
      <c r="P145" t="s">
        <v>23</v>
      </c>
      <c r="Q145" s="7">
        <v>37.454000000000001</v>
      </c>
      <c r="R145" s="8">
        <v>43906</v>
      </c>
      <c r="S145" s="10">
        <f t="shared" si="6"/>
        <v>1</v>
      </c>
      <c r="T145" s="10">
        <v>1</v>
      </c>
      <c r="V145" s="11" t="str">
        <f t="shared" si="7"/>
        <v>1</v>
      </c>
      <c r="Y145" s="10">
        <v>0</v>
      </c>
      <c r="AC145">
        <f t="shared" si="8"/>
        <v>1</v>
      </c>
    </row>
    <row r="146" spans="1:29" x14ac:dyDescent="0.2">
      <c r="A146" t="s">
        <v>106</v>
      </c>
      <c r="B146" t="s">
        <v>25</v>
      </c>
      <c r="C146" s="6">
        <v>43906</v>
      </c>
      <c r="D146" s="7">
        <v>65.010999999999996</v>
      </c>
      <c r="E146" s="6">
        <v>43909</v>
      </c>
      <c r="F146" s="7">
        <v>69.316000000000003</v>
      </c>
      <c r="G146">
        <v>1</v>
      </c>
      <c r="H146">
        <v>0</v>
      </c>
      <c r="J146" s="7"/>
      <c r="K146" s="8"/>
      <c r="M146" s="7"/>
      <c r="N146" s="8"/>
      <c r="O146" s="9" cm="1">
        <f t="array" ref="O146">_xlfn.IFS(AND(B146="Short",F146=Q146),(D146-F146)/D146,AND(B146="Long",F146=Q146),(F146/D146)-1,AND(B146="Long",F146&lt;&gt;Q146),(F146/D146)-1,AND(B146="Short",F146&lt;&gt;Q146),(D146-F146)/D146)</f>
        <v>6.6219562843211177E-2</v>
      </c>
      <c r="P146" t="s">
        <v>23</v>
      </c>
      <c r="Q146" s="7">
        <v>69.316000000000003</v>
      </c>
      <c r="R146" s="8">
        <v>43906</v>
      </c>
      <c r="S146" s="10">
        <f t="shared" si="6"/>
        <v>3</v>
      </c>
      <c r="T146" s="10">
        <v>1</v>
      </c>
      <c r="V146" s="11" t="str">
        <f t="shared" si="7"/>
        <v>1</v>
      </c>
      <c r="Y146" s="10">
        <v>0</v>
      </c>
      <c r="AC146">
        <f t="shared" si="8"/>
        <v>3</v>
      </c>
    </row>
    <row r="147" spans="1:29" x14ac:dyDescent="0.2">
      <c r="A147" t="s">
        <v>98</v>
      </c>
      <c r="B147" t="s">
        <v>25</v>
      </c>
      <c r="C147" s="6">
        <v>43906</v>
      </c>
      <c r="D147" s="7">
        <v>16.696000000000002</v>
      </c>
      <c r="E147" s="6">
        <v>43909</v>
      </c>
      <c r="F147" s="7">
        <v>17.675999999999998</v>
      </c>
      <c r="G147">
        <v>1</v>
      </c>
      <c r="H147">
        <v>0</v>
      </c>
      <c r="J147" s="7"/>
      <c r="K147" s="8"/>
      <c r="M147" s="7"/>
      <c r="N147" s="8"/>
      <c r="O147" s="9" cm="1">
        <f t="array" ref="O147">_xlfn.IFS(AND(B147="Short",F147=Q147),(D147-F147)/D147,AND(B147="Long",F147=Q147),(F147/D147)-1,AND(B147="Long",F147&lt;&gt;Q147),(F147/D147)-1,AND(B147="Short",F147&lt;&gt;Q147),(D147-F147)/D147)</f>
        <v>5.8696693818878654E-2</v>
      </c>
      <c r="P147" t="s">
        <v>23</v>
      </c>
      <c r="Q147" s="7">
        <v>17.675999999999998</v>
      </c>
      <c r="R147" s="8">
        <v>43906</v>
      </c>
      <c r="S147" s="10">
        <f t="shared" si="6"/>
        <v>3</v>
      </c>
      <c r="T147" s="10">
        <v>1</v>
      </c>
      <c r="V147" s="11" t="str">
        <f t="shared" si="7"/>
        <v>1</v>
      </c>
      <c r="Y147" s="10">
        <v>0</v>
      </c>
      <c r="AC147">
        <f t="shared" si="8"/>
        <v>3</v>
      </c>
    </row>
    <row r="148" spans="1:29" x14ac:dyDescent="0.2">
      <c r="A148" t="s">
        <v>112</v>
      </c>
      <c r="B148" t="s">
        <v>25</v>
      </c>
      <c r="C148" s="6">
        <v>44594</v>
      </c>
      <c r="D148" s="7">
        <v>94.382000000000005</v>
      </c>
      <c r="E148" s="6">
        <v>44621</v>
      </c>
      <c r="F148" s="7">
        <v>100.042</v>
      </c>
      <c r="G148">
        <v>1</v>
      </c>
      <c r="H148">
        <v>0</v>
      </c>
      <c r="J148" s="7"/>
      <c r="K148" s="8"/>
      <c r="M148" s="7"/>
      <c r="N148" s="8"/>
      <c r="O148" s="9" cm="1">
        <f t="array" ref="O148">_xlfn.IFS(AND(B148="Short",F148=Q148),(D148-F148)/D148,AND(B148="Long",F148=Q148),(F148/D148)-1,AND(B148="Long",F148&lt;&gt;Q148),(F148/D148)-1,AND(B148="Short",F148&lt;&gt;Q148),(D148-F148)/D148)</f>
        <v>5.9969061897395592E-2</v>
      </c>
      <c r="P148" t="s">
        <v>23</v>
      </c>
      <c r="Q148" s="7">
        <v>100.042</v>
      </c>
      <c r="R148" s="8">
        <v>44594</v>
      </c>
      <c r="S148" s="10">
        <f t="shared" si="6"/>
        <v>27</v>
      </c>
      <c r="T148" s="10">
        <v>1</v>
      </c>
      <c r="V148" s="11" t="str">
        <f t="shared" si="7"/>
        <v>1</v>
      </c>
      <c r="Y148" s="10">
        <v>0</v>
      </c>
      <c r="AC148">
        <f t="shared" si="8"/>
        <v>27</v>
      </c>
    </row>
    <row r="149" spans="1:29" x14ac:dyDescent="0.2">
      <c r="A149" t="s">
        <v>118</v>
      </c>
      <c r="B149" t="s">
        <v>25</v>
      </c>
      <c r="C149" s="6">
        <v>43906</v>
      </c>
      <c r="D149" s="7">
        <v>164.90100000000001</v>
      </c>
      <c r="E149" s="6">
        <v>43916</v>
      </c>
      <c r="F149" s="7">
        <v>174.40600000000001</v>
      </c>
      <c r="G149">
        <v>1</v>
      </c>
      <c r="H149">
        <v>0</v>
      </c>
      <c r="J149" s="7"/>
      <c r="K149" s="8"/>
      <c r="M149" s="7"/>
      <c r="N149" s="8"/>
      <c r="O149" s="9" cm="1">
        <f t="array" ref="O149">_xlfn.IFS(AND(B149="Short",F149=Q149),(D149-F149)/D149,AND(B149="Long",F149=Q149),(F149/D149)-1,AND(B149="Long",F149&lt;&gt;Q149),(F149/D149)-1,AND(B149="Short",F149&lt;&gt;Q149),(D149-F149)/D149)</f>
        <v>5.7640644993056434E-2</v>
      </c>
      <c r="P149" t="s">
        <v>23</v>
      </c>
      <c r="Q149" s="7">
        <v>174.40600000000001</v>
      </c>
      <c r="R149" s="8">
        <v>43906</v>
      </c>
      <c r="S149" s="10">
        <f t="shared" si="6"/>
        <v>10</v>
      </c>
      <c r="T149" s="10">
        <v>1</v>
      </c>
      <c r="V149" s="11" t="str">
        <f t="shared" si="7"/>
        <v>1</v>
      </c>
      <c r="Y149" s="10">
        <v>0</v>
      </c>
      <c r="AC149">
        <f t="shared" si="8"/>
        <v>10</v>
      </c>
    </row>
    <row r="150" spans="1:29" x14ac:dyDescent="0.2">
      <c r="A150" t="s">
        <v>117</v>
      </c>
      <c r="B150" t="s">
        <v>25</v>
      </c>
      <c r="C150" s="6">
        <v>44909</v>
      </c>
      <c r="D150" s="7">
        <v>348.03100000000001</v>
      </c>
      <c r="E150" s="6">
        <v>44936</v>
      </c>
      <c r="F150" s="7">
        <v>372.83600000000001</v>
      </c>
      <c r="G150">
        <v>1</v>
      </c>
      <c r="H150">
        <v>0</v>
      </c>
      <c r="J150" s="7"/>
      <c r="K150" s="8"/>
      <c r="M150" s="7"/>
      <c r="N150" s="8"/>
      <c r="O150" s="9" cm="1">
        <f t="array" ref="O150">_xlfn.IFS(AND(B150="Short",F150=Q150),(D150-F150)/D150,AND(B150="Long",F150=Q150),(F150/D150)-1,AND(B150="Long",F150&lt;&gt;Q150),(F150/D150)-1,AND(B150="Short",F150&lt;&gt;Q150),(D150-F150)/D150)</f>
        <v>7.127238665521185E-2</v>
      </c>
      <c r="P150" t="s">
        <v>23</v>
      </c>
      <c r="Q150" s="7">
        <v>372.83600000000001</v>
      </c>
      <c r="R150" s="8">
        <v>44909</v>
      </c>
      <c r="S150" s="10">
        <f t="shared" si="6"/>
        <v>27</v>
      </c>
      <c r="T150" s="10">
        <v>1</v>
      </c>
      <c r="V150" s="11" t="str">
        <f t="shared" si="7"/>
        <v>1</v>
      </c>
      <c r="Y150" s="10">
        <v>0</v>
      </c>
      <c r="AC150">
        <f t="shared" si="8"/>
        <v>27</v>
      </c>
    </row>
    <row r="151" spans="1:29" x14ac:dyDescent="0.2">
      <c r="A151" t="s">
        <v>114</v>
      </c>
      <c r="B151" t="s">
        <v>25</v>
      </c>
      <c r="C151" s="6">
        <v>43906</v>
      </c>
      <c r="D151" s="7">
        <v>16.637329999999999</v>
      </c>
      <c r="E151" s="6">
        <v>43907</v>
      </c>
      <c r="F151" s="7">
        <v>18.12398</v>
      </c>
      <c r="G151">
        <v>1</v>
      </c>
      <c r="H151">
        <v>0</v>
      </c>
      <c r="J151" s="7"/>
      <c r="K151" s="8"/>
      <c r="M151" s="7"/>
      <c r="N151" s="8"/>
      <c r="O151" s="9" cm="1">
        <f t="array" ref="O151">_xlfn.IFS(AND(B151="Short",F151=Q151),(D151-F151)/D151,AND(B151="Long",F151=Q151),(F151/D151)-1,AND(B151="Long",F151&lt;&gt;Q151),(F151/D151)-1,AND(B151="Short",F151&lt;&gt;Q151),(D151-F151)/D151)</f>
        <v>8.9356284932738728E-2</v>
      </c>
      <c r="P151" t="s">
        <v>23</v>
      </c>
      <c r="Q151" s="7">
        <v>18.12398</v>
      </c>
      <c r="R151" s="8">
        <v>43906</v>
      </c>
      <c r="S151" s="10">
        <f t="shared" si="6"/>
        <v>1</v>
      </c>
      <c r="T151" s="10">
        <v>1</v>
      </c>
      <c r="V151" s="11" t="str">
        <f t="shared" si="7"/>
        <v>1</v>
      </c>
      <c r="Y151" s="10">
        <v>0</v>
      </c>
      <c r="AC151">
        <f t="shared" si="8"/>
        <v>1</v>
      </c>
    </row>
    <row r="152" spans="1:29" x14ac:dyDescent="0.2">
      <c r="A152" t="s">
        <v>116</v>
      </c>
      <c r="B152" t="s">
        <v>25</v>
      </c>
      <c r="C152" s="6">
        <v>43906</v>
      </c>
      <c r="D152" s="7">
        <v>202.17099999999999</v>
      </c>
      <c r="E152" s="6">
        <v>43950</v>
      </c>
      <c r="F152" s="7">
        <v>225.17599999999999</v>
      </c>
      <c r="G152">
        <v>1</v>
      </c>
      <c r="H152">
        <v>0</v>
      </c>
      <c r="J152" s="7"/>
      <c r="K152" s="8"/>
      <c r="M152" s="7"/>
      <c r="N152" s="8"/>
      <c r="O152" s="9" cm="1">
        <f t="array" ref="O152">_xlfn.IFS(AND(B152="Short",F152=Q152),(D152-F152)/D152,AND(B152="Long",F152=Q152),(F152/D152)-1,AND(B152="Long",F152&lt;&gt;Q152),(F152/D152)-1,AND(B152="Short",F152&lt;&gt;Q152),(D152-F152)/D152)</f>
        <v>0.11378981159513479</v>
      </c>
      <c r="P152" t="s">
        <v>23</v>
      </c>
      <c r="Q152" s="7">
        <v>225.17599999999999</v>
      </c>
      <c r="R152" s="8">
        <v>43906</v>
      </c>
      <c r="S152" s="10">
        <f t="shared" si="6"/>
        <v>44</v>
      </c>
      <c r="T152" s="10">
        <v>1</v>
      </c>
      <c r="V152" s="11" t="str">
        <f t="shared" si="7"/>
        <v>1</v>
      </c>
      <c r="Y152" s="10">
        <v>0</v>
      </c>
      <c r="AC152">
        <f t="shared" si="8"/>
        <v>44</v>
      </c>
    </row>
    <row r="153" spans="1:29" x14ac:dyDescent="0.2">
      <c r="A153" t="s">
        <v>109</v>
      </c>
      <c r="B153" t="s">
        <v>25</v>
      </c>
      <c r="C153" s="6">
        <v>43899</v>
      </c>
      <c r="D153" s="7">
        <v>35.088000000000001</v>
      </c>
      <c r="E153" s="6">
        <v>43950</v>
      </c>
      <c r="F153" s="7">
        <v>40.777999999999999</v>
      </c>
      <c r="G153">
        <v>1</v>
      </c>
      <c r="H153">
        <v>0</v>
      </c>
      <c r="J153" s="7"/>
      <c r="K153" s="8"/>
      <c r="M153" s="7"/>
      <c r="N153" s="8"/>
      <c r="O153" s="9" cm="1">
        <f t="array" ref="O153">_xlfn.IFS(AND(B153="Short",F153=Q153),(D153-F153)/D153,AND(B153="Long",F153=Q153),(F153/D153)-1,AND(B153="Long",F153&lt;&gt;Q153),(F153/D153)-1,AND(B153="Short",F153&lt;&gt;Q153),(D153-F153)/D153)</f>
        <v>0.16216370269037839</v>
      </c>
      <c r="P153" t="s">
        <v>23</v>
      </c>
      <c r="Q153" s="7">
        <v>40.777999999999999</v>
      </c>
      <c r="R153" s="8">
        <v>43899</v>
      </c>
      <c r="S153" s="10">
        <f t="shared" si="6"/>
        <v>51</v>
      </c>
      <c r="T153" s="10">
        <v>1</v>
      </c>
      <c r="V153" s="11" t="str">
        <f t="shared" si="7"/>
        <v>1</v>
      </c>
      <c r="Y153" s="10">
        <v>0</v>
      </c>
      <c r="AC153">
        <f t="shared" si="8"/>
        <v>51</v>
      </c>
    </row>
    <row r="154" spans="1:29" x14ac:dyDescent="0.2">
      <c r="A154" t="s">
        <v>120</v>
      </c>
      <c r="B154" t="s">
        <v>25</v>
      </c>
      <c r="C154" s="6">
        <v>43906</v>
      </c>
      <c r="D154" s="7">
        <v>34.601999999999997</v>
      </c>
      <c r="E154" s="6">
        <v>43915</v>
      </c>
      <c r="F154" s="7">
        <v>37.212000000000003</v>
      </c>
      <c r="G154">
        <v>1</v>
      </c>
      <c r="H154">
        <v>0</v>
      </c>
      <c r="J154" s="7"/>
      <c r="K154" s="8"/>
      <c r="M154" s="7"/>
      <c r="N154" s="8"/>
      <c r="O154" s="9" cm="1">
        <f t="array" ref="O154">_xlfn.IFS(AND(B154="Short",F154=Q154),(D154-F154)/D154,AND(B154="Long",F154=Q154),(F154/D154)-1,AND(B154="Long",F154&lt;&gt;Q154),(F154/D154)-1,AND(B154="Short",F154&lt;&gt;Q154),(D154-F154)/D154)</f>
        <v>7.5429165944165266E-2</v>
      </c>
      <c r="P154" t="s">
        <v>23</v>
      </c>
      <c r="Q154" s="7">
        <v>37.212000000000003</v>
      </c>
      <c r="R154" s="8">
        <v>43906</v>
      </c>
      <c r="S154" s="10">
        <f t="shared" si="6"/>
        <v>9</v>
      </c>
      <c r="T154" s="10">
        <v>1</v>
      </c>
      <c r="V154" s="11" t="str">
        <f t="shared" si="7"/>
        <v>1</v>
      </c>
      <c r="Y154" s="10">
        <v>0</v>
      </c>
      <c r="AC154">
        <f t="shared" si="8"/>
        <v>9</v>
      </c>
    </row>
    <row r="155" spans="1:29" x14ac:dyDescent="0.2">
      <c r="A155" t="s">
        <v>119</v>
      </c>
      <c r="B155" t="s">
        <v>22</v>
      </c>
      <c r="C155" s="6">
        <v>43864</v>
      </c>
      <c r="D155" s="7">
        <v>66.626000000000005</v>
      </c>
      <c r="E155" s="6">
        <v>43865</v>
      </c>
      <c r="F155" s="7">
        <v>63.555999999999997</v>
      </c>
      <c r="G155">
        <v>1</v>
      </c>
      <c r="H155">
        <v>0</v>
      </c>
      <c r="J155" s="7"/>
      <c r="K155" s="8"/>
      <c r="M155" s="7"/>
      <c r="N155" s="8"/>
      <c r="O155" s="9" cm="1">
        <f t="array" ref="O155">_xlfn.IFS(AND(B155="Short",F155=Q155),(D155-F155)/D155,AND(B155="Long",F155=Q155),(F155/D155)-1,AND(B155="Long",F155&lt;&gt;Q155),(F155/D155)-1,AND(B155="Short",F155&lt;&gt;Q155),(D155-F155)/D155)</f>
        <v>4.607810764566396E-2</v>
      </c>
      <c r="P155" t="s">
        <v>23</v>
      </c>
      <c r="Q155" s="7">
        <v>63.555999999999997</v>
      </c>
      <c r="R155" s="8">
        <v>43864</v>
      </c>
      <c r="S155" s="10">
        <f t="shared" si="6"/>
        <v>1</v>
      </c>
      <c r="T155" s="10">
        <v>1</v>
      </c>
      <c r="V155" s="11" t="str">
        <f t="shared" si="7"/>
        <v>1</v>
      </c>
      <c r="Y155" s="10">
        <v>0</v>
      </c>
      <c r="AC155">
        <f t="shared" si="8"/>
        <v>1</v>
      </c>
    </row>
    <row r="156" spans="1:29" x14ac:dyDescent="0.2">
      <c r="A156" t="s">
        <v>119</v>
      </c>
      <c r="B156" t="s">
        <v>22</v>
      </c>
      <c r="C156" s="6">
        <v>44144</v>
      </c>
      <c r="D156" s="7">
        <v>118.76300000000001</v>
      </c>
      <c r="E156" s="6">
        <v>44145</v>
      </c>
      <c r="F156" s="7">
        <v>110.178</v>
      </c>
      <c r="G156">
        <v>1</v>
      </c>
      <c r="H156">
        <v>0</v>
      </c>
      <c r="J156" s="7"/>
      <c r="K156" s="8"/>
      <c r="M156" s="7"/>
      <c r="N156" s="8"/>
      <c r="O156" s="9" cm="1">
        <f t="array" ref="O156">_xlfn.IFS(AND(B156="Short",F156=Q156),(D156-F156)/D156,AND(B156="Long",F156=Q156),(F156/D156)-1,AND(B156="Long",F156&lt;&gt;Q156),(F156/D156)-1,AND(B156="Short",F156&lt;&gt;Q156),(D156-F156)/D156)</f>
        <v>7.2286823337234726E-2</v>
      </c>
      <c r="P156" t="s">
        <v>23</v>
      </c>
      <c r="Q156" s="7">
        <v>110.178</v>
      </c>
      <c r="R156" s="8">
        <v>44144</v>
      </c>
      <c r="S156" s="10">
        <f t="shared" si="6"/>
        <v>1</v>
      </c>
      <c r="T156" s="10">
        <v>1</v>
      </c>
      <c r="V156" s="11" t="str">
        <f t="shared" si="7"/>
        <v>1</v>
      </c>
      <c r="Y156" s="10">
        <v>0</v>
      </c>
      <c r="AC156">
        <f t="shared" si="8"/>
        <v>1</v>
      </c>
    </row>
    <row r="157" spans="1:29" x14ac:dyDescent="0.2">
      <c r="A157" t="s">
        <v>119</v>
      </c>
      <c r="B157" t="s">
        <v>25</v>
      </c>
      <c r="C157" s="6">
        <v>44866</v>
      </c>
      <c r="D157" s="7">
        <v>50.915999999999997</v>
      </c>
      <c r="E157" s="6">
        <v>44963</v>
      </c>
      <c r="F157" s="7">
        <v>59.146000000000001</v>
      </c>
      <c r="G157">
        <v>1</v>
      </c>
      <c r="H157">
        <v>0</v>
      </c>
      <c r="J157" s="7"/>
      <c r="K157" s="8"/>
      <c r="M157" s="7"/>
      <c r="N157" s="8"/>
      <c r="O157" s="9" cm="1">
        <f t="array" ref="O157">_xlfn.IFS(AND(B157="Short",F157=Q157),(D157-F157)/D157,AND(B157="Long",F157=Q157),(F157/D157)-1,AND(B157="Long",F157&lt;&gt;Q157),(F157/D157)-1,AND(B157="Short",F157&lt;&gt;Q157),(D157-F157)/D157)</f>
        <v>0.16163877759446943</v>
      </c>
      <c r="P157" t="s">
        <v>23</v>
      </c>
      <c r="Q157" s="7">
        <v>59.146000000000001</v>
      </c>
      <c r="R157" s="8">
        <v>44866</v>
      </c>
      <c r="S157" s="10">
        <f t="shared" si="6"/>
        <v>97</v>
      </c>
      <c r="T157" s="10">
        <v>1</v>
      </c>
      <c r="V157" s="11" t="str">
        <f t="shared" si="7"/>
        <v>1</v>
      </c>
      <c r="Y157" s="10">
        <v>0</v>
      </c>
      <c r="AC157">
        <f t="shared" si="8"/>
        <v>97</v>
      </c>
    </row>
    <row r="158" spans="1:29" x14ac:dyDescent="0.2">
      <c r="A158" t="s">
        <v>119</v>
      </c>
      <c r="B158" t="s">
        <v>22</v>
      </c>
      <c r="C158" s="6">
        <v>44963</v>
      </c>
      <c r="D158" s="7">
        <v>68.119</v>
      </c>
      <c r="E158" s="6">
        <v>45009</v>
      </c>
      <c r="F158" s="7">
        <v>61.414000000000001</v>
      </c>
      <c r="G158">
        <v>1</v>
      </c>
      <c r="H158">
        <v>0</v>
      </c>
      <c r="J158" s="7"/>
      <c r="K158" s="8"/>
      <c r="M158" s="7"/>
      <c r="N158" s="8"/>
      <c r="O158" s="9" cm="1">
        <f t="array" ref="O158">_xlfn.IFS(AND(B158="Short",F158=Q158),(D158-F158)/D158,AND(B158="Long",F158=Q158),(F158/D158)-1,AND(B158="Long",F158&lt;&gt;Q158),(F158/D158)-1,AND(B158="Short",F158&lt;&gt;Q158),(D158-F158)/D158)</f>
        <v>9.8430687473392134E-2</v>
      </c>
      <c r="P158" t="s">
        <v>23</v>
      </c>
      <c r="Q158" s="7">
        <v>61.414000000000001</v>
      </c>
      <c r="R158" s="8">
        <v>44963</v>
      </c>
      <c r="S158" s="10">
        <f t="shared" si="6"/>
        <v>46</v>
      </c>
      <c r="T158" s="10">
        <v>1</v>
      </c>
      <c r="V158" s="11" t="str">
        <f t="shared" si="7"/>
        <v>1</v>
      </c>
      <c r="Y158" s="10">
        <v>0</v>
      </c>
      <c r="AC158">
        <f t="shared" si="8"/>
        <v>46</v>
      </c>
    </row>
    <row r="159" spans="1:29" x14ac:dyDescent="0.2">
      <c r="A159" t="s">
        <v>119</v>
      </c>
      <c r="B159" t="s">
        <v>25</v>
      </c>
      <c r="C159" s="6">
        <v>45030</v>
      </c>
      <c r="D159" s="7">
        <v>48.423999999999999</v>
      </c>
      <c r="E159" s="6">
        <v>45327</v>
      </c>
      <c r="F159" s="7">
        <v>56.694000000000003</v>
      </c>
      <c r="G159">
        <v>1</v>
      </c>
      <c r="H159">
        <v>0</v>
      </c>
      <c r="J159" s="7"/>
      <c r="K159" s="8"/>
      <c r="M159" s="7"/>
      <c r="N159" s="8"/>
      <c r="O159" s="9" cm="1">
        <f t="array" ref="O159">_xlfn.IFS(AND(B159="Short",F159=Q159),(D159-F159)/D159,AND(B159="Long",F159=Q159),(F159/D159)-1,AND(B159="Long",F159&lt;&gt;Q159),(F159/D159)-1,AND(B159="Short",F159&lt;&gt;Q159),(D159-F159)/D159)</f>
        <v>0.17078308276887499</v>
      </c>
      <c r="P159" t="s">
        <v>23</v>
      </c>
      <c r="Q159" s="7">
        <v>56.694000000000003</v>
      </c>
      <c r="R159" s="8">
        <v>45030</v>
      </c>
      <c r="S159" s="10">
        <f t="shared" si="6"/>
        <v>297</v>
      </c>
      <c r="T159" s="10">
        <v>1</v>
      </c>
      <c r="V159" s="11" t="str">
        <f t="shared" si="7"/>
        <v>1</v>
      </c>
      <c r="Y159" s="10">
        <v>0</v>
      </c>
      <c r="AC159">
        <f t="shared" si="8"/>
        <v>297</v>
      </c>
    </row>
    <row r="160" spans="1:29" x14ac:dyDescent="0.2">
      <c r="A160" t="s">
        <v>103</v>
      </c>
      <c r="B160" t="s">
        <v>25</v>
      </c>
      <c r="C160" s="6">
        <v>44776</v>
      </c>
      <c r="D160" s="7">
        <v>221.38499999999999</v>
      </c>
      <c r="E160" s="6">
        <v>44784</v>
      </c>
      <c r="F160" s="7">
        <v>233.76</v>
      </c>
      <c r="G160">
        <v>1</v>
      </c>
      <c r="H160">
        <v>0</v>
      </c>
      <c r="J160" s="7"/>
      <c r="K160" s="8"/>
      <c r="M160" s="7"/>
      <c r="N160" s="8"/>
      <c r="O160" s="9" cm="1">
        <f t="array" ref="O160">_xlfn.IFS(AND(B160="Short",F160=Q160),(D160-F160)/D160,AND(B160="Long",F160=Q160),(F160/D160)-1,AND(B160="Long",F160&lt;&gt;Q160),(F160/D160)-1,AND(B160="Short",F160&lt;&gt;Q160),(D160-F160)/D160)</f>
        <v>5.5898096076969939E-2</v>
      </c>
      <c r="P160" t="s">
        <v>23</v>
      </c>
      <c r="Q160" s="7">
        <v>233.76</v>
      </c>
      <c r="R160" s="8">
        <v>44776</v>
      </c>
      <c r="S160" s="10">
        <f t="shared" si="6"/>
        <v>8</v>
      </c>
      <c r="T160" s="10">
        <v>1</v>
      </c>
      <c r="V160" s="11" t="str">
        <f t="shared" si="7"/>
        <v>1</v>
      </c>
      <c r="Y160" s="10">
        <v>0</v>
      </c>
      <c r="AC160">
        <f t="shared" si="8"/>
        <v>8</v>
      </c>
    </row>
    <row r="161" spans="1:29" x14ac:dyDescent="0.2">
      <c r="A161" t="s">
        <v>103</v>
      </c>
      <c r="B161" t="s">
        <v>25</v>
      </c>
      <c r="C161" s="6">
        <v>44979</v>
      </c>
      <c r="D161" s="7">
        <v>218.37299999999999</v>
      </c>
      <c r="E161" s="6">
        <v>44991</v>
      </c>
      <c r="F161" s="7">
        <v>232.38800000000001</v>
      </c>
      <c r="G161">
        <v>1</v>
      </c>
      <c r="H161">
        <v>0</v>
      </c>
      <c r="J161" s="7"/>
      <c r="K161" s="8"/>
      <c r="M161" s="7"/>
      <c r="N161" s="8"/>
      <c r="O161" s="9" cm="1">
        <f t="array" ref="O161">_xlfn.IFS(AND(B161="Short",F161=Q161),(D161-F161)/D161,AND(B161="Long",F161=Q161),(F161/D161)-1,AND(B161="Long",F161&lt;&gt;Q161),(F161/D161)-1,AND(B161="Short",F161&lt;&gt;Q161),(D161-F161)/D161)</f>
        <v>6.4179179660489138E-2</v>
      </c>
      <c r="P161" t="s">
        <v>23</v>
      </c>
      <c r="Q161" s="7">
        <v>232.38800000000001</v>
      </c>
      <c r="R161" s="8">
        <v>44979</v>
      </c>
      <c r="S161" s="10">
        <f t="shared" si="6"/>
        <v>12</v>
      </c>
      <c r="T161" s="10">
        <v>1</v>
      </c>
      <c r="V161" s="11" t="str">
        <f t="shared" si="7"/>
        <v>1</v>
      </c>
      <c r="Y161" s="10">
        <v>0</v>
      </c>
      <c r="AC161">
        <f t="shared" si="8"/>
        <v>12</v>
      </c>
    </row>
    <row r="162" spans="1:29" x14ac:dyDescent="0.2">
      <c r="A162" t="s">
        <v>123</v>
      </c>
      <c r="B162" t="s">
        <v>25</v>
      </c>
      <c r="C162" s="6">
        <v>43906</v>
      </c>
      <c r="D162" s="7">
        <v>92.872</v>
      </c>
      <c r="E162" s="6">
        <v>43914</v>
      </c>
      <c r="F162" s="7">
        <v>98.231999999999999</v>
      </c>
      <c r="G162">
        <v>1</v>
      </c>
      <c r="H162">
        <v>0</v>
      </c>
      <c r="J162" s="7"/>
      <c r="K162" s="8"/>
      <c r="M162" s="7"/>
      <c r="N162" s="8"/>
      <c r="O162" s="9" cm="1">
        <f t="array" ref="O162">_xlfn.IFS(AND(B162="Short",F162=Q162),(D162-F162)/D162,AND(B162="Long",F162=Q162),(F162/D162)-1,AND(B162="Long",F162&lt;&gt;Q162),(F162/D162)-1,AND(B162="Short",F162&lt;&gt;Q162),(D162-F162)/D162)</f>
        <v>5.7713842708243535E-2</v>
      </c>
      <c r="P162" t="s">
        <v>23</v>
      </c>
      <c r="Q162" s="7">
        <v>98.231999999999999</v>
      </c>
      <c r="R162" s="8">
        <v>43906</v>
      </c>
      <c r="S162" s="10">
        <f t="shared" si="6"/>
        <v>8</v>
      </c>
      <c r="T162" s="10">
        <v>1</v>
      </c>
      <c r="V162" s="11" t="str">
        <f t="shared" si="7"/>
        <v>1</v>
      </c>
      <c r="Y162" s="10">
        <v>0</v>
      </c>
      <c r="AC162">
        <f t="shared" si="8"/>
        <v>8</v>
      </c>
    </row>
    <row r="163" spans="1:29" x14ac:dyDescent="0.2">
      <c r="A163" t="s">
        <v>123</v>
      </c>
      <c r="B163" t="s">
        <v>22</v>
      </c>
      <c r="C163" s="6">
        <v>44144</v>
      </c>
      <c r="D163" s="7">
        <v>138.97999999999999</v>
      </c>
      <c r="E163" s="6">
        <v>44510</v>
      </c>
      <c r="F163" s="7">
        <v>174.45</v>
      </c>
      <c r="G163">
        <v>0</v>
      </c>
      <c r="H163">
        <v>0</v>
      </c>
      <c r="J163" s="7"/>
      <c r="K163" s="8"/>
      <c r="M163" s="7"/>
      <c r="N163" s="8"/>
      <c r="O163" s="9" cm="1">
        <f t="array" ref="O163">_xlfn.IFS(AND(B163="Short",F163=Q163),(D163-F163)/D163,AND(B163="Long",F163=Q163),(F163/D163)-1,AND(B163="Long",F163&lt;&gt;Q163),(F163/D163)-1,AND(B163="Short",F163&lt;&gt;Q163),(D163-F163)/D163)</f>
        <v>-0.25521657792488128</v>
      </c>
      <c r="P163" t="s">
        <v>23</v>
      </c>
      <c r="Q163" s="7">
        <v>132.58000000000001</v>
      </c>
      <c r="R163" s="8">
        <v>44144</v>
      </c>
      <c r="S163" s="10">
        <f t="shared" si="6"/>
        <v>366</v>
      </c>
      <c r="T163" s="10">
        <v>0</v>
      </c>
      <c r="V163" s="11" t="b">
        <f t="shared" si="7"/>
        <v>0</v>
      </c>
      <c r="Y163" s="10">
        <v>0</v>
      </c>
      <c r="AC163" t="b">
        <f t="shared" si="8"/>
        <v>0</v>
      </c>
    </row>
    <row r="164" spans="1:29" x14ac:dyDescent="0.2">
      <c r="A164" t="s">
        <v>111</v>
      </c>
      <c r="B164" t="s">
        <v>25</v>
      </c>
      <c r="C164" s="6">
        <v>43906</v>
      </c>
      <c r="D164" s="7">
        <v>97.286000000000001</v>
      </c>
      <c r="E164" s="6">
        <v>43907</v>
      </c>
      <c r="F164" s="7">
        <v>103.71599999999999</v>
      </c>
      <c r="G164">
        <v>1</v>
      </c>
      <c r="H164">
        <v>0</v>
      </c>
      <c r="J164" s="7"/>
      <c r="K164" s="8"/>
      <c r="M164" s="7"/>
      <c r="N164" s="8"/>
      <c r="O164" s="9" cm="1">
        <f t="array" ref="O164">_xlfn.IFS(AND(B164="Short",F164=Q164),(D164-F164)/D164,AND(B164="Long",F164=Q164),(F164/D164)-1,AND(B164="Long",F164&lt;&gt;Q164),(F164/D164)-1,AND(B164="Short",F164&lt;&gt;Q164),(D164-F164)/D164)</f>
        <v>6.6093785333963595E-2</v>
      </c>
      <c r="P164" t="s">
        <v>23</v>
      </c>
      <c r="Q164" s="7">
        <v>103.71599999999999</v>
      </c>
      <c r="R164" s="8">
        <v>43906</v>
      </c>
      <c r="S164" s="10">
        <f t="shared" si="6"/>
        <v>1</v>
      </c>
      <c r="T164" s="10">
        <v>1</v>
      </c>
      <c r="V164" s="11" t="str">
        <f t="shared" si="7"/>
        <v>1</v>
      </c>
      <c r="Y164" s="10">
        <v>0</v>
      </c>
      <c r="AC164">
        <f t="shared" si="8"/>
        <v>1</v>
      </c>
    </row>
    <row r="165" spans="1:29" x14ac:dyDescent="0.2">
      <c r="A165" t="s">
        <v>128</v>
      </c>
      <c r="B165" t="s">
        <v>22</v>
      </c>
      <c r="C165" s="6">
        <v>43979</v>
      </c>
      <c r="D165" s="7">
        <v>95.927000000000007</v>
      </c>
      <c r="E165" s="6">
        <v>43992</v>
      </c>
      <c r="F165" s="7">
        <v>91.262</v>
      </c>
      <c r="G165">
        <v>1</v>
      </c>
      <c r="H165">
        <v>0</v>
      </c>
      <c r="J165" s="7"/>
      <c r="K165" s="8"/>
      <c r="M165" s="7"/>
      <c r="N165" s="8"/>
      <c r="O165" s="9" cm="1">
        <f t="array" ref="O165">_xlfn.IFS(AND(B165="Short",F165=Q165),(D165-F165)/D165,AND(B165="Long",F165=Q165),(F165/D165)-1,AND(B165="Long",F165&lt;&gt;Q165),(F165/D165)-1,AND(B165="Short",F165&lt;&gt;Q165),(D165-F165)/D165)</f>
        <v>4.8630729617313226E-2</v>
      </c>
      <c r="P165" t="s">
        <v>23</v>
      </c>
      <c r="Q165" s="7">
        <v>91.262</v>
      </c>
      <c r="R165" s="8">
        <v>43979</v>
      </c>
      <c r="S165" s="10">
        <f t="shared" si="6"/>
        <v>13</v>
      </c>
      <c r="T165" s="10">
        <v>1</v>
      </c>
      <c r="V165" s="11" t="str">
        <f t="shared" si="7"/>
        <v>1</v>
      </c>
      <c r="Y165" s="10">
        <v>0</v>
      </c>
      <c r="AC165">
        <f t="shared" si="8"/>
        <v>13</v>
      </c>
    </row>
    <row r="166" spans="1:29" x14ac:dyDescent="0.2">
      <c r="A166" t="s">
        <v>121</v>
      </c>
      <c r="B166" t="s">
        <v>22</v>
      </c>
      <c r="C166" s="6">
        <v>43986</v>
      </c>
      <c r="D166" s="7">
        <v>50.850999999999999</v>
      </c>
      <c r="E166" s="6">
        <v>43987</v>
      </c>
      <c r="F166" s="7">
        <v>48.405999999999999</v>
      </c>
      <c r="G166">
        <v>1</v>
      </c>
      <c r="H166">
        <v>0</v>
      </c>
      <c r="J166" s="7"/>
      <c r="K166" s="8"/>
      <c r="M166" s="7"/>
      <c r="N166" s="8"/>
      <c r="O166" s="9" cm="1">
        <f t="array" ref="O166">_xlfn.IFS(AND(B166="Short",F166=Q166),(D166-F166)/D166,AND(B166="Long",F166=Q166),(F166/D166)-1,AND(B166="Long",F166&lt;&gt;Q166),(F166/D166)-1,AND(B166="Short",F166&lt;&gt;Q166),(D166-F166)/D166)</f>
        <v>4.8081650311694958E-2</v>
      </c>
      <c r="P166" t="s">
        <v>23</v>
      </c>
      <c r="Q166" s="7">
        <v>48.405999999999999</v>
      </c>
      <c r="R166" s="8">
        <v>43986</v>
      </c>
      <c r="S166" s="10">
        <f t="shared" si="6"/>
        <v>1</v>
      </c>
      <c r="T166" s="10">
        <v>1</v>
      </c>
      <c r="V166" s="11" t="str">
        <f t="shared" si="7"/>
        <v>1</v>
      </c>
      <c r="Y166" s="10">
        <v>0</v>
      </c>
      <c r="AC166">
        <f t="shared" si="8"/>
        <v>1</v>
      </c>
    </row>
    <row r="167" spans="1:29" x14ac:dyDescent="0.2">
      <c r="A167" t="s">
        <v>128</v>
      </c>
      <c r="B167" t="s">
        <v>22</v>
      </c>
      <c r="C167" s="6">
        <v>44159</v>
      </c>
      <c r="D167" s="7">
        <v>106.40300000000001</v>
      </c>
      <c r="E167" s="6">
        <v>44223</v>
      </c>
      <c r="F167" s="7">
        <v>101.518</v>
      </c>
      <c r="G167">
        <v>1</v>
      </c>
      <c r="H167">
        <v>0</v>
      </c>
      <c r="J167" s="7"/>
      <c r="K167" s="8"/>
      <c r="M167" s="7"/>
      <c r="N167" s="8"/>
      <c r="O167" s="9" cm="1">
        <f t="array" ref="O167">_xlfn.IFS(AND(B167="Short",F167=Q167),(D167-F167)/D167,AND(B167="Long",F167=Q167),(F167/D167)-1,AND(B167="Long",F167&lt;&gt;Q167),(F167/D167)-1,AND(B167="Short",F167&lt;&gt;Q167),(D167-F167)/D167)</f>
        <v>4.591035967031009E-2</v>
      </c>
      <c r="P167" t="s">
        <v>23</v>
      </c>
      <c r="Q167" s="7">
        <v>101.518</v>
      </c>
      <c r="R167" s="8">
        <v>44159</v>
      </c>
      <c r="S167" s="10">
        <f t="shared" si="6"/>
        <v>64</v>
      </c>
      <c r="T167" s="10">
        <v>1</v>
      </c>
      <c r="V167" s="11" t="str">
        <f t="shared" si="7"/>
        <v>1</v>
      </c>
      <c r="Y167" s="10">
        <v>0</v>
      </c>
      <c r="AC167">
        <f t="shared" si="8"/>
        <v>64</v>
      </c>
    </row>
    <row r="168" spans="1:29" x14ac:dyDescent="0.2">
      <c r="A168" t="s">
        <v>121</v>
      </c>
      <c r="B168" t="s">
        <v>22</v>
      </c>
      <c r="C168" s="6">
        <v>44231</v>
      </c>
      <c r="D168" s="7">
        <v>63.368000000000002</v>
      </c>
      <c r="E168" s="6">
        <v>44232</v>
      </c>
      <c r="F168" s="7">
        <v>60.408000000000001</v>
      </c>
      <c r="G168">
        <v>1</v>
      </c>
      <c r="H168">
        <v>0</v>
      </c>
      <c r="J168" s="7"/>
      <c r="K168" s="8"/>
      <c r="M168" s="7"/>
      <c r="N168" s="8"/>
      <c r="O168" s="9" cm="1">
        <f t="array" ref="O168">_xlfn.IFS(AND(B168="Short",F168=Q168),(D168-F168)/D168,AND(B168="Long",F168=Q168),(F168/D168)-1,AND(B168="Long",F168&lt;&gt;Q168),(F168/D168)-1,AND(B168="Short",F168&lt;&gt;Q168),(D168-F168)/D168)</f>
        <v>4.6711273829061997E-2</v>
      </c>
      <c r="P168" t="s">
        <v>23</v>
      </c>
      <c r="Q168" s="7">
        <v>60.408000000000001</v>
      </c>
      <c r="R168" s="8">
        <v>44231</v>
      </c>
      <c r="S168" s="10">
        <f t="shared" si="6"/>
        <v>1</v>
      </c>
      <c r="T168" s="10">
        <v>1</v>
      </c>
      <c r="V168" s="11" t="str">
        <f t="shared" si="7"/>
        <v>1</v>
      </c>
      <c r="Y168" s="10">
        <v>0</v>
      </c>
      <c r="AC168">
        <f t="shared" si="8"/>
        <v>1</v>
      </c>
    </row>
    <row r="169" spans="1:29" x14ac:dyDescent="0.2">
      <c r="A169" t="s">
        <v>128</v>
      </c>
      <c r="B169" t="s">
        <v>22</v>
      </c>
      <c r="C169" s="6">
        <v>44707</v>
      </c>
      <c r="D169" s="7">
        <v>157.18799999999999</v>
      </c>
      <c r="E169" s="6">
        <v>44799</v>
      </c>
      <c r="F169" s="7">
        <v>144.078</v>
      </c>
      <c r="G169">
        <v>1</v>
      </c>
      <c r="H169">
        <v>0</v>
      </c>
      <c r="J169" s="7"/>
      <c r="K169" s="8"/>
      <c r="M169" s="7"/>
      <c r="N169" s="8"/>
      <c r="O169" s="9" cm="1">
        <f t="array" ref="O169">_xlfn.IFS(AND(B169="Short",F169=Q169),(D169-F169)/D169,AND(B169="Long",F169=Q169),(F169/D169)-1,AND(B169="Long",F169&lt;&gt;Q169),(F169/D169)-1,AND(B169="Short",F169&lt;&gt;Q169),(D169-F169)/D169)</f>
        <v>8.340331323001747E-2</v>
      </c>
      <c r="P169" t="s">
        <v>23</v>
      </c>
      <c r="Q169" s="7">
        <v>144.078</v>
      </c>
      <c r="R169" s="8">
        <v>44707</v>
      </c>
      <c r="S169" s="10">
        <f t="shared" si="6"/>
        <v>92</v>
      </c>
      <c r="T169" s="10">
        <v>1</v>
      </c>
      <c r="V169" s="11" t="str">
        <f t="shared" si="7"/>
        <v>1</v>
      </c>
      <c r="Y169" s="10">
        <v>0</v>
      </c>
      <c r="AC169">
        <f t="shared" si="8"/>
        <v>92</v>
      </c>
    </row>
    <row r="170" spans="1:29" x14ac:dyDescent="0.2">
      <c r="A170" t="s">
        <v>107</v>
      </c>
      <c r="B170" t="s">
        <v>22</v>
      </c>
      <c r="C170" s="6">
        <v>44713</v>
      </c>
      <c r="D170" s="7">
        <v>176.233</v>
      </c>
      <c r="E170" s="6">
        <v>44725</v>
      </c>
      <c r="F170" s="7">
        <v>167.34800000000001</v>
      </c>
      <c r="G170">
        <v>1</v>
      </c>
      <c r="H170">
        <v>0</v>
      </c>
      <c r="J170" s="7"/>
      <c r="K170" s="8"/>
      <c r="M170" s="7"/>
      <c r="N170" s="8"/>
      <c r="O170" s="9" cm="1">
        <f t="array" ref="O170">_xlfn.IFS(AND(B170="Short",F170=Q170),(D170-F170)/D170,AND(B170="Long",F170=Q170),(F170/D170)-1,AND(B170="Long",F170&lt;&gt;Q170),(F170/D170)-1,AND(B170="Short",F170&lt;&gt;Q170),(D170-F170)/D170)</f>
        <v>5.0416210357878438E-2</v>
      </c>
      <c r="P170" t="s">
        <v>23</v>
      </c>
      <c r="Q170" s="7">
        <v>167.34800000000001</v>
      </c>
      <c r="R170" s="8">
        <v>44713</v>
      </c>
      <c r="S170" s="10">
        <f t="shared" si="6"/>
        <v>12</v>
      </c>
      <c r="T170" s="10">
        <v>1</v>
      </c>
      <c r="V170" s="11" t="str">
        <f t="shared" si="7"/>
        <v>1</v>
      </c>
      <c r="Y170" s="10">
        <v>0</v>
      </c>
      <c r="AC170">
        <f t="shared" si="8"/>
        <v>12</v>
      </c>
    </row>
    <row r="171" spans="1:29" x14ac:dyDescent="0.2">
      <c r="A171" t="s">
        <v>107</v>
      </c>
      <c r="B171" t="s">
        <v>22</v>
      </c>
      <c r="C171" s="6">
        <v>44987</v>
      </c>
      <c r="D171" s="7">
        <v>190.54300000000001</v>
      </c>
      <c r="E171" s="6">
        <v>44995</v>
      </c>
      <c r="F171" s="7">
        <v>177.65799999999999</v>
      </c>
      <c r="G171">
        <v>1</v>
      </c>
      <c r="H171">
        <v>0</v>
      </c>
      <c r="J171" s="7"/>
      <c r="K171" s="8"/>
      <c r="M171" s="7"/>
      <c r="N171" s="8"/>
      <c r="O171" s="9" cm="1">
        <f t="array" ref="O171">_xlfn.IFS(AND(B171="Short",F171=Q171),(D171-F171)/D171,AND(B171="Long",F171=Q171),(F171/D171)-1,AND(B171="Long",F171&lt;&gt;Q171),(F171/D171)-1,AND(B171="Short",F171&lt;&gt;Q171),(D171-F171)/D171)</f>
        <v>6.7622531397112565E-2</v>
      </c>
      <c r="P171" t="s">
        <v>23</v>
      </c>
      <c r="Q171" s="7">
        <v>177.65799999999999</v>
      </c>
      <c r="R171" s="8">
        <v>44987</v>
      </c>
      <c r="S171" s="10">
        <f t="shared" si="6"/>
        <v>8</v>
      </c>
      <c r="T171" s="10">
        <v>1</v>
      </c>
      <c r="V171" s="11" t="str">
        <f t="shared" si="7"/>
        <v>1</v>
      </c>
      <c r="Y171" s="10">
        <v>0</v>
      </c>
      <c r="AC171">
        <f t="shared" si="8"/>
        <v>8</v>
      </c>
    </row>
    <row r="172" spans="1:29" x14ac:dyDescent="0.2">
      <c r="A172" t="s">
        <v>122</v>
      </c>
      <c r="B172" t="s">
        <v>25</v>
      </c>
      <c r="C172" s="6">
        <v>45503</v>
      </c>
      <c r="D172" s="7">
        <v>224.637</v>
      </c>
      <c r="E172" s="6">
        <v>45505</v>
      </c>
      <c r="F172" s="7">
        <v>237.572</v>
      </c>
      <c r="G172">
        <v>1</v>
      </c>
      <c r="H172">
        <v>0</v>
      </c>
      <c r="J172" s="7"/>
      <c r="K172" s="8"/>
      <c r="M172" s="7"/>
      <c r="N172" s="8"/>
      <c r="O172" s="9" cm="1">
        <f t="array" ref="O172">_xlfn.IFS(AND(B172="Short",F172=Q172),(D172-F172)/D172,AND(B172="Long",F172=Q172),(F172/D172)-1,AND(B172="Long",F172&lt;&gt;Q172),(F172/D172)-1,AND(B172="Short",F172&lt;&gt;Q172),(D172-F172)/D172)</f>
        <v>5.7581787506065352E-2</v>
      </c>
      <c r="P172" t="s">
        <v>23</v>
      </c>
      <c r="Q172" s="7">
        <v>237.572</v>
      </c>
      <c r="R172" s="8">
        <v>45503</v>
      </c>
      <c r="S172" s="10">
        <f t="shared" si="6"/>
        <v>2</v>
      </c>
      <c r="T172" s="10">
        <v>1</v>
      </c>
      <c r="V172" s="11" t="str">
        <f t="shared" si="7"/>
        <v>1</v>
      </c>
      <c r="Y172" s="10">
        <v>0</v>
      </c>
      <c r="AC172">
        <f t="shared" si="8"/>
        <v>2</v>
      </c>
    </row>
    <row r="173" spans="1:29" x14ac:dyDescent="0.2">
      <c r="A173" t="s">
        <v>110</v>
      </c>
      <c r="B173" t="s">
        <v>25</v>
      </c>
      <c r="C173" s="6">
        <v>43906</v>
      </c>
      <c r="D173" s="7">
        <v>33.670999999999999</v>
      </c>
      <c r="E173" s="6">
        <v>43907</v>
      </c>
      <c r="F173" s="7">
        <v>35.875999999999998</v>
      </c>
      <c r="G173">
        <v>1</v>
      </c>
      <c r="H173">
        <v>0</v>
      </c>
      <c r="J173" s="7"/>
      <c r="K173" s="8"/>
      <c r="M173" s="7"/>
      <c r="N173" s="8"/>
      <c r="O173" s="9" cm="1">
        <f t="array" ref="O173">_xlfn.IFS(AND(B173="Short",F173=Q173),(D173-F173)/D173,AND(B173="Long",F173=Q173),(F173/D173)-1,AND(B173="Long",F173&lt;&gt;Q173),(F173/D173)-1,AND(B173="Short",F173&lt;&gt;Q173),(D173-F173)/D173)</f>
        <v>6.5486620533990569E-2</v>
      </c>
      <c r="P173" t="s">
        <v>23</v>
      </c>
      <c r="Q173" s="7">
        <v>35.875999999999998</v>
      </c>
      <c r="R173" s="8">
        <v>43906</v>
      </c>
      <c r="S173" s="10">
        <f t="shared" si="6"/>
        <v>1</v>
      </c>
      <c r="T173" s="10">
        <v>1</v>
      </c>
      <c r="V173" s="11" t="str">
        <f t="shared" si="7"/>
        <v>1</v>
      </c>
      <c r="Y173" s="10">
        <v>0</v>
      </c>
      <c r="AC173">
        <f t="shared" si="8"/>
        <v>1</v>
      </c>
    </row>
    <row r="174" spans="1:29" x14ac:dyDescent="0.2">
      <c r="A174" t="s">
        <v>110</v>
      </c>
      <c r="B174" t="s">
        <v>25</v>
      </c>
      <c r="C174" s="6">
        <v>44700</v>
      </c>
      <c r="D174" s="7">
        <v>43.585500000000003</v>
      </c>
      <c r="E174" s="6">
        <v>44784</v>
      </c>
      <c r="F174" s="7">
        <v>46.238</v>
      </c>
      <c r="G174">
        <v>1</v>
      </c>
      <c r="H174">
        <v>0</v>
      </c>
      <c r="J174" s="7"/>
      <c r="K174" s="8"/>
      <c r="M174" s="7"/>
      <c r="N174" s="8"/>
      <c r="O174" s="9" cm="1">
        <f t="array" ref="O174">_xlfn.IFS(AND(B174="Short",F174=Q174),(D174-F174)/D174,AND(B174="Long",F174=Q174),(F174/D174)-1,AND(B174="Long",F174&lt;&gt;Q174),(F174/D174)-1,AND(B174="Short",F174&lt;&gt;Q174),(D174-F174)/D174)</f>
        <v>6.0857395234653611E-2</v>
      </c>
      <c r="P174" t="s">
        <v>23</v>
      </c>
      <c r="Q174" s="7">
        <v>46.238</v>
      </c>
      <c r="R174" s="8">
        <v>44700</v>
      </c>
      <c r="S174" s="10">
        <f t="shared" si="6"/>
        <v>84</v>
      </c>
      <c r="T174" s="10">
        <v>1</v>
      </c>
      <c r="V174" s="11" t="str">
        <f t="shared" si="7"/>
        <v>1</v>
      </c>
      <c r="Y174" s="10">
        <v>0</v>
      </c>
      <c r="AC174">
        <f t="shared" si="8"/>
        <v>84</v>
      </c>
    </row>
    <row r="175" spans="1:29" x14ac:dyDescent="0.2">
      <c r="A175" t="s">
        <v>126</v>
      </c>
      <c r="B175" t="s">
        <v>25</v>
      </c>
      <c r="C175" s="6">
        <v>43906</v>
      </c>
      <c r="D175" s="7">
        <v>47.319000000000003</v>
      </c>
      <c r="E175" s="6">
        <v>43907</v>
      </c>
      <c r="F175" s="7">
        <v>50.264000000000003</v>
      </c>
      <c r="G175">
        <v>1</v>
      </c>
      <c r="H175">
        <v>0</v>
      </c>
      <c r="J175" s="7"/>
      <c r="K175" s="8"/>
      <c r="M175" s="7"/>
      <c r="N175" s="8"/>
      <c r="O175" s="9" cm="1">
        <f t="array" ref="O175">_xlfn.IFS(AND(B175="Short",F175=Q175),(D175-F175)/D175,AND(B175="Long",F175=Q175),(F175/D175)-1,AND(B175="Long",F175&lt;&gt;Q175),(F175/D175)-1,AND(B175="Short",F175&lt;&gt;Q175),(D175-F175)/D175)</f>
        <v>6.2237156321984788E-2</v>
      </c>
      <c r="P175" t="s">
        <v>23</v>
      </c>
      <c r="Q175" s="7">
        <v>50.264000000000003</v>
      </c>
      <c r="R175" s="8">
        <v>43906</v>
      </c>
      <c r="S175" s="10">
        <f t="shared" si="6"/>
        <v>1</v>
      </c>
      <c r="T175" s="10">
        <v>1</v>
      </c>
      <c r="V175" s="11" t="str">
        <f t="shared" si="7"/>
        <v>1</v>
      </c>
      <c r="Y175" s="10">
        <v>0</v>
      </c>
      <c r="AC175">
        <f t="shared" si="8"/>
        <v>1</v>
      </c>
    </row>
    <row r="176" spans="1:29" x14ac:dyDescent="0.2">
      <c r="A176" t="s">
        <v>110</v>
      </c>
      <c r="B176" t="s">
        <v>25</v>
      </c>
      <c r="C176" s="6">
        <v>45246</v>
      </c>
      <c r="D176" s="7">
        <v>47.997</v>
      </c>
      <c r="E176" s="6">
        <v>45310</v>
      </c>
      <c r="F176" s="7">
        <v>50.932000000000002</v>
      </c>
      <c r="G176">
        <v>1</v>
      </c>
      <c r="H176">
        <v>0</v>
      </c>
      <c r="J176" s="7"/>
      <c r="K176" s="8"/>
      <c r="M176" s="7"/>
      <c r="N176" s="8"/>
      <c r="O176" s="9" cm="1">
        <f t="array" ref="O176">_xlfn.IFS(AND(B176="Short",F176=Q176),(D176-F176)/D176,AND(B176="Long",F176=Q176),(F176/D176)-1,AND(B176="Long",F176&lt;&gt;Q176),(F176/D176)-1,AND(B176="Short",F176&lt;&gt;Q176),(D176-F176)/D176)</f>
        <v>6.1149655186782503E-2</v>
      </c>
      <c r="P176" t="s">
        <v>23</v>
      </c>
      <c r="Q176" s="7">
        <v>50.932000000000002</v>
      </c>
      <c r="R176" s="8">
        <v>45246</v>
      </c>
      <c r="S176" s="10">
        <f t="shared" si="6"/>
        <v>64</v>
      </c>
      <c r="T176" s="10">
        <v>1</v>
      </c>
      <c r="V176" s="11" t="str">
        <f t="shared" si="7"/>
        <v>1</v>
      </c>
      <c r="Y176" s="10">
        <v>0</v>
      </c>
      <c r="AC176">
        <f t="shared" si="8"/>
        <v>64</v>
      </c>
    </row>
    <row r="177" spans="1:29" x14ac:dyDescent="0.2">
      <c r="A177" t="s">
        <v>126</v>
      </c>
      <c r="B177" t="s">
        <v>25</v>
      </c>
      <c r="C177" s="6">
        <v>44868</v>
      </c>
      <c r="D177" s="7">
        <v>52.924999999999997</v>
      </c>
      <c r="E177" s="6">
        <v>44875</v>
      </c>
      <c r="F177" s="7">
        <v>57</v>
      </c>
      <c r="G177">
        <v>1</v>
      </c>
      <c r="H177">
        <v>0</v>
      </c>
      <c r="J177" s="7"/>
      <c r="K177" s="8"/>
      <c r="M177" s="7"/>
      <c r="N177" s="8"/>
      <c r="O177" s="9" cm="1">
        <f t="array" ref="O177">_xlfn.IFS(AND(B177="Short",F177=Q177),(D177-F177)/D177,AND(B177="Long",F177=Q177),(F177/D177)-1,AND(B177="Long",F177&lt;&gt;Q177),(F177/D177)-1,AND(B177="Short",F177&lt;&gt;Q177),(D177-F177)/D177)</f>
        <v>7.6995748700992017E-2</v>
      </c>
      <c r="P177" t="s">
        <v>23</v>
      </c>
      <c r="Q177" s="7">
        <v>57</v>
      </c>
      <c r="R177" s="8">
        <v>44868</v>
      </c>
      <c r="S177" s="10">
        <f t="shared" si="6"/>
        <v>7</v>
      </c>
      <c r="T177" s="10">
        <v>1</v>
      </c>
      <c r="V177" s="11" t="str">
        <f t="shared" si="7"/>
        <v>1</v>
      </c>
      <c r="Y177" s="10">
        <v>0</v>
      </c>
      <c r="AC177">
        <f t="shared" si="8"/>
        <v>7</v>
      </c>
    </row>
    <row r="178" spans="1:29" x14ac:dyDescent="0.2">
      <c r="A178" t="s">
        <v>125</v>
      </c>
      <c r="B178" t="s">
        <v>22</v>
      </c>
      <c r="C178" s="6">
        <v>44308</v>
      </c>
      <c r="D178" s="7">
        <v>215.36985000000001</v>
      </c>
      <c r="E178" s="6">
        <v>44673</v>
      </c>
      <c r="F178" s="7">
        <v>202.73660000000001</v>
      </c>
      <c r="G178">
        <v>1</v>
      </c>
      <c r="H178">
        <v>0</v>
      </c>
      <c r="J178" s="7"/>
      <c r="K178" s="8"/>
      <c r="M178" s="7"/>
      <c r="N178" s="8"/>
      <c r="O178" s="9" cm="1">
        <f t="array" ref="O178">_xlfn.IFS(AND(B178="Short",F178=Q178),(D178-F178)/D178,AND(B178="Long",F178=Q178),(F178/D178)-1,AND(B178="Long",F178&lt;&gt;Q178),(F178/D178)-1,AND(B178="Short",F178&lt;&gt;Q178),(D178-F178)/D178)</f>
        <v>5.8658396242556712E-2</v>
      </c>
      <c r="P178" t="s">
        <v>23</v>
      </c>
      <c r="Q178" s="7">
        <v>202.73660000000001</v>
      </c>
      <c r="R178" s="8">
        <v>44308</v>
      </c>
      <c r="S178" s="10">
        <f t="shared" si="6"/>
        <v>365</v>
      </c>
      <c r="T178" s="10">
        <v>1</v>
      </c>
      <c r="V178" s="11" t="str">
        <f t="shared" si="7"/>
        <v>1</v>
      </c>
      <c r="Y178" s="10">
        <v>0</v>
      </c>
      <c r="AC178">
        <f t="shared" si="8"/>
        <v>365</v>
      </c>
    </row>
    <row r="179" spans="1:29" x14ac:dyDescent="0.2">
      <c r="A179" t="s">
        <v>115</v>
      </c>
      <c r="B179" t="s">
        <v>25</v>
      </c>
      <c r="C179" s="6">
        <v>43906</v>
      </c>
      <c r="D179" s="7">
        <v>60.344099999999997</v>
      </c>
      <c r="E179" s="6">
        <v>43930</v>
      </c>
      <c r="F179" s="7">
        <v>63.704599999999999</v>
      </c>
      <c r="G179">
        <v>1</v>
      </c>
      <c r="H179">
        <v>0</v>
      </c>
      <c r="J179" s="7"/>
      <c r="K179" s="8"/>
      <c r="M179" s="7"/>
      <c r="N179" s="8"/>
      <c r="O179" s="9" cm="1">
        <f t="array" ref="O179">_xlfn.IFS(AND(B179="Short",F179=Q179),(D179-F179)/D179,AND(B179="Long",F179=Q179),(F179/D179)-1,AND(B179="Long",F179&lt;&gt;Q179),(F179/D179)-1,AND(B179="Short",F179&lt;&gt;Q179),(D179-F179)/D179)</f>
        <v>5.5688957163997799E-2</v>
      </c>
      <c r="P179" t="s">
        <v>23</v>
      </c>
      <c r="Q179" s="7">
        <v>63.704599999999999</v>
      </c>
      <c r="R179" s="8">
        <v>43906</v>
      </c>
      <c r="S179" s="10">
        <f t="shared" si="6"/>
        <v>24</v>
      </c>
      <c r="T179" s="10">
        <v>1</v>
      </c>
      <c r="V179" s="11" t="str">
        <f t="shared" si="7"/>
        <v>1</v>
      </c>
      <c r="Y179" s="10">
        <v>0</v>
      </c>
      <c r="AC179">
        <f t="shared" si="8"/>
        <v>24</v>
      </c>
    </row>
    <row r="180" spans="1:29" x14ac:dyDescent="0.2">
      <c r="A180" t="s">
        <v>133</v>
      </c>
      <c r="B180" t="s">
        <v>25</v>
      </c>
      <c r="C180" s="6">
        <v>43906</v>
      </c>
      <c r="D180" s="7">
        <v>21.841000000000001</v>
      </c>
      <c r="E180" s="6">
        <v>43907</v>
      </c>
      <c r="F180" s="7">
        <v>23.495999999999999</v>
      </c>
      <c r="G180">
        <v>1</v>
      </c>
      <c r="H180">
        <v>0</v>
      </c>
      <c r="J180" s="7"/>
      <c r="K180" s="8"/>
      <c r="M180" s="7"/>
      <c r="N180" s="8"/>
      <c r="O180" s="9" cm="1">
        <f t="array" ref="O180">_xlfn.IFS(AND(B180="Short",F180=Q180),(D180-F180)/D180,AND(B180="Long",F180=Q180),(F180/D180)-1,AND(B180="Long",F180&lt;&gt;Q180),(F180/D180)-1,AND(B180="Short",F180&lt;&gt;Q180),(D180-F180)/D180)</f>
        <v>7.5774918730827201E-2</v>
      </c>
      <c r="P180" t="s">
        <v>23</v>
      </c>
      <c r="Q180" s="7">
        <v>23.495999999999999</v>
      </c>
      <c r="R180" s="8">
        <v>43906</v>
      </c>
      <c r="S180" s="10">
        <f t="shared" si="6"/>
        <v>1</v>
      </c>
      <c r="T180" s="10">
        <v>1</v>
      </c>
      <c r="V180" s="11" t="str">
        <f t="shared" si="7"/>
        <v>1</v>
      </c>
      <c r="Y180" s="10">
        <v>0</v>
      </c>
      <c r="AC180">
        <f t="shared" si="8"/>
        <v>1</v>
      </c>
    </row>
    <row r="181" spans="1:29" x14ac:dyDescent="0.2">
      <c r="A181" t="s">
        <v>129</v>
      </c>
      <c r="B181" t="s">
        <v>22</v>
      </c>
      <c r="C181" s="6">
        <v>43903</v>
      </c>
      <c r="D181" s="7">
        <v>27.504000000000001</v>
      </c>
      <c r="E181" s="6">
        <v>43906</v>
      </c>
      <c r="F181" s="7">
        <v>25.373999999999999</v>
      </c>
      <c r="G181">
        <v>1</v>
      </c>
      <c r="H181">
        <v>0</v>
      </c>
      <c r="J181" s="7"/>
      <c r="K181" s="8"/>
      <c r="M181" s="7"/>
      <c r="N181" s="8"/>
      <c r="O181" s="9" cm="1">
        <f t="array" ref="O181">_xlfn.IFS(AND(B181="Short",F181=Q181),(D181-F181)/D181,AND(B181="Long",F181=Q181),(F181/D181)-1,AND(B181="Long",F181&lt;&gt;Q181),(F181/D181)-1,AND(B181="Short",F181&lt;&gt;Q181),(D181-F181)/D181)</f>
        <v>7.7443280977312484E-2</v>
      </c>
      <c r="P181" t="s">
        <v>23</v>
      </c>
      <c r="Q181" s="7">
        <v>25.373999999999999</v>
      </c>
      <c r="R181" s="8">
        <v>43903</v>
      </c>
      <c r="S181" s="10">
        <f t="shared" si="6"/>
        <v>3</v>
      </c>
      <c r="T181" s="10">
        <v>1</v>
      </c>
      <c r="V181" s="11" t="str">
        <f t="shared" si="7"/>
        <v>1</v>
      </c>
      <c r="Y181" s="10">
        <v>0</v>
      </c>
      <c r="AC181">
        <f t="shared" si="8"/>
        <v>3</v>
      </c>
    </row>
    <row r="182" spans="1:29" x14ac:dyDescent="0.2">
      <c r="A182" t="s">
        <v>129</v>
      </c>
      <c r="B182" t="s">
        <v>25</v>
      </c>
      <c r="C182" s="6">
        <v>43906</v>
      </c>
      <c r="D182" s="7">
        <v>23.359000000000002</v>
      </c>
      <c r="E182" s="6">
        <v>43906</v>
      </c>
      <c r="F182" s="7">
        <v>24.654</v>
      </c>
      <c r="G182">
        <v>1</v>
      </c>
      <c r="H182">
        <v>0</v>
      </c>
      <c r="J182" s="7"/>
      <c r="K182" s="8"/>
      <c r="M182" s="7"/>
      <c r="N182" s="8"/>
      <c r="O182" s="9" cm="1">
        <f t="array" ref="O182">_xlfn.IFS(AND(B182="Short",F182=Q182),(D182-F182)/D182,AND(B182="Long",F182=Q182),(F182/D182)-1,AND(B182="Long",F182&lt;&gt;Q182),(F182/D182)-1,AND(B182="Short",F182&lt;&gt;Q182),(D182-F182)/D182)</f>
        <v>5.5439017081210684E-2</v>
      </c>
      <c r="P182" t="s">
        <v>23</v>
      </c>
      <c r="Q182" s="7">
        <v>24.654</v>
      </c>
      <c r="R182" s="8">
        <v>43906</v>
      </c>
      <c r="S182" s="10">
        <f t="shared" si="6"/>
        <v>0</v>
      </c>
      <c r="T182" s="10">
        <v>1</v>
      </c>
      <c r="V182" s="11" t="str">
        <f t="shared" si="7"/>
        <v>1</v>
      </c>
      <c r="Y182" s="10">
        <v>0</v>
      </c>
      <c r="AC182">
        <f t="shared" si="8"/>
        <v>0</v>
      </c>
    </row>
    <row r="183" spans="1:29" x14ac:dyDescent="0.2">
      <c r="A183" t="s">
        <v>129</v>
      </c>
      <c r="B183" t="s">
        <v>22</v>
      </c>
      <c r="C183" s="6">
        <v>43907</v>
      </c>
      <c r="D183" s="7">
        <v>25.303000000000001</v>
      </c>
      <c r="E183" s="6">
        <v>43907</v>
      </c>
      <c r="F183" s="7">
        <v>23.468</v>
      </c>
      <c r="G183">
        <v>1</v>
      </c>
      <c r="H183">
        <v>0</v>
      </c>
      <c r="J183" s="7"/>
      <c r="K183" s="8"/>
      <c r="M183" s="7"/>
      <c r="N183" s="8"/>
      <c r="O183" s="9" cm="1">
        <f t="array" ref="O183">_xlfn.IFS(AND(B183="Short",F183=Q183),(D183-F183)/D183,AND(B183="Long",F183=Q183),(F183/D183)-1,AND(B183="Long",F183&lt;&gt;Q183),(F183/D183)-1,AND(B183="Short",F183&lt;&gt;Q183),(D183-F183)/D183)</f>
        <v>7.2521044935383194E-2</v>
      </c>
      <c r="P183" t="s">
        <v>23</v>
      </c>
      <c r="Q183" s="7">
        <v>23.468</v>
      </c>
      <c r="R183" s="8">
        <v>43907</v>
      </c>
      <c r="S183" s="10">
        <f t="shared" si="6"/>
        <v>0</v>
      </c>
      <c r="T183" s="10">
        <v>1</v>
      </c>
      <c r="V183" s="11" t="str">
        <f t="shared" si="7"/>
        <v>1</v>
      </c>
      <c r="Y183" s="10">
        <v>0</v>
      </c>
      <c r="AC183">
        <f t="shared" si="8"/>
        <v>0</v>
      </c>
    </row>
    <row r="184" spans="1:29" x14ac:dyDescent="0.2">
      <c r="A184" t="s">
        <v>115</v>
      </c>
      <c r="B184" t="s">
        <v>25</v>
      </c>
      <c r="C184" s="6">
        <v>44405</v>
      </c>
      <c r="D184" s="7">
        <v>80.902000000000001</v>
      </c>
      <c r="E184" s="6">
        <v>44406</v>
      </c>
      <c r="F184" s="7">
        <v>85.412000000000006</v>
      </c>
      <c r="G184">
        <v>1</v>
      </c>
      <c r="H184">
        <v>0</v>
      </c>
      <c r="J184" s="7"/>
      <c r="K184" s="8"/>
      <c r="M184" s="7"/>
      <c r="N184" s="8"/>
      <c r="O184" s="9" cm="1">
        <f t="array" ref="O184">_xlfn.IFS(AND(B184="Short",F184=Q184),(D184-F184)/D184,AND(B184="Long",F184=Q184),(F184/D184)-1,AND(B184="Long",F184&lt;&gt;Q184),(F184/D184)-1,AND(B184="Short",F184&lt;&gt;Q184),(D184-F184)/D184)</f>
        <v>5.5746458678401112E-2</v>
      </c>
      <c r="P184" t="s">
        <v>23</v>
      </c>
      <c r="Q184" s="7">
        <v>85.412000000000006</v>
      </c>
      <c r="R184" s="8">
        <v>44405</v>
      </c>
      <c r="S184" s="10">
        <f t="shared" si="6"/>
        <v>1</v>
      </c>
      <c r="T184" s="10">
        <v>1</v>
      </c>
      <c r="V184" s="11" t="str">
        <f t="shared" si="7"/>
        <v>1</v>
      </c>
      <c r="Y184" s="10">
        <v>0</v>
      </c>
      <c r="AC184">
        <f t="shared" si="8"/>
        <v>1</v>
      </c>
    </row>
    <row r="185" spans="1:29" x14ac:dyDescent="0.2">
      <c r="A185" t="s">
        <v>132</v>
      </c>
      <c r="B185" t="s">
        <v>22</v>
      </c>
      <c r="C185" s="6">
        <v>45119</v>
      </c>
      <c r="D185" s="7">
        <v>393.98899999999998</v>
      </c>
      <c r="E185" s="6">
        <v>45202</v>
      </c>
      <c r="F185" s="7">
        <v>369.43400000000003</v>
      </c>
      <c r="G185">
        <v>1</v>
      </c>
      <c r="H185">
        <v>0</v>
      </c>
      <c r="J185" s="7"/>
      <c r="K185" s="8"/>
      <c r="M185" s="7"/>
      <c r="N185" s="8"/>
      <c r="O185" s="9" cm="1">
        <f t="array" ref="O185">_xlfn.IFS(AND(B185="Short",F185=Q185),(D185-F185)/D185,AND(B185="Long",F185=Q185),(F185/D185)-1,AND(B185="Long",F185&lt;&gt;Q185),(F185/D185)-1,AND(B185="Short",F185&lt;&gt;Q185),(D185-F185)/D185)</f>
        <v>6.2324075037627831E-2</v>
      </c>
      <c r="P185" t="s">
        <v>23</v>
      </c>
      <c r="Q185" s="7">
        <v>369.43400000000003</v>
      </c>
      <c r="R185" s="8">
        <v>45119</v>
      </c>
      <c r="S185" s="10">
        <f t="shared" si="6"/>
        <v>83</v>
      </c>
      <c r="T185" s="10">
        <v>1</v>
      </c>
      <c r="V185" s="11" t="str">
        <f t="shared" si="7"/>
        <v>1</v>
      </c>
      <c r="Y185" s="10">
        <v>0</v>
      </c>
      <c r="AC185">
        <f t="shared" si="8"/>
        <v>83</v>
      </c>
    </row>
    <row r="186" spans="1:29" x14ac:dyDescent="0.2">
      <c r="A186" t="s">
        <v>115</v>
      </c>
      <c r="B186" t="s">
        <v>25</v>
      </c>
      <c r="C186" s="6">
        <v>44615</v>
      </c>
      <c r="D186" s="7">
        <v>50.771999999999998</v>
      </c>
      <c r="E186" s="6">
        <v>44616</v>
      </c>
      <c r="F186" s="7">
        <v>57.531999999999996</v>
      </c>
      <c r="G186">
        <v>1</v>
      </c>
      <c r="H186">
        <v>0</v>
      </c>
      <c r="J186" s="7"/>
      <c r="K186" s="8"/>
      <c r="M186" s="7"/>
      <c r="N186" s="8"/>
      <c r="O186" s="9" cm="1">
        <f t="array" ref="O186">_xlfn.IFS(AND(B186="Short",F186=Q186),(D186-F186)/D186,AND(B186="Long",F186=Q186),(F186/D186)-1,AND(B186="Long",F186&lt;&gt;Q186),(F186/D186)-1,AND(B186="Short",F186&lt;&gt;Q186),(D186-F186)/D186)</f>
        <v>0.13314425273772934</v>
      </c>
      <c r="P186" t="s">
        <v>23</v>
      </c>
      <c r="Q186" s="7">
        <v>57.531999999999996</v>
      </c>
      <c r="R186" s="8">
        <v>44615</v>
      </c>
      <c r="S186" s="10">
        <f t="shared" si="6"/>
        <v>1</v>
      </c>
      <c r="T186" s="10">
        <v>1</v>
      </c>
      <c r="V186" s="11" t="str">
        <f t="shared" si="7"/>
        <v>1</v>
      </c>
      <c r="Y186" s="10">
        <v>0</v>
      </c>
      <c r="AC186">
        <f t="shared" si="8"/>
        <v>1</v>
      </c>
    </row>
    <row r="187" spans="1:29" x14ac:dyDescent="0.2">
      <c r="A187" t="s">
        <v>132</v>
      </c>
      <c r="B187" t="s">
        <v>25</v>
      </c>
      <c r="C187" s="6">
        <v>45491</v>
      </c>
      <c r="D187" s="7">
        <v>416.14699999999999</v>
      </c>
      <c r="E187" s="6">
        <v>45517</v>
      </c>
      <c r="F187" s="7">
        <v>447.88200000000001</v>
      </c>
      <c r="G187">
        <v>1</v>
      </c>
      <c r="H187">
        <v>0</v>
      </c>
      <c r="J187" s="7"/>
      <c r="K187" s="8"/>
      <c r="M187" s="7"/>
      <c r="N187" s="8"/>
      <c r="O187" s="9" cm="1">
        <f t="array" ref="O187">_xlfn.IFS(AND(B187="Short",F187=Q187),(D187-F187)/D187,AND(B187="Long",F187=Q187),(F187/D187)-1,AND(B187="Long",F187&lt;&gt;Q187),(F187/D187)-1,AND(B187="Short",F187&lt;&gt;Q187),(D187-F187)/D187)</f>
        <v>7.6259110362444149E-2</v>
      </c>
      <c r="P187" t="s">
        <v>23</v>
      </c>
      <c r="Q187" s="7">
        <v>447.88200000000001</v>
      </c>
      <c r="R187" s="8">
        <v>45491</v>
      </c>
      <c r="S187" s="10">
        <f t="shared" si="6"/>
        <v>26</v>
      </c>
      <c r="T187" s="10">
        <v>1</v>
      </c>
      <c r="V187" s="11" t="str">
        <f t="shared" si="7"/>
        <v>1</v>
      </c>
      <c r="Y187" s="10">
        <v>0</v>
      </c>
      <c r="AC187">
        <f t="shared" si="8"/>
        <v>26</v>
      </c>
    </row>
    <row r="188" spans="1:29" x14ac:dyDescent="0.2">
      <c r="A188" t="s">
        <v>137</v>
      </c>
      <c r="B188" t="s">
        <v>22</v>
      </c>
      <c r="C188" s="6">
        <v>43914</v>
      </c>
      <c r="D188" s="7">
        <v>60.753999999999998</v>
      </c>
      <c r="E188" s="6">
        <v>44280</v>
      </c>
      <c r="F188" s="7">
        <v>105.07</v>
      </c>
      <c r="G188">
        <v>0</v>
      </c>
      <c r="H188">
        <v>0</v>
      </c>
      <c r="J188" s="7"/>
      <c r="K188" s="8"/>
      <c r="M188" s="7"/>
      <c r="N188" s="8"/>
      <c r="O188" s="9" cm="1">
        <f t="array" ref="O188">_xlfn.IFS(AND(B188="Short",F188=Q188),(D188-F188)/D188,AND(B188="Long",F188=Q188),(F188/D188)-1,AND(B188="Long",F188&lt;&gt;Q188),(F188/D188)-1,AND(B188="Short",F188&lt;&gt;Q188),(D188-F188)/D188)</f>
        <v>-0.72943345294137008</v>
      </c>
      <c r="P188" t="s">
        <v>23</v>
      </c>
      <c r="Q188" s="7">
        <v>57.124000000000002</v>
      </c>
      <c r="R188" s="8">
        <v>43914</v>
      </c>
      <c r="S188" s="10">
        <f t="shared" si="6"/>
        <v>366</v>
      </c>
      <c r="T188" s="10">
        <v>0</v>
      </c>
      <c r="V188" s="11" t="b">
        <f t="shared" si="7"/>
        <v>0</v>
      </c>
      <c r="Y188" s="10">
        <v>0</v>
      </c>
      <c r="AC188" t="b">
        <f t="shared" si="8"/>
        <v>0</v>
      </c>
    </row>
    <row r="189" spans="1:29" x14ac:dyDescent="0.2">
      <c r="A189" t="s">
        <v>131</v>
      </c>
      <c r="B189" t="s">
        <v>25</v>
      </c>
      <c r="C189" s="6">
        <v>43906</v>
      </c>
      <c r="D189" s="7">
        <v>152.672</v>
      </c>
      <c r="E189" s="6">
        <v>43915</v>
      </c>
      <c r="F189" s="7">
        <v>163.53200000000001</v>
      </c>
      <c r="G189">
        <v>1</v>
      </c>
      <c r="H189">
        <v>0</v>
      </c>
      <c r="J189" s="7"/>
      <c r="K189" s="8"/>
      <c r="M189" s="7"/>
      <c r="N189" s="8"/>
      <c r="O189" s="9" cm="1">
        <f t="array" ref="O189">_xlfn.IFS(AND(B189="Short",F189=Q189),(D189-F189)/D189,AND(B189="Long",F189=Q189),(F189/D189)-1,AND(B189="Long",F189&lt;&gt;Q189),(F189/D189)-1,AND(B189="Short",F189&lt;&gt;Q189),(D189-F189)/D189)</f>
        <v>7.1132886187382116E-2</v>
      </c>
      <c r="P189" t="s">
        <v>23</v>
      </c>
      <c r="Q189" s="7">
        <v>163.53200000000001</v>
      </c>
      <c r="R189" s="8">
        <v>43906</v>
      </c>
      <c r="S189" s="10">
        <f t="shared" si="6"/>
        <v>9</v>
      </c>
      <c r="T189" s="10">
        <v>1</v>
      </c>
      <c r="V189" s="11" t="str">
        <f t="shared" si="7"/>
        <v>1</v>
      </c>
      <c r="Y189" s="10">
        <v>0</v>
      </c>
      <c r="AC189">
        <f t="shared" si="8"/>
        <v>9</v>
      </c>
    </row>
    <row r="190" spans="1:29" x14ac:dyDescent="0.2">
      <c r="A190" t="s">
        <v>131</v>
      </c>
      <c r="B190" t="s">
        <v>25</v>
      </c>
      <c r="C190" s="6">
        <v>44684</v>
      </c>
      <c r="D190" s="7">
        <v>230.81299999999999</v>
      </c>
      <c r="E190" s="6">
        <v>44685</v>
      </c>
      <c r="F190" s="7">
        <v>247.37799999999999</v>
      </c>
      <c r="G190">
        <v>1</v>
      </c>
      <c r="H190">
        <v>0</v>
      </c>
      <c r="J190" s="7"/>
      <c r="K190" s="8"/>
      <c r="M190" s="7"/>
      <c r="N190" s="8"/>
      <c r="O190" s="9" cm="1">
        <f t="array" ref="O190">_xlfn.IFS(AND(B190="Short",F190=Q190),(D190-F190)/D190,AND(B190="Long",F190=Q190),(F190/D190)-1,AND(B190="Long",F190&lt;&gt;Q190),(F190/D190)-1,AND(B190="Short",F190&lt;&gt;Q190),(D190-F190)/D190)</f>
        <v>7.1768054658966296E-2</v>
      </c>
      <c r="P190" t="s">
        <v>23</v>
      </c>
      <c r="Q190" s="7">
        <v>247.37799999999999</v>
      </c>
      <c r="R190" s="8">
        <v>44684</v>
      </c>
      <c r="S190" s="10">
        <f t="shared" si="6"/>
        <v>1</v>
      </c>
      <c r="T190" s="10">
        <v>1</v>
      </c>
      <c r="V190" s="11" t="str">
        <f t="shared" si="7"/>
        <v>1</v>
      </c>
      <c r="Y190" s="10">
        <v>0</v>
      </c>
      <c r="AC190">
        <f t="shared" si="8"/>
        <v>1</v>
      </c>
    </row>
    <row r="191" spans="1:29" x14ac:dyDescent="0.2">
      <c r="A191" t="s">
        <v>135</v>
      </c>
      <c r="B191" t="s">
        <v>25</v>
      </c>
      <c r="C191" s="6">
        <v>43902</v>
      </c>
      <c r="D191" s="7">
        <v>63.694000000000003</v>
      </c>
      <c r="E191" s="6">
        <v>43915</v>
      </c>
      <c r="F191" s="7">
        <v>67.313999999999993</v>
      </c>
      <c r="G191">
        <v>1</v>
      </c>
      <c r="H191">
        <v>0</v>
      </c>
      <c r="J191" s="7"/>
      <c r="K191" s="8"/>
      <c r="M191" s="7"/>
      <c r="N191" s="8"/>
      <c r="O191" s="9" cm="1">
        <f t="array" ref="O191">_xlfn.IFS(AND(B191="Short",F191=Q191),(D191-F191)/D191,AND(B191="Long",F191=Q191),(F191/D191)-1,AND(B191="Long",F191&lt;&gt;Q191),(F191/D191)-1,AND(B191="Short",F191&lt;&gt;Q191),(D191-F191)/D191)</f>
        <v>5.6834238703802331E-2</v>
      </c>
      <c r="P191" t="s">
        <v>23</v>
      </c>
      <c r="Q191" s="7">
        <v>67.313999999999993</v>
      </c>
      <c r="R191" s="8">
        <v>43902</v>
      </c>
      <c r="S191" s="10">
        <f t="shared" si="6"/>
        <v>13</v>
      </c>
      <c r="T191" s="10">
        <v>1</v>
      </c>
      <c r="V191" s="11" t="str">
        <f t="shared" si="7"/>
        <v>1</v>
      </c>
      <c r="Y191" s="10">
        <v>0</v>
      </c>
      <c r="AC191">
        <f t="shared" si="8"/>
        <v>13</v>
      </c>
    </row>
    <row r="192" spans="1:29" x14ac:dyDescent="0.2">
      <c r="A192" t="s">
        <v>131</v>
      </c>
      <c r="B192" t="s">
        <v>22</v>
      </c>
      <c r="C192" s="6">
        <v>45327</v>
      </c>
      <c r="D192" s="7">
        <v>156.92599999999999</v>
      </c>
      <c r="E192" s="6">
        <v>45329</v>
      </c>
      <c r="F192" s="7">
        <v>144.256</v>
      </c>
      <c r="G192">
        <v>1</v>
      </c>
      <c r="H192">
        <v>0</v>
      </c>
      <c r="J192" s="7"/>
      <c r="K192" s="8"/>
      <c r="M192" s="7"/>
      <c r="N192" s="8"/>
      <c r="O192" s="9" cm="1">
        <f t="array" ref="O192">_xlfn.IFS(AND(B192="Short",F192=Q192),(D192-F192)/D192,AND(B192="Long",F192=Q192),(F192/D192)-1,AND(B192="Long",F192&lt;&gt;Q192),(F192/D192)-1,AND(B192="Short",F192&lt;&gt;Q192),(D192-F192)/D192)</f>
        <v>8.0738692122401562E-2</v>
      </c>
      <c r="P192" t="s">
        <v>23</v>
      </c>
      <c r="Q192" s="7">
        <v>144.256</v>
      </c>
      <c r="R192" s="8">
        <v>45327</v>
      </c>
      <c r="S192" s="10">
        <f t="shared" si="6"/>
        <v>2</v>
      </c>
      <c r="T192" s="10">
        <v>1</v>
      </c>
      <c r="V192" s="11" t="str">
        <f t="shared" si="7"/>
        <v>1</v>
      </c>
      <c r="Y192" s="10">
        <v>0</v>
      </c>
      <c r="AC192">
        <f t="shared" si="8"/>
        <v>2</v>
      </c>
    </row>
    <row r="193" spans="1:29" x14ac:dyDescent="0.2">
      <c r="A193" t="s">
        <v>135</v>
      </c>
      <c r="B193" t="s">
        <v>22</v>
      </c>
      <c r="C193" s="6">
        <v>43928</v>
      </c>
      <c r="D193" s="7">
        <v>57.116</v>
      </c>
      <c r="E193" s="6">
        <v>44294</v>
      </c>
      <c r="F193" s="7">
        <v>145.74</v>
      </c>
      <c r="G193">
        <v>0</v>
      </c>
      <c r="H193">
        <v>0</v>
      </c>
      <c r="J193" s="7"/>
      <c r="K193" s="8"/>
      <c r="M193" s="7"/>
      <c r="N193" s="8"/>
      <c r="O193" s="9" cm="1">
        <f t="array" ref="O193">_xlfn.IFS(AND(B193="Short",F193=Q193),(D193-F193)/D193,AND(B193="Long",F193=Q193),(F193/D193)-1,AND(B193="Long",F193&lt;&gt;Q193),(F193/D193)-1,AND(B193="Short",F193&lt;&gt;Q193),(D193-F193)/D193)</f>
        <v>-1.5516492751593252</v>
      </c>
      <c r="P193" t="s">
        <v>23</v>
      </c>
      <c r="Q193" s="7">
        <v>54.496000000000002</v>
      </c>
      <c r="R193" s="8">
        <v>43928</v>
      </c>
      <c r="S193" s="10">
        <f t="shared" si="6"/>
        <v>366</v>
      </c>
      <c r="T193" s="10">
        <v>0</v>
      </c>
      <c r="V193" s="11" t="b">
        <f t="shared" si="7"/>
        <v>0</v>
      </c>
      <c r="Y193" s="10">
        <v>0</v>
      </c>
      <c r="AC193" t="b">
        <f t="shared" si="8"/>
        <v>0</v>
      </c>
    </row>
    <row r="194" spans="1:29" x14ac:dyDescent="0.2">
      <c r="A194" t="s">
        <v>140</v>
      </c>
      <c r="B194" t="s">
        <v>25</v>
      </c>
      <c r="C194" s="6">
        <v>43906</v>
      </c>
      <c r="D194" s="7">
        <v>39.091999999999999</v>
      </c>
      <c r="E194" s="6">
        <v>43909</v>
      </c>
      <c r="F194" s="7">
        <v>43.101999999999997</v>
      </c>
      <c r="G194">
        <v>1</v>
      </c>
      <c r="H194">
        <v>0</v>
      </c>
      <c r="J194" s="7"/>
      <c r="K194" s="8"/>
      <c r="M194" s="7"/>
      <c r="N194" s="8"/>
      <c r="O194" s="9" cm="1">
        <f t="array" ref="O194">_xlfn.IFS(AND(B194="Short",F194=Q194),(D194-F194)/D194,AND(B194="Long",F194=Q194),(F194/D194)-1,AND(B194="Long",F194&lt;&gt;Q194),(F194/D194)-1,AND(B194="Short",F194&lt;&gt;Q194),(D194-F194)/D194)</f>
        <v>0.10257853269211092</v>
      </c>
      <c r="P194" t="s">
        <v>23</v>
      </c>
      <c r="Q194" s="7">
        <v>43.101999999999997</v>
      </c>
      <c r="R194" s="8">
        <v>43906</v>
      </c>
      <c r="S194" s="10">
        <f t="shared" si="6"/>
        <v>3</v>
      </c>
      <c r="T194" s="10">
        <v>1</v>
      </c>
      <c r="V194" s="11" t="str">
        <f t="shared" si="7"/>
        <v>1</v>
      </c>
      <c r="Y194" s="10">
        <v>0</v>
      </c>
      <c r="AC194">
        <f t="shared" si="8"/>
        <v>3</v>
      </c>
    </row>
    <row r="195" spans="1:29" x14ac:dyDescent="0.2">
      <c r="A195" t="s">
        <v>139</v>
      </c>
      <c r="B195" t="s">
        <v>22</v>
      </c>
      <c r="C195" s="6">
        <v>44144</v>
      </c>
      <c r="D195" s="7">
        <v>63.954999999999998</v>
      </c>
      <c r="E195" s="6">
        <v>44146</v>
      </c>
      <c r="F195" s="7">
        <v>60.03</v>
      </c>
      <c r="G195">
        <v>1</v>
      </c>
      <c r="H195">
        <v>0</v>
      </c>
      <c r="J195" s="7"/>
      <c r="K195" s="8"/>
      <c r="M195" s="7"/>
      <c r="N195" s="8"/>
      <c r="O195" s="9" cm="1">
        <f t="array" ref="O195">_xlfn.IFS(AND(B195="Short",F195=Q195),(D195-F195)/D195,AND(B195="Long",F195=Q195),(F195/D195)-1,AND(B195="Long",F195&lt;&gt;Q195),(F195/D195)-1,AND(B195="Short",F195&lt;&gt;Q195),(D195-F195)/D195)</f>
        <v>6.1371276678914823E-2</v>
      </c>
      <c r="P195" t="s">
        <v>23</v>
      </c>
      <c r="Q195" s="7">
        <v>60.03</v>
      </c>
      <c r="R195" s="8">
        <v>44144</v>
      </c>
      <c r="S195" s="10">
        <f t="shared" ref="S195:S258" si="9">_xlfn.DAYS(E195,C195)</f>
        <v>2</v>
      </c>
      <c r="T195" s="10">
        <v>1</v>
      </c>
      <c r="V195" s="11" t="str">
        <f t="shared" ref="V195:V258" si="10">IF(F195=Q195,"1")</f>
        <v>1</v>
      </c>
      <c r="Y195" s="10">
        <v>0</v>
      </c>
      <c r="AC195">
        <f t="shared" si="8"/>
        <v>2</v>
      </c>
    </row>
    <row r="196" spans="1:29" x14ac:dyDescent="0.2">
      <c r="A196" t="s">
        <v>144</v>
      </c>
      <c r="B196" t="s">
        <v>25</v>
      </c>
      <c r="C196" s="6">
        <v>43899</v>
      </c>
      <c r="D196" s="7">
        <v>55.713999999999999</v>
      </c>
      <c r="E196" s="6">
        <v>43950</v>
      </c>
      <c r="F196" s="7">
        <v>59.283999999999999</v>
      </c>
      <c r="G196">
        <v>1</v>
      </c>
      <c r="H196">
        <v>0</v>
      </c>
      <c r="J196" s="7"/>
      <c r="K196" s="8"/>
      <c r="M196" s="7"/>
      <c r="N196" s="8"/>
      <c r="O196" s="9" cm="1">
        <f t="array" ref="O196">_xlfn.IFS(AND(B196="Short",F196=Q196),(D196-F196)/D196,AND(B196="Long",F196=Q196),(F196/D196)-1,AND(B196="Long",F196&lt;&gt;Q196),(F196/D196)-1,AND(B196="Short",F196&lt;&gt;Q196),(D196-F196)/D196)</f>
        <v>6.4077251678213765E-2</v>
      </c>
      <c r="P196" t="s">
        <v>23</v>
      </c>
      <c r="Q196" s="7">
        <v>59.283999999999999</v>
      </c>
      <c r="R196" s="8">
        <v>43899</v>
      </c>
      <c r="S196" s="10">
        <f t="shared" si="9"/>
        <v>51</v>
      </c>
      <c r="T196" s="10">
        <v>1</v>
      </c>
      <c r="V196" s="11" t="str">
        <f t="shared" si="10"/>
        <v>1</v>
      </c>
      <c r="Y196" s="10">
        <v>0</v>
      </c>
      <c r="AC196">
        <f t="shared" ref="AC196:AC259" si="11">IF(O196&gt;-0.01,_xlfn.DAYS(E196,C196))</f>
        <v>51</v>
      </c>
    </row>
    <row r="197" spans="1:29" x14ac:dyDescent="0.2">
      <c r="A197" t="s">
        <v>124</v>
      </c>
      <c r="B197" t="s">
        <v>25</v>
      </c>
      <c r="C197" s="6">
        <v>43906</v>
      </c>
      <c r="D197" s="7">
        <v>76.784999999999997</v>
      </c>
      <c r="E197" s="6">
        <v>43928</v>
      </c>
      <c r="F197" s="7">
        <v>81.66</v>
      </c>
      <c r="G197">
        <v>1</v>
      </c>
      <c r="H197">
        <v>0</v>
      </c>
      <c r="J197" s="7"/>
      <c r="K197" s="8"/>
      <c r="M197" s="7"/>
      <c r="N197" s="8"/>
      <c r="O197" s="9" cm="1">
        <f t="array" ref="O197">_xlfn.IFS(AND(B197="Short",F197=Q197),(D197-F197)/D197,AND(B197="Long",F197=Q197),(F197/D197)-1,AND(B197="Long",F197&lt;&gt;Q197),(F197/D197)-1,AND(B197="Short",F197&lt;&gt;Q197),(D197-F197)/D197)</f>
        <v>6.3488962688025063E-2</v>
      </c>
      <c r="P197" t="s">
        <v>23</v>
      </c>
      <c r="Q197" s="7">
        <v>81.66</v>
      </c>
      <c r="R197" s="8">
        <v>43906</v>
      </c>
      <c r="S197" s="10">
        <f t="shared" si="9"/>
        <v>22</v>
      </c>
      <c r="T197" s="10">
        <v>1</v>
      </c>
      <c r="V197" s="11" t="str">
        <f t="shared" si="10"/>
        <v>1</v>
      </c>
      <c r="Y197" s="10">
        <v>0</v>
      </c>
      <c r="AC197">
        <f t="shared" si="11"/>
        <v>22</v>
      </c>
    </row>
    <row r="198" spans="1:29" x14ac:dyDescent="0.2">
      <c r="A198" t="s">
        <v>148</v>
      </c>
      <c r="B198" t="s">
        <v>22</v>
      </c>
      <c r="C198" s="6">
        <v>43903</v>
      </c>
      <c r="D198" s="7">
        <v>38.057000000000002</v>
      </c>
      <c r="E198" s="6">
        <v>43903</v>
      </c>
      <c r="F198" s="7">
        <v>35.642000000000003</v>
      </c>
      <c r="G198">
        <v>1</v>
      </c>
      <c r="H198">
        <v>0</v>
      </c>
      <c r="J198" s="7"/>
      <c r="K198" s="8"/>
      <c r="M198" s="7"/>
      <c r="N198" s="8"/>
      <c r="O198" s="9" cm="1">
        <f t="array" ref="O198">_xlfn.IFS(AND(B198="Short",F198=Q198),(D198-F198)/D198,AND(B198="Long",F198=Q198),(F198/D198)-1,AND(B198="Long",F198&lt;&gt;Q198),(F198/D198)-1,AND(B198="Short",F198&lt;&gt;Q198),(D198-F198)/D198)</f>
        <v>6.3457445410831093E-2</v>
      </c>
      <c r="P198" t="s">
        <v>23</v>
      </c>
      <c r="Q198" s="7">
        <v>35.642000000000003</v>
      </c>
      <c r="R198" s="8">
        <v>43903</v>
      </c>
      <c r="S198" s="10">
        <f t="shared" si="9"/>
        <v>0</v>
      </c>
      <c r="T198" s="10">
        <v>1</v>
      </c>
      <c r="V198" s="11" t="str">
        <f t="shared" si="10"/>
        <v>1</v>
      </c>
      <c r="Y198" s="10">
        <v>0</v>
      </c>
      <c r="AC198">
        <f t="shared" si="11"/>
        <v>0</v>
      </c>
    </row>
    <row r="199" spans="1:29" x14ac:dyDescent="0.2">
      <c r="A199" t="s">
        <v>148</v>
      </c>
      <c r="B199" t="s">
        <v>22</v>
      </c>
      <c r="C199" s="6">
        <v>43914</v>
      </c>
      <c r="D199" s="7">
        <v>25.856000000000002</v>
      </c>
      <c r="E199" s="6">
        <v>43922</v>
      </c>
      <c r="F199" s="7">
        <v>23.835999999999999</v>
      </c>
      <c r="G199">
        <v>1</v>
      </c>
      <c r="H199">
        <v>0</v>
      </c>
      <c r="J199" s="7"/>
      <c r="K199" s="8"/>
      <c r="M199" s="7"/>
      <c r="N199" s="8"/>
      <c r="O199" s="9" cm="1">
        <f t="array" ref="O199">_xlfn.IFS(AND(B199="Short",F199=Q199),(D199-F199)/D199,AND(B199="Long",F199=Q199),(F199/D199)-1,AND(B199="Long",F199&lt;&gt;Q199),(F199/D199)-1,AND(B199="Short",F199&lt;&gt;Q199),(D199-F199)/D199)</f>
        <v>7.8125000000000111E-2</v>
      </c>
      <c r="P199" t="s">
        <v>23</v>
      </c>
      <c r="Q199" s="7">
        <v>23.835999999999999</v>
      </c>
      <c r="R199" s="8">
        <v>43914</v>
      </c>
      <c r="S199" s="10">
        <f t="shared" si="9"/>
        <v>8</v>
      </c>
      <c r="T199" s="10">
        <v>1</v>
      </c>
      <c r="V199" s="11" t="str">
        <f t="shared" si="10"/>
        <v>1</v>
      </c>
      <c r="Y199" s="10">
        <v>0</v>
      </c>
      <c r="AC199">
        <f t="shared" si="11"/>
        <v>8</v>
      </c>
    </row>
    <row r="200" spans="1:29" x14ac:dyDescent="0.2">
      <c r="A200" t="s">
        <v>146</v>
      </c>
      <c r="B200" t="s">
        <v>22</v>
      </c>
      <c r="C200" s="6">
        <v>43928</v>
      </c>
      <c r="D200" s="7">
        <v>37.433999999999997</v>
      </c>
      <c r="E200" s="6">
        <v>43928</v>
      </c>
      <c r="F200" s="7">
        <v>35.554000000000002</v>
      </c>
      <c r="G200">
        <v>1</v>
      </c>
      <c r="H200">
        <v>0</v>
      </c>
      <c r="J200" s="7"/>
      <c r="K200" s="8"/>
      <c r="M200" s="7"/>
      <c r="N200" s="8"/>
      <c r="O200" s="9" cm="1">
        <f t="array" ref="O200">_xlfn.IFS(AND(B200="Short",F200=Q200),(D200-F200)/D200,AND(B200="Long",F200=Q200),(F200/D200)-1,AND(B200="Long",F200&lt;&gt;Q200),(F200/D200)-1,AND(B200="Short",F200&lt;&gt;Q200),(D200-F200)/D200)</f>
        <v>5.0221723566810803E-2</v>
      </c>
      <c r="P200" t="s">
        <v>23</v>
      </c>
      <c r="Q200" s="7">
        <v>35.554000000000002</v>
      </c>
      <c r="R200" s="8">
        <v>43928</v>
      </c>
      <c r="S200" s="10">
        <f t="shared" si="9"/>
        <v>0</v>
      </c>
      <c r="T200" s="10">
        <v>1</v>
      </c>
      <c r="V200" s="11" t="str">
        <f t="shared" si="10"/>
        <v>1</v>
      </c>
      <c r="Y200" s="10">
        <v>0</v>
      </c>
      <c r="AC200">
        <f t="shared" si="11"/>
        <v>0</v>
      </c>
    </row>
    <row r="201" spans="1:29" x14ac:dyDescent="0.2">
      <c r="A201" t="s">
        <v>148</v>
      </c>
      <c r="B201" t="s">
        <v>22</v>
      </c>
      <c r="C201" s="6">
        <v>43928</v>
      </c>
      <c r="D201" s="7">
        <v>24.920999999999999</v>
      </c>
      <c r="E201" s="6">
        <v>43929</v>
      </c>
      <c r="F201" s="7">
        <v>23.475999999999999</v>
      </c>
      <c r="G201">
        <v>1</v>
      </c>
      <c r="H201">
        <v>0</v>
      </c>
      <c r="J201" s="7"/>
      <c r="K201" s="8"/>
      <c r="M201" s="7"/>
      <c r="N201" s="8"/>
      <c r="O201" s="9" cm="1">
        <f t="array" ref="O201">_xlfn.IFS(AND(B201="Short",F201=Q201),(D201-F201)/D201,AND(B201="Long",F201=Q201),(F201/D201)-1,AND(B201="Long",F201&lt;&gt;Q201),(F201/D201)-1,AND(B201="Short",F201&lt;&gt;Q201),(D201-F201)/D201)</f>
        <v>5.7983226997311517E-2</v>
      </c>
      <c r="P201" t="s">
        <v>23</v>
      </c>
      <c r="Q201" s="7">
        <v>23.475999999999999</v>
      </c>
      <c r="R201" s="8">
        <v>43928</v>
      </c>
      <c r="S201" s="10">
        <f t="shared" si="9"/>
        <v>1</v>
      </c>
      <c r="T201" s="10">
        <v>1</v>
      </c>
      <c r="V201" s="11" t="str">
        <f t="shared" si="10"/>
        <v>1</v>
      </c>
      <c r="Y201" s="10">
        <v>0</v>
      </c>
      <c r="AC201">
        <f t="shared" si="11"/>
        <v>1</v>
      </c>
    </row>
    <row r="202" spans="1:29" x14ac:dyDescent="0.2">
      <c r="A202" t="s">
        <v>138</v>
      </c>
      <c r="B202" t="s">
        <v>25</v>
      </c>
      <c r="C202" s="6">
        <v>43906</v>
      </c>
      <c r="D202" s="7">
        <v>82.543999999999997</v>
      </c>
      <c r="E202" s="6">
        <v>43915</v>
      </c>
      <c r="F202" s="7">
        <v>90.263999999999996</v>
      </c>
      <c r="G202">
        <v>1</v>
      </c>
      <c r="H202">
        <v>0</v>
      </c>
      <c r="J202" s="7"/>
      <c r="K202" s="8"/>
      <c r="M202" s="7"/>
      <c r="N202" s="8"/>
      <c r="O202" s="9" cm="1">
        <f t="array" ref="O202">_xlfn.IFS(AND(B202="Short",F202=Q202),(D202-F202)/D202,AND(B202="Long",F202=Q202),(F202/D202)-1,AND(B202="Long",F202&lt;&gt;Q202),(F202/D202)-1,AND(B202="Short",F202&lt;&gt;Q202),(D202-F202)/D202)</f>
        <v>9.352587710796656E-2</v>
      </c>
      <c r="P202" t="s">
        <v>23</v>
      </c>
      <c r="Q202" s="7">
        <v>90.263999999999996</v>
      </c>
      <c r="R202" s="8">
        <v>43906</v>
      </c>
      <c r="S202" s="10">
        <f t="shared" si="9"/>
        <v>9</v>
      </c>
      <c r="T202" s="10">
        <v>1</v>
      </c>
      <c r="V202" s="11" t="str">
        <f t="shared" si="10"/>
        <v>1</v>
      </c>
      <c r="Y202" s="10">
        <v>0</v>
      </c>
      <c r="AC202">
        <f t="shared" si="11"/>
        <v>9</v>
      </c>
    </row>
    <row r="203" spans="1:29" x14ac:dyDescent="0.2">
      <c r="A203" t="s">
        <v>148</v>
      </c>
      <c r="B203" t="s">
        <v>22</v>
      </c>
      <c r="C203" s="6">
        <v>43987</v>
      </c>
      <c r="D203" s="7">
        <v>36.718000000000004</v>
      </c>
      <c r="E203" s="6">
        <v>43991</v>
      </c>
      <c r="F203" s="7">
        <v>34.308</v>
      </c>
      <c r="G203">
        <v>1</v>
      </c>
      <c r="H203">
        <v>0</v>
      </c>
      <c r="J203" s="7"/>
      <c r="K203" s="8"/>
      <c r="M203" s="7"/>
      <c r="N203" s="8"/>
      <c r="O203" s="9" cm="1">
        <f t="array" ref="O203">_xlfn.IFS(AND(B203="Short",F203=Q203),(D203-F203)/D203,AND(B203="Long",F203=Q203),(F203/D203)-1,AND(B203="Long",F203&lt;&gt;Q203),(F203/D203)-1,AND(B203="Short",F203&lt;&gt;Q203),(D203-F203)/D203)</f>
        <v>6.5635383190805696E-2</v>
      </c>
      <c r="P203" t="s">
        <v>23</v>
      </c>
      <c r="Q203" s="7">
        <v>34.308</v>
      </c>
      <c r="R203" s="8">
        <v>43987</v>
      </c>
      <c r="S203" s="10">
        <f t="shared" si="9"/>
        <v>4</v>
      </c>
      <c r="T203" s="10">
        <v>1</v>
      </c>
      <c r="V203" s="11" t="str">
        <f t="shared" si="10"/>
        <v>1</v>
      </c>
      <c r="Y203" s="10">
        <v>0</v>
      </c>
      <c r="AC203">
        <f t="shared" si="11"/>
        <v>4</v>
      </c>
    </row>
    <row r="204" spans="1:29" x14ac:dyDescent="0.2">
      <c r="A204" t="s">
        <v>148</v>
      </c>
      <c r="B204" t="s">
        <v>22</v>
      </c>
      <c r="C204" s="6">
        <v>44144</v>
      </c>
      <c r="D204" s="7">
        <v>36.802</v>
      </c>
      <c r="E204" s="6">
        <v>44510</v>
      </c>
      <c r="F204" s="7">
        <v>43.71</v>
      </c>
      <c r="G204">
        <v>0</v>
      </c>
      <c r="H204">
        <v>0</v>
      </c>
      <c r="J204" s="7"/>
      <c r="K204" s="8"/>
      <c r="M204" s="7"/>
      <c r="N204" s="8"/>
      <c r="O204" s="9" cm="1">
        <f t="array" ref="O204">_xlfn.IFS(AND(B204="Short",F204=Q204),(D204-F204)/D204,AND(B204="Long",F204=Q204),(F204/D204)-1,AND(B204="Long",F204&lt;&gt;Q204),(F204/D204)-1,AND(B204="Short",F204&lt;&gt;Q204),(D204-F204)/D204)</f>
        <v>-0.18770718982663989</v>
      </c>
      <c r="P204" t="s">
        <v>23</v>
      </c>
      <c r="Q204" s="7">
        <v>33.811999999999998</v>
      </c>
      <c r="R204" s="8">
        <v>44144</v>
      </c>
      <c r="S204" s="10">
        <f t="shared" si="9"/>
        <v>366</v>
      </c>
      <c r="T204" s="10">
        <v>0</v>
      </c>
      <c r="V204" s="11" t="b">
        <f t="shared" si="10"/>
        <v>0</v>
      </c>
      <c r="Y204" s="10">
        <v>0</v>
      </c>
      <c r="AC204" t="b">
        <f t="shared" si="11"/>
        <v>0</v>
      </c>
    </row>
    <row r="205" spans="1:29" x14ac:dyDescent="0.2">
      <c r="A205" t="s">
        <v>146</v>
      </c>
      <c r="B205" t="s">
        <v>22</v>
      </c>
      <c r="C205" s="6">
        <v>44601</v>
      </c>
      <c r="D205" s="7">
        <v>175.11799999999999</v>
      </c>
      <c r="E205" s="6">
        <v>44602</v>
      </c>
      <c r="F205" s="7">
        <v>158.108</v>
      </c>
      <c r="G205">
        <v>1</v>
      </c>
      <c r="H205">
        <v>0</v>
      </c>
      <c r="J205" s="7"/>
      <c r="K205" s="8"/>
      <c r="M205" s="7"/>
      <c r="N205" s="8"/>
      <c r="O205" s="9" cm="1">
        <f t="array" ref="O205">_xlfn.IFS(AND(B205="Short",F205=Q205),(D205-F205)/D205,AND(B205="Long",F205=Q205),(F205/D205)-1,AND(B205="Long",F205&lt;&gt;Q205),(F205/D205)-1,AND(B205="Short",F205&lt;&gt;Q205),(D205-F205)/D205)</f>
        <v>9.7134503591863722E-2</v>
      </c>
      <c r="P205" t="s">
        <v>23</v>
      </c>
      <c r="Q205" s="7">
        <v>158.108</v>
      </c>
      <c r="R205" s="8">
        <v>44601</v>
      </c>
      <c r="S205" s="10">
        <f t="shared" si="9"/>
        <v>1</v>
      </c>
      <c r="T205" s="10">
        <v>1</v>
      </c>
      <c r="V205" s="11" t="str">
        <f t="shared" si="10"/>
        <v>1</v>
      </c>
      <c r="Y205" s="10">
        <v>0</v>
      </c>
      <c r="AC205">
        <f t="shared" si="11"/>
        <v>1</v>
      </c>
    </row>
    <row r="206" spans="1:29" x14ac:dyDescent="0.2">
      <c r="A206" t="s">
        <v>146</v>
      </c>
      <c r="B206" t="s">
        <v>22</v>
      </c>
      <c r="C206" s="6">
        <v>44678</v>
      </c>
      <c r="D206" s="7">
        <v>167.93299999999999</v>
      </c>
      <c r="E206" s="6">
        <v>44679</v>
      </c>
      <c r="F206" s="7">
        <v>160.09800000000001</v>
      </c>
      <c r="G206">
        <v>1</v>
      </c>
      <c r="H206">
        <v>0</v>
      </c>
      <c r="J206" s="7"/>
      <c r="K206" s="8"/>
      <c r="M206" s="7"/>
      <c r="N206" s="8"/>
      <c r="O206" s="9" cm="1">
        <f t="array" ref="O206">_xlfn.IFS(AND(B206="Short",F206=Q206),(D206-F206)/D206,AND(B206="Long",F206=Q206),(F206/D206)-1,AND(B206="Long",F206&lt;&gt;Q206),(F206/D206)-1,AND(B206="Short",F206&lt;&gt;Q206),(D206-F206)/D206)</f>
        <v>4.6655511424198819E-2</v>
      </c>
      <c r="P206" t="s">
        <v>23</v>
      </c>
      <c r="Q206" s="7">
        <v>160.09800000000001</v>
      </c>
      <c r="R206" s="8">
        <v>44678</v>
      </c>
      <c r="S206" s="10">
        <f t="shared" si="9"/>
        <v>1</v>
      </c>
      <c r="T206" s="10">
        <v>1</v>
      </c>
      <c r="V206" s="11" t="str">
        <f t="shared" si="10"/>
        <v>1</v>
      </c>
      <c r="Y206" s="10">
        <v>0</v>
      </c>
      <c r="AC206">
        <f t="shared" si="11"/>
        <v>1</v>
      </c>
    </row>
    <row r="207" spans="1:29" x14ac:dyDescent="0.2">
      <c r="A207" t="s">
        <v>146</v>
      </c>
      <c r="B207" t="s">
        <v>22</v>
      </c>
      <c r="C207" s="6">
        <v>45329</v>
      </c>
      <c r="D207" s="7">
        <v>117.637</v>
      </c>
      <c r="E207" s="6">
        <v>45366</v>
      </c>
      <c r="F207" s="7">
        <v>108.122</v>
      </c>
      <c r="G207">
        <v>1</v>
      </c>
      <c r="H207">
        <v>0</v>
      </c>
      <c r="J207" s="7"/>
      <c r="K207" s="8"/>
      <c r="M207" s="7"/>
      <c r="N207" s="8"/>
      <c r="O207" s="9" cm="1">
        <f t="array" ref="O207">_xlfn.IFS(AND(B207="Short",F207=Q207),(D207-F207)/D207,AND(B207="Long",F207=Q207),(F207/D207)-1,AND(B207="Long",F207&lt;&gt;Q207),(F207/D207)-1,AND(B207="Short",F207&lt;&gt;Q207),(D207-F207)/D207)</f>
        <v>8.0884415617535302E-2</v>
      </c>
      <c r="P207" t="s">
        <v>23</v>
      </c>
      <c r="Q207" s="7">
        <v>108.122</v>
      </c>
      <c r="R207" s="8">
        <v>45329</v>
      </c>
      <c r="S207" s="10">
        <f t="shared" si="9"/>
        <v>37</v>
      </c>
      <c r="T207" s="10">
        <v>1</v>
      </c>
      <c r="V207" s="11" t="str">
        <f t="shared" si="10"/>
        <v>1</v>
      </c>
      <c r="Y207" s="10">
        <v>0</v>
      </c>
      <c r="AC207">
        <f t="shared" si="11"/>
        <v>37</v>
      </c>
    </row>
    <row r="208" spans="1:29" x14ac:dyDescent="0.2">
      <c r="A208" t="s">
        <v>127</v>
      </c>
      <c r="B208" t="s">
        <v>25</v>
      </c>
      <c r="C208" s="6">
        <v>44144</v>
      </c>
      <c r="D208" s="7">
        <v>132.49199999999999</v>
      </c>
      <c r="E208" s="6">
        <v>44155</v>
      </c>
      <c r="F208" s="7">
        <v>140.15199999999999</v>
      </c>
      <c r="G208">
        <v>1</v>
      </c>
      <c r="H208">
        <v>0</v>
      </c>
      <c r="J208" s="7"/>
      <c r="K208" s="8"/>
      <c r="M208" s="7"/>
      <c r="N208" s="8"/>
      <c r="O208" s="9" cm="1">
        <f t="array" ref="O208">_xlfn.IFS(AND(B208="Short",F208=Q208),(D208-F208)/D208,AND(B208="Long",F208=Q208),(F208/D208)-1,AND(B208="Long",F208&lt;&gt;Q208),(F208/D208)-1,AND(B208="Short",F208&lt;&gt;Q208),(D208-F208)/D208)</f>
        <v>5.781481146031453E-2</v>
      </c>
      <c r="P208" t="s">
        <v>23</v>
      </c>
      <c r="Q208" s="7">
        <v>140.15199999999999</v>
      </c>
      <c r="R208" s="8">
        <v>44144</v>
      </c>
      <c r="S208" s="10">
        <f t="shared" si="9"/>
        <v>11</v>
      </c>
      <c r="T208" s="10">
        <v>1</v>
      </c>
      <c r="V208" s="11" t="str">
        <f t="shared" si="10"/>
        <v>1</v>
      </c>
      <c r="Y208" s="10">
        <v>0</v>
      </c>
      <c r="AC208">
        <f t="shared" si="11"/>
        <v>11</v>
      </c>
    </row>
    <row r="209" spans="1:29" x14ac:dyDescent="0.2">
      <c r="A209" t="s">
        <v>127</v>
      </c>
      <c r="B209" t="s">
        <v>22</v>
      </c>
      <c r="C209" s="6">
        <v>44253</v>
      </c>
      <c r="D209" s="7">
        <v>221.358</v>
      </c>
      <c r="E209" s="6">
        <v>44258</v>
      </c>
      <c r="F209" s="7">
        <v>208.148</v>
      </c>
      <c r="G209">
        <v>1</v>
      </c>
      <c r="H209">
        <v>0</v>
      </c>
      <c r="J209" s="7"/>
      <c r="K209" s="8"/>
      <c r="M209" s="7"/>
      <c r="N209" s="8"/>
      <c r="O209" s="9" cm="1">
        <f t="array" ref="O209">_xlfn.IFS(AND(B209="Short",F209=Q209),(D209-F209)/D209,AND(B209="Long",F209=Q209),(F209/D209)-1,AND(B209="Long",F209&lt;&gt;Q209),(F209/D209)-1,AND(B209="Short",F209&lt;&gt;Q209),(D209-F209)/D209)</f>
        <v>5.9677084180377524E-2</v>
      </c>
      <c r="P209" t="s">
        <v>23</v>
      </c>
      <c r="Q209" s="7">
        <v>208.148</v>
      </c>
      <c r="R209" s="8">
        <v>44253</v>
      </c>
      <c r="S209" s="10">
        <f t="shared" si="9"/>
        <v>5</v>
      </c>
      <c r="T209" s="10">
        <v>1</v>
      </c>
      <c r="V209" s="11" t="str">
        <f t="shared" si="10"/>
        <v>1</v>
      </c>
      <c r="Y209" s="10">
        <v>0</v>
      </c>
      <c r="AC209">
        <f t="shared" si="11"/>
        <v>5</v>
      </c>
    </row>
    <row r="210" spans="1:29" x14ac:dyDescent="0.2">
      <c r="A210" t="s">
        <v>127</v>
      </c>
      <c r="B210" t="s">
        <v>25</v>
      </c>
      <c r="C210" s="6">
        <v>44413</v>
      </c>
      <c r="D210" s="7">
        <v>177.71</v>
      </c>
      <c r="E210" s="6">
        <v>44419</v>
      </c>
      <c r="F210" s="7">
        <v>191.26</v>
      </c>
      <c r="G210">
        <v>1</v>
      </c>
      <c r="H210">
        <v>0</v>
      </c>
      <c r="J210" s="7"/>
      <c r="K210" s="8"/>
      <c r="M210" s="7"/>
      <c r="N210" s="8"/>
      <c r="O210" s="9" cm="1">
        <f t="array" ref="O210">_xlfn.IFS(AND(B210="Short",F210=Q210),(D210-F210)/D210,AND(B210="Long",F210=Q210),(F210/D210)-1,AND(B210="Long",F210&lt;&gt;Q210),(F210/D210)-1,AND(B210="Short",F210&lt;&gt;Q210),(D210-F210)/D210)</f>
        <v>7.6247819481177093E-2</v>
      </c>
      <c r="P210" t="s">
        <v>23</v>
      </c>
      <c r="Q210" s="7">
        <v>191.26</v>
      </c>
      <c r="R210" s="8">
        <v>44413</v>
      </c>
      <c r="S210" s="10">
        <f t="shared" si="9"/>
        <v>6</v>
      </c>
      <c r="T210" s="10">
        <v>1</v>
      </c>
      <c r="V210" s="11" t="str">
        <f t="shared" si="10"/>
        <v>1</v>
      </c>
      <c r="Y210" s="10">
        <v>0</v>
      </c>
      <c r="AC210">
        <f t="shared" si="11"/>
        <v>6</v>
      </c>
    </row>
    <row r="211" spans="1:29" x14ac:dyDescent="0.2">
      <c r="A211" t="s">
        <v>127</v>
      </c>
      <c r="B211" t="s">
        <v>22</v>
      </c>
      <c r="C211" s="6">
        <v>44617</v>
      </c>
      <c r="D211" s="7">
        <v>145.01519999999999</v>
      </c>
      <c r="E211" s="6">
        <v>44628</v>
      </c>
      <c r="F211" s="7">
        <v>135.65119999999999</v>
      </c>
      <c r="G211">
        <v>1</v>
      </c>
      <c r="H211">
        <v>0</v>
      </c>
      <c r="J211" s="7"/>
      <c r="K211" s="8"/>
      <c r="M211" s="7"/>
      <c r="N211" s="8"/>
      <c r="O211" s="9" cm="1">
        <f t="array" ref="O211">_xlfn.IFS(AND(B211="Short",F211=Q211),(D211-F211)/D211,AND(B211="Long",F211=Q211),(F211/D211)-1,AND(B211="Long",F211&lt;&gt;Q211),(F211/D211)-1,AND(B211="Short",F211&lt;&gt;Q211),(D211-F211)/D211)</f>
        <v>6.4572541361181485E-2</v>
      </c>
      <c r="P211" t="s">
        <v>23</v>
      </c>
      <c r="Q211" s="7">
        <v>135.65119999999999</v>
      </c>
      <c r="R211" s="8">
        <v>44617</v>
      </c>
      <c r="S211" s="10">
        <f t="shared" si="9"/>
        <v>11</v>
      </c>
      <c r="T211" s="10">
        <v>1</v>
      </c>
      <c r="V211" s="11" t="str">
        <f t="shared" si="10"/>
        <v>1</v>
      </c>
      <c r="Y211" s="10">
        <v>0</v>
      </c>
      <c r="AC211">
        <f t="shared" si="11"/>
        <v>11</v>
      </c>
    </row>
    <row r="212" spans="1:29" x14ac:dyDescent="0.2">
      <c r="A212" t="s">
        <v>142</v>
      </c>
      <c r="B212" t="s">
        <v>25</v>
      </c>
      <c r="C212" s="6">
        <v>43906</v>
      </c>
      <c r="D212" s="7">
        <v>68.795000000000002</v>
      </c>
      <c r="E212" s="6">
        <v>43907</v>
      </c>
      <c r="F212" s="7">
        <v>72.77</v>
      </c>
      <c r="G212">
        <v>1</v>
      </c>
      <c r="H212">
        <v>0</v>
      </c>
      <c r="J212" s="7"/>
      <c r="K212" s="8"/>
      <c r="M212" s="7"/>
      <c r="N212" s="8"/>
      <c r="O212" s="9" cm="1">
        <f t="array" ref="O212">_xlfn.IFS(AND(B212="Short",F212=Q212),(D212-F212)/D212,AND(B212="Long",F212=Q212),(F212/D212)-1,AND(B212="Long",F212&lt;&gt;Q212),(F212/D212)-1,AND(B212="Short",F212&lt;&gt;Q212),(D212-F212)/D212)</f>
        <v>5.7780361944908654E-2</v>
      </c>
      <c r="P212" t="s">
        <v>23</v>
      </c>
      <c r="Q212" s="7">
        <v>72.77</v>
      </c>
      <c r="R212" s="8">
        <v>43906</v>
      </c>
      <c r="S212" s="10">
        <f t="shared" si="9"/>
        <v>1</v>
      </c>
      <c r="T212" s="10">
        <v>1</v>
      </c>
      <c r="V212" s="11" t="str">
        <f t="shared" si="10"/>
        <v>1</v>
      </c>
      <c r="Y212" s="10">
        <v>0</v>
      </c>
      <c r="AC212">
        <f t="shared" si="11"/>
        <v>1</v>
      </c>
    </row>
    <row r="213" spans="1:29" x14ac:dyDescent="0.2">
      <c r="A213" t="s">
        <v>127</v>
      </c>
      <c r="B213" t="s">
        <v>25</v>
      </c>
      <c r="C213" s="6">
        <v>45414</v>
      </c>
      <c r="D213" s="7">
        <v>59.686999999999998</v>
      </c>
      <c r="E213" s="6">
        <v>45446</v>
      </c>
      <c r="F213" s="7">
        <v>65.272000000000006</v>
      </c>
      <c r="G213">
        <v>1</v>
      </c>
      <c r="H213">
        <v>0</v>
      </c>
      <c r="J213" s="7"/>
      <c r="K213" s="8"/>
      <c r="M213" s="7"/>
      <c r="N213" s="8"/>
      <c r="O213" s="9" cm="1">
        <f t="array" ref="O213">_xlfn.IFS(AND(B213="Short",F213=Q213),(D213-F213)/D213,AND(B213="Long",F213=Q213),(F213/D213)-1,AND(B213="Long",F213&lt;&gt;Q213),(F213/D213)-1,AND(B213="Short",F213&lt;&gt;Q213),(D213-F213)/D213)</f>
        <v>9.357146447300102E-2</v>
      </c>
      <c r="P213" t="s">
        <v>23</v>
      </c>
      <c r="Q213" s="7">
        <v>65.272000000000006</v>
      </c>
      <c r="R213" s="8">
        <v>45414</v>
      </c>
      <c r="S213" s="10">
        <f t="shared" si="9"/>
        <v>32</v>
      </c>
      <c r="T213" s="10">
        <v>1</v>
      </c>
      <c r="V213" s="11" t="str">
        <f t="shared" si="10"/>
        <v>1</v>
      </c>
      <c r="Y213" s="10">
        <v>0</v>
      </c>
      <c r="AC213">
        <f t="shared" si="11"/>
        <v>32</v>
      </c>
    </row>
    <row r="214" spans="1:29" x14ac:dyDescent="0.2">
      <c r="A214" t="s">
        <v>142</v>
      </c>
      <c r="B214" t="s">
        <v>25</v>
      </c>
      <c r="C214" s="6">
        <v>45210</v>
      </c>
      <c r="D214" s="7">
        <v>77.707999999999998</v>
      </c>
      <c r="E214" s="6">
        <v>45238</v>
      </c>
      <c r="F214" s="7">
        <v>85.248000000000005</v>
      </c>
      <c r="G214">
        <v>1</v>
      </c>
      <c r="H214">
        <v>0</v>
      </c>
      <c r="J214" s="7"/>
      <c r="K214" s="8"/>
      <c r="M214" s="7"/>
      <c r="N214" s="8"/>
      <c r="O214" s="9" cm="1">
        <f t="array" ref="O214">_xlfn.IFS(AND(B214="Short",F214=Q214),(D214-F214)/D214,AND(B214="Long",F214=Q214),(F214/D214)-1,AND(B214="Long",F214&lt;&gt;Q214),(F214/D214)-1,AND(B214="Short",F214&lt;&gt;Q214),(D214-F214)/D214)</f>
        <v>9.7029906830699675E-2</v>
      </c>
      <c r="P214" t="s">
        <v>23</v>
      </c>
      <c r="Q214" s="7">
        <v>85.248000000000005</v>
      </c>
      <c r="R214" s="8">
        <v>45210</v>
      </c>
      <c r="S214" s="10">
        <f t="shared" si="9"/>
        <v>28</v>
      </c>
      <c r="T214" s="10">
        <v>1</v>
      </c>
      <c r="V214" s="11" t="str">
        <f t="shared" si="10"/>
        <v>1</v>
      </c>
      <c r="Y214" s="10">
        <v>0</v>
      </c>
      <c r="AC214">
        <f t="shared" si="11"/>
        <v>28</v>
      </c>
    </row>
    <row r="215" spans="1:29" x14ac:dyDescent="0.2">
      <c r="A215" t="s">
        <v>130</v>
      </c>
      <c r="B215" t="s">
        <v>25</v>
      </c>
      <c r="C215" s="6">
        <v>43906</v>
      </c>
      <c r="D215" s="7">
        <v>52.924999999999997</v>
      </c>
      <c r="E215" s="6">
        <v>43907</v>
      </c>
      <c r="F215" s="7">
        <v>56.35</v>
      </c>
      <c r="G215">
        <v>1</v>
      </c>
      <c r="H215">
        <v>0</v>
      </c>
      <c r="J215" s="7"/>
      <c r="K215" s="8"/>
      <c r="M215" s="7"/>
      <c r="N215" s="8"/>
      <c r="O215" s="9" cm="1">
        <f t="array" ref="O215">_xlfn.IFS(AND(B215="Short",F215=Q215),(D215-F215)/D215,AND(B215="Long",F215=Q215),(F215/D215)-1,AND(B215="Long",F215&lt;&gt;Q215),(F215/D215)-1,AND(B215="Short",F215&lt;&gt;Q215),(D215-F215)/D215)</f>
        <v>6.4714218233349108E-2</v>
      </c>
      <c r="P215" t="s">
        <v>23</v>
      </c>
      <c r="Q215" s="7">
        <v>56.35</v>
      </c>
      <c r="R215" s="8">
        <v>43906</v>
      </c>
      <c r="S215" s="10">
        <f t="shared" si="9"/>
        <v>1</v>
      </c>
      <c r="T215" s="10">
        <v>1</v>
      </c>
      <c r="V215" s="11" t="str">
        <f t="shared" si="10"/>
        <v>1</v>
      </c>
      <c r="Y215" s="10">
        <v>0</v>
      </c>
      <c r="AC215">
        <f t="shared" si="11"/>
        <v>1</v>
      </c>
    </row>
    <row r="216" spans="1:29" x14ac:dyDescent="0.2">
      <c r="A216" t="s">
        <v>145</v>
      </c>
      <c r="B216" t="s">
        <v>25</v>
      </c>
      <c r="C216" s="6">
        <v>43993</v>
      </c>
      <c r="D216" s="7">
        <v>12.347</v>
      </c>
      <c r="E216" s="6">
        <v>43994</v>
      </c>
      <c r="F216" s="7">
        <v>13.082000000000001</v>
      </c>
      <c r="G216">
        <v>1</v>
      </c>
      <c r="H216">
        <v>0</v>
      </c>
      <c r="J216" s="7"/>
      <c r="K216" s="8"/>
      <c r="M216" s="7"/>
      <c r="N216" s="8"/>
      <c r="O216" s="9" cm="1">
        <f t="array" ref="O216">_xlfn.IFS(AND(B216="Short",F216=Q216),(D216-F216)/D216,AND(B216="Long",F216=Q216),(F216/D216)-1,AND(B216="Long",F216&lt;&gt;Q216),(F216/D216)-1,AND(B216="Short",F216&lt;&gt;Q216),(D216-F216)/D216)</f>
        <v>5.9528630436543439E-2</v>
      </c>
      <c r="P216" t="s">
        <v>23</v>
      </c>
      <c r="Q216" s="7">
        <v>13.082000000000001</v>
      </c>
      <c r="R216" s="8">
        <v>43993</v>
      </c>
      <c r="S216" s="10">
        <f t="shared" si="9"/>
        <v>1</v>
      </c>
      <c r="T216" s="10">
        <v>1</v>
      </c>
      <c r="V216" s="11" t="str">
        <f t="shared" si="10"/>
        <v>1</v>
      </c>
      <c r="Y216" s="10">
        <v>0</v>
      </c>
      <c r="AC216">
        <f t="shared" si="11"/>
        <v>1</v>
      </c>
    </row>
    <row r="217" spans="1:29" x14ac:dyDescent="0.2">
      <c r="A217" t="s">
        <v>151</v>
      </c>
      <c r="B217" t="s">
        <v>25</v>
      </c>
      <c r="C217" s="6">
        <v>43906</v>
      </c>
      <c r="D217" s="7">
        <v>30.471</v>
      </c>
      <c r="E217" s="6">
        <v>43907</v>
      </c>
      <c r="F217" s="7">
        <v>32.875999999999998</v>
      </c>
      <c r="G217">
        <v>1</v>
      </c>
      <c r="H217">
        <v>0</v>
      </c>
      <c r="J217" s="7"/>
      <c r="K217" s="8"/>
      <c r="M217" s="7"/>
      <c r="N217" s="8"/>
      <c r="O217" s="9" cm="1">
        <f t="array" ref="O217">_xlfn.IFS(AND(B217="Short",F217=Q217),(D217-F217)/D217,AND(B217="Long",F217=Q217),(F217/D217)-1,AND(B217="Long",F217&lt;&gt;Q217),(F217/D217)-1,AND(B217="Short",F217&lt;&gt;Q217),(D217-F217)/D217)</f>
        <v>7.8927504840668128E-2</v>
      </c>
      <c r="P217" t="s">
        <v>23</v>
      </c>
      <c r="Q217" s="7">
        <v>32.875999999999998</v>
      </c>
      <c r="R217" s="8">
        <v>43906</v>
      </c>
      <c r="S217" s="10">
        <f t="shared" si="9"/>
        <v>1</v>
      </c>
      <c r="T217" s="10">
        <v>1</v>
      </c>
      <c r="V217" s="11" t="str">
        <f t="shared" si="10"/>
        <v>1</v>
      </c>
      <c r="Y217" s="10">
        <v>0</v>
      </c>
      <c r="AC217">
        <f t="shared" si="11"/>
        <v>1</v>
      </c>
    </row>
    <row r="218" spans="1:29" x14ac:dyDescent="0.2">
      <c r="A218" t="s">
        <v>147</v>
      </c>
      <c r="B218" t="s">
        <v>25</v>
      </c>
      <c r="C218" s="6">
        <v>43902</v>
      </c>
      <c r="D218" s="7">
        <v>55.475250000000003</v>
      </c>
      <c r="E218" s="6">
        <v>43903</v>
      </c>
      <c r="F218" s="7">
        <v>59.713999999999999</v>
      </c>
      <c r="G218">
        <v>1</v>
      </c>
      <c r="H218">
        <v>0</v>
      </c>
      <c r="J218" s="7"/>
      <c r="K218" s="8"/>
      <c r="M218" s="7"/>
      <c r="N218" s="8"/>
      <c r="O218" s="9" cm="1">
        <f t="array" ref="O218">_xlfn.IFS(AND(B218="Short",F218=Q218),(D218-F218)/D218,AND(B218="Long",F218=Q218),(F218/D218)-1,AND(B218="Long",F218&lt;&gt;Q218),(F218/D218)-1,AND(B218="Short",F218&lt;&gt;Q218),(D218-F218)/D218)</f>
        <v>7.6407947688383437E-2</v>
      </c>
      <c r="P218" t="s">
        <v>23</v>
      </c>
      <c r="Q218" s="7">
        <v>59.713999999999999</v>
      </c>
      <c r="R218" s="8">
        <v>43902</v>
      </c>
      <c r="S218" s="10">
        <f t="shared" si="9"/>
        <v>1</v>
      </c>
      <c r="T218" s="10">
        <v>1</v>
      </c>
      <c r="V218" s="11" t="str">
        <f t="shared" si="10"/>
        <v>1</v>
      </c>
      <c r="Y218" s="10">
        <v>0</v>
      </c>
      <c r="AC218">
        <f t="shared" si="11"/>
        <v>1</v>
      </c>
    </row>
    <row r="219" spans="1:29" x14ac:dyDescent="0.2">
      <c r="A219" t="s">
        <v>147</v>
      </c>
      <c r="B219" t="s">
        <v>25</v>
      </c>
      <c r="C219" s="6">
        <v>43906</v>
      </c>
      <c r="D219" s="7">
        <v>54.475499999999997</v>
      </c>
      <c r="E219" s="6">
        <v>43914</v>
      </c>
      <c r="F219" s="7">
        <v>58.103000000000002</v>
      </c>
      <c r="G219">
        <v>1</v>
      </c>
      <c r="H219">
        <v>0</v>
      </c>
      <c r="J219" s="7"/>
      <c r="K219" s="8"/>
      <c r="M219" s="7"/>
      <c r="N219" s="8"/>
      <c r="O219" s="9" cm="1">
        <f t="array" ref="O219">_xlfn.IFS(AND(B219="Short",F219=Q219),(D219-F219)/D219,AND(B219="Long",F219=Q219),(F219/D219)-1,AND(B219="Long",F219&lt;&gt;Q219),(F219/D219)-1,AND(B219="Short",F219&lt;&gt;Q219),(D219-F219)/D219)</f>
        <v>6.6589567787354031E-2</v>
      </c>
      <c r="P219" t="s">
        <v>23</v>
      </c>
      <c r="Q219" s="7">
        <v>58.103000000000002</v>
      </c>
      <c r="R219" s="8">
        <v>43906</v>
      </c>
      <c r="S219" s="10">
        <f t="shared" si="9"/>
        <v>8</v>
      </c>
      <c r="T219" s="10">
        <v>1</v>
      </c>
      <c r="V219" s="11" t="str">
        <f t="shared" si="10"/>
        <v>1</v>
      </c>
      <c r="Y219" s="10">
        <v>0</v>
      </c>
      <c r="AC219">
        <f t="shared" si="11"/>
        <v>8</v>
      </c>
    </row>
    <row r="220" spans="1:29" x14ac:dyDescent="0.2">
      <c r="A220" t="s">
        <v>150</v>
      </c>
      <c r="B220" t="s">
        <v>25</v>
      </c>
      <c r="C220" s="6">
        <v>43906</v>
      </c>
      <c r="D220" s="7">
        <v>33.32</v>
      </c>
      <c r="E220" s="6">
        <v>43907</v>
      </c>
      <c r="F220" s="7">
        <v>35.42</v>
      </c>
      <c r="G220">
        <v>1</v>
      </c>
      <c r="H220">
        <v>0</v>
      </c>
      <c r="J220" s="7"/>
      <c r="K220" s="8"/>
      <c r="M220" s="7"/>
      <c r="N220" s="8"/>
      <c r="O220" s="9" cm="1">
        <f t="array" ref="O220">_xlfn.IFS(AND(B220="Short",F220=Q220),(D220-F220)/D220,AND(B220="Long",F220=Q220),(F220/D220)-1,AND(B220="Long",F220&lt;&gt;Q220),(F220/D220)-1,AND(B220="Short",F220&lt;&gt;Q220),(D220-F220)/D220)</f>
        <v>6.3025210084033612E-2</v>
      </c>
      <c r="P220" t="s">
        <v>23</v>
      </c>
      <c r="Q220" s="7">
        <v>35.42</v>
      </c>
      <c r="R220" s="8">
        <v>43906</v>
      </c>
      <c r="S220" s="10">
        <f t="shared" si="9"/>
        <v>1</v>
      </c>
      <c r="T220" s="10">
        <v>1</v>
      </c>
      <c r="V220" s="11" t="str">
        <f t="shared" si="10"/>
        <v>1</v>
      </c>
      <c r="Y220" s="10">
        <v>0</v>
      </c>
      <c r="AC220">
        <f t="shared" si="11"/>
        <v>1</v>
      </c>
    </row>
    <row r="221" spans="1:29" x14ac:dyDescent="0.2">
      <c r="A221" t="s">
        <v>147</v>
      </c>
      <c r="B221" t="s">
        <v>25</v>
      </c>
      <c r="C221" s="6">
        <v>44771</v>
      </c>
      <c r="D221" s="7">
        <v>79.123999999999995</v>
      </c>
      <c r="E221" s="6">
        <v>44774</v>
      </c>
      <c r="F221" s="7">
        <v>83.494</v>
      </c>
      <c r="G221">
        <v>1</v>
      </c>
      <c r="H221">
        <v>0</v>
      </c>
      <c r="J221" s="7"/>
      <c r="K221" s="8"/>
      <c r="M221" s="7"/>
      <c r="N221" s="8"/>
      <c r="O221" s="9" cm="1">
        <f t="array" ref="O221">_xlfn.IFS(AND(B221="Short",F221=Q221),(D221-F221)/D221,AND(B221="Long",F221=Q221),(F221/D221)-1,AND(B221="Long",F221&lt;&gt;Q221),(F221/D221)-1,AND(B221="Short",F221&lt;&gt;Q221),(D221-F221)/D221)</f>
        <v>5.5229765937010233E-2</v>
      </c>
      <c r="P221" t="s">
        <v>23</v>
      </c>
      <c r="Q221" s="7">
        <v>83.494</v>
      </c>
      <c r="R221" s="8">
        <v>44771</v>
      </c>
      <c r="S221" s="10">
        <f t="shared" si="9"/>
        <v>3</v>
      </c>
      <c r="T221" s="10">
        <v>1</v>
      </c>
      <c r="V221" s="11" t="str">
        <f t="shared" si="10"/>
        <v>1</v>
      </c>
      <c r="Y221" s="10">
        <v>0</v>
      </c>
      <c r="AC221">
        <f t="shared" si="11"/>
        <v>3</v>
      </c>
    </row>
    <row r="222" spans="1:29" x14ac:dyDescent="0.2">
      <c r="A222" t="s">
        <v>134</v>
      </c>
      <c r="B222" t="s">
        <v>25</v>
      </c>
      <c r="C222" s="6">
        <v>44862</v>
      </c>
      <c r="D222" s="7">
        <v>73.978999999999999</v>
      </c>
      <c r="E222" s="6">
        <v>44958</v>
      </c>
      <c r="F222" s="7">
        <v>80.823999999999998</v>
      </c>
      <c r="G222">
        <v>1</v>
      </c>
      <c r="H222">
        <v>0</v>
      </c>
      <c r="J222" s="7"/>
      <c r="K222" s="8"/>
      <c r="M222" s="7"/>
      <c r="N222" s="8"/>
      <c r="O222" s="9" cm="1">
        <f t="array" ref="O222">_xlfn.IFS(AND(B222="Short",F222=Q222),(D222-F222)/D222,AND(B222="Long",F222=Q222),(F222/D222)-1,AND(B222="Long",F222&lt;&gt;Q222),(F222/D222)-1,AND(B222="Short",F222&lt;&gt;Q222),(D222-F222)/D222)</f>
        <v>9.2526257451438942E-2</v>
      </c>
      <c r="P222" t="s">
        <v>23</v>
      </c>
      <c r="Q222" s="7">
        <v>80.823999999999998</v>
      </c>
      <c r="R222" s="8">
        <v>44862</v>
      </c>
      <c r="S222" s="10">
        <f t="shared" si="9"/>
        <v>96</v>
      </c>
      <c r="T222" s="10">
        <v>1</v>
      </c>
      <c r="V222" s="11" t="str">
        <f t="shared" si="10"/>
        <v>1</v>
      </c>
      <c r="Y222" s="10">
        <v>0</v>
      </c>
      <c r="AC222">
        <f t="shared" si="11"/>
        <v>96</v>
      </c>
    </row>
    <row r="223" spans="1:29" x14ac:dyDescent="0.2">
      <c r="A223" t="s">
        <v>147</v>
      </c>
      <c r="B223" t="s">
        <v>22</v>
      </c>
      <c r="C223" s="6">
        <v>44862</v>
      </c>
      <c r="D223" s="7">
        <v>112.473</v>
      </c>
      <c r="E223" s="6">
        <v>44937</v>
      </c>
      <c r="F223" s="7">
        <v>106.238</v>
      </c>
      <c r="G223">
        <v>1</v>
      </c>
      <c r="H223">
        <v>0</v>
      </c>
      <c r="J223" s="7"/>
      <c r="K223" s="8"/>
      <c r="M223" s="7"/>
      <c r="N223" s="8"/>
      <c r="O223" s="9" cm="1">
        <f t="array" ref="O223">_xlfn.IFS(AND(B223="Short",F223=Q223),(D223-F223)/D223,AND(B223="Long",F223=Q223),(F223/D223)-1,AND(B223="Long",F223&lt;&gt;Q223),(F223/D223)-1,AND(B223="Short",F223&lt;&gt;Q223),(D223-F223)/D223)</f>
        <v>5.543552674864189E-2</v>
      </c>
      <c r="P223" t="s">
        <v>23</v>
      </c>
      <c r="Q223" s="7">
        <v>106.238</v>
      </c>
      <c r="R223" s="8">
        <v>44862</v>
      </c>
      <c r="S223" s="10">
        <f t="shared" si="9"/>
        <v>75</v>
      </c>
      <c r="T223" s="10">
        <v>1</v>
      </c>
      <c r="V223" s="11" t="str">
        <f t="shared" si="10"/>
        <v>1</v>
      </c>
      <c r="Y223" s="10">
        <v>0</v>
      </c>
      <c r="AC223">
        <f t="shared" si="11"/>
        <v>75</v>
      </c>
    </row>
    <row r="224" spans="1:29" x14ac:dyDescent="0.2">
      <c r="A224" t="s">
        <v>155</v>
      </c>
      <c r="B224" t="s">
        <v>22</v>
      </c>
      <c r="C224" s="6">
        <v>43903</v>
      </c>
      <c r="D224" s="7">
        <v>179.739</v>
      </c>
      <c r="E224" s="6">
        <v>43906</v>
      </c>
      <c r="F224" s="7">
        <v>170.684</v>
      </c>
      <c r="G224">
        <v>1</v>
      </c>
      <c r="H224">
        <v>0</v>
      </c>
      <c r="J224" s="7"/>
      <c r="K224" s="8"/>
      <c r="M224" s="7"/>
      <c r="N224" s="8"/>
      <c r="O224" s="9" cm="1">
        <f t="array" ref="O224">_xlfn.IFS(AND(B224="Short",F224=Q224),(D224-F224)/D224,AND(B224="Long",F224=Q224),(F224/D224)-1,AND(B224="Long",F224&lt;&gt;Q224),(F224/D224)-1,AND(B224="Short",F224&lt;&gt;Q224),(D224-F224)/D224)</f>
        <v>5.0378604532127176E-2</v>
      </c>
      <c r="P224" t="s">
        <v>23</v>
      </c>
      <c r="Q224" s="7">
        <v>170.684</v>
      </c>
      <c r="R224" s="8">
        <v>43903</v>
      </c>
      <c r="S224" s="10">
        <f t="shared" si="9"/>
        <v>3</v>
      </c>
      <c r="T224" s="10">
        <v>1</v>
      </c>
      <c r="V224" s="11" t="str">
        <f t="shared" si="10"/>
        <v>1</v>
      </c>
      <c r="Y224" s="10">
        <v>0</v>
      </c>
      <c r="AC224">
        <f t="shared" si="11"/>
        <v>3</v>
      </c>
    </row>
    <row r="225" spans="1:29" x14ac:dyDescent="0.2">
      <c r="A225" t="s">
        <v>147</v>
      </c>
      <c r="B225" t="s">
        <v>22</v>
      </c>
      <c r="C225" s="6">
        <v>45226</v>
      </c>
      <c r="D225" s="7">
        <v>91.566000000000003</v>
      </c>
      <c r="E225" s="6">
        <v>45229</v>
      </c>
      <c r="F225" s="7">
        <v>85.745999999999995</v>
      </c>
      <c r="G225">
        <v>1</v>
      </c>
      <c r="H225">
        <v>0</v>
      </c>
      <c r="J225" s="7"/>
      <c r="K225" s="8"/>
      <c r="M225" s="7"/>
      <c r="N225" s="8"/>
      <c r="O225" s="9" cm="1">
        <f t="array" ref="O225">_xlfn.IFS(AND(B225="Short",F225=Q225),(D225-F225)/D225,AND(B225="Long",F225=Q225),(F225/D225)-1,AND(B225="Long",F225&lt;&gt;Q225),(F225/D225)-1,AND(B225="Short",F225&lt;&gt;Q225),(D225-F225)/D225)</f>
        <v>6.3560710307319385E-2</v>
      </c>
      <c r="P225" t="s">
        <v>23</v>
      </c>
      <c r="Q225" s="7">
        <v>85.745999999999995</v>
      </c>
      <c r="R225" s="8">
        <v>45226</v>
      </c>
      <c r="S225" s="10">
        <f t="shared" si="9"/>
        <v>3</v>
      </c>
      <c r="T225" s="10">
        <v>1</v>
      </c>
      <c r="V225" s="11" t="str">
        <f t="shared" si="10"/>
        <v>1</v>
      </c>
      <c r="Y225" s="10">
        <v>0</v>
      </c>
      <c r="AC225">
        <f t="shared" si="11"/>
        <v>3</v>
      </c>
    </row>
    <row r="226" spans="1:29" x14ac:dyDescent="0.2">
      <c r="A226" t="s">
        <v>150</v>
      </c>
      <c r="B226" t="s">
        <v>25</v>
      </c>
      <c r="C226" s="6">
        <v>45315</v>
      </c>
      <c r="D226" s="7">
        <v>65.474000000000004</v>
      </c>
      <c r="E226" s="6">
        <v>45358</v>
      </c>
      <c r="F226" s="7">
        <v>70.593999999999994</v>
      </c>
      <c r="G226">
        <v>1</v>
      </c>
      <c r="H226">
        <v>0</v>
      </c>
      <c r="J226" s="7"/>
      <c r="K226" s="8"/>
      <c r="M226" s="7"/>
      <c r="N226" s="8"/>
      <c r="O226" s="9" cm="1">
        <f t="array" ref="O226">_xlfn.IFS(AND(B226="Short",F226=Q226),(D226-F226)/D226,AND(B226="Long",F226=Q226),(F226/D226)-1,AND(B226="Long",F226&lt;&gt;Q226),(F226/D226)-1,AND(B226="Short",F226&lt;&gt;Q226),(D226-F226)/D226)</f>
        <v>7.8198979747685859E-2</v>
      </c>
      <c r="P226" t="s">
        <v>23</v>
      </c>
      <c r="Q226" s="7">
        <v>70.593999999999994</v>
      </c>
      <c r="R226" s="8">
        <v>45315</v>
      </c>
      <c r="S226" s="10">
        <f t="shared" si="9"/>
        <v>43</v>
      </c>
      <c r="T226" s="10">
        <v>1</v>
      </c>
      <c r="V226" s="11" t="str">
        <f t="shared" si="10"/>
        <v>1</v>
      </c>
      <c r="Y226" s="10">
        <v>0</v>
      </c>
      <c r="AC226">
        <f t="shared" si="11"/>
        <v>43</v>
      </c>
    </row>
    <row r="227" spans="1:29" x14ac:dyDescent="0.2">
      <c r="A227" t="s">
        <v>153</v>
      </c>
      <c r="B227" t="s">
        <v>25</v>
      </c>
      <c r="C227" s="6">
        <v>43906</v>
      </c>
      <c r="D227" s="7">
        <v>93.462999999999994</v>
      </c>
      <c r="E227" s="6">
        <v>43909</v>
      </c>
      <c r="F227" s="7">
        <v>100.77800000000001</v>
      </c>
      <c r="G227">
        <v>1</v>
      </c>
      <c r="H227">
        <v>0</v>
      </c>
      <c r="J227" s="7"/>
      <c r="K227" s="8"/>
      <c r="M227" s="7"/>
      <c r="N227" s="8"/>
      <c r="O227" s="9" cm="1">
        <f t="array" ref="O227">_xlfn.IFS(AND(B227="Short",F227=Q227),(D227-F227)/D227,AND(B227="Long",F227=Q227),(F227/D227)-1,AND(B227="Long",F227&lt;&gt;Q227),(F227/D227)-1,AND(B227="Short",F227&lt;&gt;Q227),(D227-F227)/D227)</f>
        <v>7.8266265795020606E-2</v>
      </c>
      <c r="P227" t="s">
        <v>23</v>
      </c>
      <c r="Q227" s="7">
        <v>100.77800000000001</v>
      </c>
      <c r="R227" s="8">
        <v>43906</v>
      </c>
      <c r="S227" s="10">
        <f t="shared" si="9"/>
        <v>3</v>
      </c>
      <c r="T227" s="10">
        <v>1</v>
      </c>
      <c r="V227" s="11" t="str">
        <f t="shared" si="10"/>
        <v>1</v>
      </c>
      <c r="Y227" s="10">
        <v>0</v>
      </c>
      <c r="AC227">
        <f t="shared" si="11"/>
        <v>3</v>
      </c>
    </row>
    <row r="228" spans="1:29" x14ac:dyDescent="0.2">
      <c r="A228" t="s">
        <v>153</v>
      </c>
      <c r="B228" t="s">
        <v>22</v>
      </c>
      <c r="C228" s="6">
        <v>44013</v>
      </c>
      <c r="D228" s="7">
        <v>156.98699999999999</v>
      </c>
      <c r="E228" s="6">
        <v>44379</v>
      </c>
      <c r="F228" s="7">
        <v>299.38</v>
      </c>
      <c r="G228">
        <v>0</v>
      </c>
      <c r="H228">
        <v>0</v>
      </c>
      <c r="J228" s="7"/>
      <c r="K228" s="8"/>
      <c r="M228" s="7"/>
      <c r="N228" s="8"/>
      <c r="O228" s="9" cm="1">
        <f t="array" ref="O228">_xlfn.IFS(AND(B228="Short",F228=Q228),(D228-F228)/D228,AND(B228="Long",F228=Q228),(F228/D228)-1,AND(B228="Long",F228&lt;&gt;Q228),(F228/D228)-1,AND(B228="Short",F228&lt;&gt;Q228),(D228-F228)/D228)</f>
        <v>-0.90703688840477237</v>
      </c>
      <c r="P228" t="s">
        <v>23</v>
      </c>
      <c r="Q228" s="7">
        <v>147.672</v>
      </c>
      <c r="R228" s="8">
        <v>44013</v>
      </c>
      <c r="S228" s="10">
        <f t="shared" si="9"/>
        <v>366</v>
      </c>
      <c r="T228" s="10">
        <v>0</v>
      </c>
      <c r="V228" s="11" t="b">
        <f t="shared" si="10"/>
        <v>0</v>
      </c>
      <c r="Y228" s="10">
        <v>0</v>
      </c>
      <c r="AC228" t="b">
        <f t="shared" si="11"/>
        <v>0</v>
      </c>
    </row>
    <row r="229" spans="1:29" x14ac:dyDescent="0.2">
      <c r="A229" t="s">
        <v>155</v>
      </c>
      <c r="B229" t="s">
        <v>25</v>
      </c>
      <c r="C229" s="6">
        <v>43906</v>
      </c>
      <c r="D229" s="7">
        <v>169.93199999999999</v>
      </c>
      <c r="E229" s="6">
        <v>43907</v>
      </c>
      <c r="F229" s="7">
        <v>182.19200000000001</v>
      </c>
      <c r="G229">
        <v>1</v>
      </c>
      <c r="H229">
        <v>0</v>
      </c>
      <c r="J229" s="7"/>
      <c r="K229" s="8"/>
      <c r="M229" s="7"/>
      <c r="N229" s="8"/>
      <c r="O229" s="9" cm="1">
        <f t="array" ref="O229">_xlfn.IFS(AND(B229="Short",F229=Q229),(D229-F229)/D229,AND(B229="Long",F229=Q229),(F229/D229)-1,AND(B229="Long",F229&lt;&gt;Q229),(F229/D229)-1,AND(B229="Short",F229&lt;&gt;Q229),(D229-F229)/D229)</f>
        <v>7.2146505661088156E-2</v>
      </c>
      <c r="P229" t="s">
        <v>23</v>
      </c>
      <c r="Q229" s="7">
        <v>182.19200000000001</v>
      </c>
      <c r="R229" s="8">
        <v>43906</v>
      </c>
      <c r="S229" s="10">
        <f t="shared" si="9"/>
        <v>1</v>
      </c>
      <c r="T229" s="10">
        <v>1</v>
      </c>
      <c r="V229" s="11" t="str">
        <f t="shared" si="10"/>
        <v>1</v>
      </c>
      <c r="Y229" s="10">
        <v>0</v>
      </c>
      <c r="AC229">
        <f t="shared" si="11"/>
        <v>1</v>
      </c>
    </row>
    <row r="230" spans="1:29" x14ac:dyDescent="0.2">
      <c r="A230" t="s">
        <v>153</v>
      </c>
      <c r="B230" t="s">
        <v>25</v>
      </c>
      <c r="C230" s="6">
        <v>45280</v>
      </c>
      <c r="D230" s="7">
        <v>249.85</v>
      </c>
      <c r="E230" s="6">
        <v>45373</v>
      </c>
      <c r="F230" s="7">
        <v>266.60000000000002</v>
      </c>
      <c r="G230">
        <v>1</v>
      </c>
      <c r="H230">
        <v>0</v>
      </c>
      <c r="J230" s="7"/>
      <c r="K230" s="8"/>
      <c r="M230" s="7"/>
      <c r="N230" s="8"/>
      <c r="O230" s="9" cm="1">
        <f t="array" ref="O230">_xlfn.IFS(AND(B230="Short",F230=Q230),(D230-F230)/D230,AND(B230="Long",F230=Q230),(F230/D230)-1,AND(B230="Long",F230&lt;&gt;Q230),(F230/D230)-1,AND(B230="Short",F230&lt;&gt;Q230),(D230-F230)/D230)</f>
        <v>6.7040224134480741E-2</v>
      </c>
      <c r="P230" t="s">
        <v>23</v>
      </c>
      <c r="Q230" s="7">
        <v>266.60000000000002</v>
      </c>
      <c r="R230" s="8">
        <v>45280</v>
      </c>
      <c r="S230" s="10">
        <f t="shared" si="9"/>
        <v>93</v>
      </c>
      <c r="T230" s="10">
        <v>1</v>
      </c>
      <c r="V230" s="11" t="str">
        <f t="shared" si="10"/>
        <v>1</v>
      </c>
      <c r="Y230" s="10">
        <v>0</v>
      </c>
      <c r="AC230">
        <f t="shared" si="11"/>
        <v>93</v>
      </c>
    </row>
    <row r="231" spans="1:29" x14ac:dyDescent="0.2">
      <c r="A231" t="s">
        <v>155</v>
      </c>
      <c r="B231" t="s">
        <v>25</v>
      </c>
      <c r="C231" s="6">
        <v>44616</v>
      </c>
      <c r="D231" s="7">
        <v>356.82299999999998</v>
      </c>
      <c r="E231" s="6">
        <v>44617</v>
      </c>
      <c r="F231" s="7">
        <v>390.93799999999999</v>
      </c>
      <c r="G231">
        <v>1</v>
      </c>
      <c r="H231">
        <v>0</v>
      </c>
      <c r="J231" s="7"/>
      <c r="K231" s="8"/>
      <c r="M231" s="7"/>
      <c r="N231" s="8"/>
      <c r="O231" s="9" cm="1">
        <f t="array" ref="O231">_xlfn.IFS(AND(B231="Short",F231=Q231),(D231-F231)/D231,AND(B231="Long",F231=Q231),(F231/D231)-1,AND(B231="Long",F231&lt;&gt;Q231),(F231/D231)-1,AND(B231="Short",F231&lt;&gt;Q231),(D231-F231)/D231)</f>
        <v>9.5607626190015838E-2</v>
      </c>
      <c r="P231" t="s">
        <v>23</v>
      </c>
      <c r="Q231" s="7">
        <v>390.93799999999999</v>
      </c>
      <c r="R231" s="8">
        <v>44616</v>
      </c>
      <c r="S231" s="10">
        <f t="shared" si="9"/>
        <v>1</v>
      </c>
      <c r="T231" s="10">
        <v>1</v>
      </c>
      <c r="V231" s="11" t="str">
        <f t="shared" si="10"/>
        <v>1</v>
      </c>
      <c r="Y231" s="10">
        <v>0</v>
      </c>
      <c r="AC231">
        <f t="shared" si="11"/>
        <v>1</v>
      </c>
    </row>
    <row r="232" spans="1:29" x14ac:dyDescent="0.2">
      <c r="A232" t="s">
        <v>155</v>
      </c>
      <c r="B232" t="s">
        <v>22</v>
      </c>
      <c r="C232" s="6">
        <v>44649</v>
      </c>
      <c r="D232" s="7">
        <v>304.72215</v>
      </c>
      <c r="E232" s="6">
        <v>44652</v>
      </c>
      <c r="F232" s="7">
        <v>288.31540000000001</v>
      </c>
      <c r="G232">
        <v>1</v>
      </c>
      <c r="H232">
        <v>0</v>
      </c>
      <c r="J232" s="7"/>
      <c r="K232" s="8"/>
      <c r="M232" s="7"/>
      <c r="N232" s="8"/>
      <c r="O232" s="9" cm="1">
        <f t="array" ref="O232">_xlfn.IFS(AND(B232="Short",F232=Q232),(D232-F232)/D232,AND(B232="Long",F232=Q232),(F232/D232)-1,AND(B232="Long",F232&lt;&gt;Q232),(F232/D232)-1,AND(B232="Short",F232&lt;&gt;Q232),(D232-F232)/D232)</f>
        <v>5.3841671831207506E-2</v>
      </c>
      <c r="P232" t="s">
        <v>23</v>
      </c>
      <c r="Q232" s="7">
        <v>288.31540000000001</v>
      </c>
      <c r="R232" s="8">
        <v>44649</v>
      </c>
      <c r="S232" s="10">
        <f t="shared" si="9"/>
        <v>3</v>
      </c>
      <c r="T232" s="10">
        <v>1</v>
      </c>
      <c r="V232" s="11" t="str">
        <f t="shared" si="10"/>
        <v>1</v>
      </c>
      <c r="Y232" s="10">
        <v>0</v>
      </c>
      <c r="AC232">
        <f t="shared" si="11"/>
        <v>3</v>
      </c>
    </row>
    <row r="233" spans="1:29" x14ac:dyDescent="0.2">
      <c r="A233" t="s">
        <v>157</v>
      </c>
      <c r="B233" t="s">
        <v>25</v>
      </c>
      <c r="C233" s="6">
        <v>44034</v>
      </c>
      <c r="D233" s="7">
        <v>29.533999999999999</v>
      </c>
      <c r="E233" s="6">
        <v>44123</v>
      </c>
      <c r="F233" s="7">
        <v>32.154000000000003</v>
      </c>
      <c r="G233">
        <v>1</v>
      </c>
      <c r="H233">
        <v>0</v>
      </c>
      <c r="J233" s="7"/>
      <c r="K233" s="8"/>
      <c r="M233" s="7"/>
      <c r="N233" s="8"/>
      <c r="O233" s="9" cm="1">
        <f t="array" ref="O233">_xlfn.IFS(AND(B233="Short",F233=Q233),(D233-F233)/D233,AND(B233="Long",F233=Q233),(F233/D233)-1,AND(B233="Long",F233&lt;&gt;Q233),(F233/D233)-1,AND(B233="Short",F233&lt;&gt;Q233),(D233-F233)/D233)</f>
        <v>8.8711315771653254E-2</v>
      </c>
      <c r="P233" t="s">
        <v>23</v>
      </c>
      <c r="Q233" s="7">
        <v>32.154000000000003</v>
      </c>
      <c r="R233" s="8">
        <v>44034</v>
      </c>
      <c r="S233" s="10">
        <f t="shared" si="9"/>
        <v>89</v>
      </c>
      <c r="T233" s="10">
        <v>1</v>
      </c>
      <c r="V233" s="11" t="str">
        <f t="shared" si="10"/>
        <v>1</v>
      </c>
      <c r="Y233" s="10">
        <v>0</v>
      </c>
      <c r="AC233">
        <f t="shared" si="11"/>
        <v>89</v>
      </c>
    </row>
    <row r="234" spans="1:29" x14ac:dyDescent="0.2">
      <c r="A234" t="s">
        <v>161</v>
      </c>
      <c r="B234" t="s">
        <v>22</v>
      </c>
      <c r="C234" s="6">
        <v>43949</v>
      </c>
      <c r="D234" s="7">
        <v>146.15700000000001</v>
      </c>
      <c r="E234" s="6">
        <v>43952</v>
      </c>
      <c r="F234" s="7">
        <v>137.69200000000001</v>
      </c>
      <c r="G234">
        <v>1</v>
      </c>
      <c r="H234">
        <v>0</v>
      </c>
      <c r="J234" s="7"/>
      <c r="K234" s="8"/>
      <c r="M234" s="7"/>
      <c r="N234" s="8"/>
      <c r="O234" s="9" cm="1">
        <f t="array" ref="O234">_xlfn.IFS(AND(B234="Short",F234=Q234),(D234-F234)/D234,AND(B234="Long",F234=Q234),(F234/D234)-1,AND(B234="Long",F234&lt;&gt;Q234),(F234/D234)-1,AND(B234="Short",F234&lt;&gt;Q234),(D234-F234)/D234)</f>
        <v>5.7917171261041227E-2</v>
      </c>
      <c r="P234" t="s">
        <v>23</v>
      </c>
      <c r="Q234" s="7">
        <v>137.69200000000001</v>
      </c>
      <c r="R234" s="8">
        <v>43949</v>
      </c>
      <c r="S234" s="10">
        <f t="shared" si="9"/>
        <v>3</v>
      </c>
      <c r="T234" s="10">
        <v>1</v>
      </c>
      <c r="V234" s="11" t="str">
        <f t="shared" si="10"/>
        <v>1</v>
      </c>
      <c r="Y234" s="10">
        <v>0</v>
      </c>
      <c r="AC234">
        <f t="shared" si="11"/>
        <v>3</v>
      </c>
    </row>
    <row r="235" spans="1:29" x14ac:dyDescent="0.2">
      <c r="A235" t="s">
        <v>154</v>
      </c>
      <c r="B235" t="s">
        <v>25</v>
      </c>
      <c r="C235" s="6">
        <v>43906</v>
      </c>
      <c r="D235" s="7">
        <v>125.40600000000001</v>
      </c>
      <c r="E235" s="6">
        <v>43915</v>
      </c>
      <c r="F235" s="7">
        <v>132.93600000000001</v>
      </c>
      <c r="G235">
        <v>1</v>
      </c>
      <c r="H235">
        <v>0</v>
      </c>
      <c r="J235" s="7"/>
      <c r="K235" s="8"/>
      <c r="M235" s="7"/>
      <c r="N235" s="8"/>
      <c r="O235" s="9" cm="1">
        <f t="array" ref="O235">_xlfn.IFS(AND(B235="Short",F235=Q235),(D235-F235)/D235,AND(B235="Long",F235=Q235),(F235/D235)-1,AND(B235="Long",F235&lt;&gt;Q235),(F235/D235)-1,AND(B235="Short",F235&lt;&gt;Q235),(D235-F235)/D235)</f>
        <v>6.0044973924692657E-2</v>
      </c>
      <c r="P235" t="s">
        <v>23</v>
      </c>
      <c r="Q235" s="7">
        <v>132.93600000000001</v>
      </c>
      <c r="R235" s="8">
        <v>43906</v>
      </c>
      <c r="S235" s="10">
        <f t="shared" si="9"/>
        <v>9</v>
      </c>
      <c r="T235" s="10">
        <v>1</v>
      </c>
      <c r="V235" s="11" t="str">
        <f t="shared" si="10"/>
        <v>1</v>
      </c>
      <c r="Y235" s="10">
        <v>0</v>
      </c>
      <c r="AC235">
        <f t="shared" si="11"/>
        <v>9</v>
      </c>
    </row>
    <row r="236" spans="1:29" x14ac:dyDescent="0.2">
      <c r="A236" t="s">
        <v>161</v>
      </c>
      <c r="B236" t="s">
        <v>22</v>
      </c>
      <c r="C236" s="6">
        <v>44144</v>
      </c>
      <c r="D236" s="7">
        <v>159.33699999999999</v>
      </c>
      <c r="E236" s="6">
        <v>44510</v>
      </c>
      <c r="F236" s="7">
        <v>225.46</v>
      </c>
      <c r="G236">
        <v>0</v>
      </c>
      <c r="H236">
        <v>0</v>
      </c>
      <c r="J236" s="7"/>
      <c r="K236" s="8"/>
      <c r="M236" s="7"/>
      <c r="N236" s="8"/>
      <c r="O236" s="9" cm="1">
        <f t="array" ref="O236">_xlfn.IFS(AND(B236="Short",F236=Q236),(D236-F236)/D236,AND(B236="Long",F236=Q236),(F236/D236)-1,AND(B236="Long",F236&lt;&gt;Q236),(F236/D236)-1,AND(B236="Short",F236&lt;&gt;Q236),(D236-F236)/D236)</f>
        <v>-0.41498835800849787</v>
      </c>
      <c r="P236" t="s">
        <v>23</v>
      </c>
      <c r="Q236" s="7">
        <v>151.02199999999999</v>
      </c>
      <c r="R236" s="8">
        <v>44144</v>
      </c>
      <c r="S236" s="10">
        <f t="shared" si="9"/>
        <v>366</v>
      </c>
      <c r="T236" s="10">
        <v>0</v>
      </c>
      <c r="V236" s="11" t="b">
        <f t="shared" si="10"/>
        <v>0</v>
      </c>
      <c r="Y236" s="10">
        <v>0</v>
      </c>
      <c r="AC236" t="b">
        <f t="shared" si="11"/>
        <v>0</v>
      </c>
    </row>
    <row r="237" spans="1:29" x14ac:dyDescent="0.2">
      <c r="A237" t="s">
        <v>161</v>
      </c>
      <c r="B237" t="s">
        <v>25</v>
      </c>
      <c r="C237" s="6">
        <v>44587</v>
      </c>
      <c r="D237" s="7">
        <v>197.614</v>
      </c>
      <c r="E237" s="6">
        <v>44594</v>
      </c>
      <c r="F237" s="7">
        <v>210.684</v>
      </c>
      <c r="G237">
        <v>1</v>
      </c>
      <c r="H237">
        <v>0</v>
      </c>
      <c r="J237" s="7"/>
      <c r="K237" s="8"/>
      <c r="M237" s="7"/>
      <c r="N237" s="8"/>
      <c r="O237" s="9" cm="1">
        <f t="array" ref="O237">_xlfn.IFS(AND(B237="Short",F237=Q237),(D237-F237)/D237,AND(B237="Long",F237=Q237),(F237/D237)-1,AND(B237="Long",F237&lt;&gt;Q237),(F237/D237)-1,AND(B237="Short",F237&lt;&gt;Q237),(D237-F237)/D237)</f>
        <v>6.6139038732073496E-2</v>
      </c>
      <c r="P237" t="s">
        <v>23</v>
      </c>
      <c r="Q237" s="7">
        <v>210.684</v>
      </c>
      <c r="R237" s="8">
        <v>44587</v>
      </c>
      <c r="S237" s="10">
        <f t="shared" si="9"/>
        <v>7</v>
      </c>
      <c r="T237" s="10">
        <v>1</v>
      </c>
      <c r="V237" s="11" t="str">
        <f t="shared" si="10"/>
        <v>1</v>
      </c>
      <c r="Y237" s="10">
        <v>0</v>
      </c>
      <c r="AC237">
        <f t="shared" si="11"/>
        <v>7</v>
      </c>
    </row>
    <row r="238" spans="1:29" x14ac:dyDescent="0.2">
      <c r="A238" t="s">
        <v>159</v>
      </c>
      <c r="B238" t="s">
        <v>22</v>
      </c>
      <c r="C238" s="6">
        <v>43915</v>
      </c>
      <c r="D238" s="7">
        <v>37.758000000000003</v>
      </c>
      <c r="E238" s="6">
        <v>43921</v>
      </c>
      <c r="F238" s="7">
        <v>35.548000000000002</v>
      </c>
      <c r="G238">
        <v>1</v>
      </c>
      <c r="H238">
        <v>0</v>
      </c>
      <c r="J238" s="7"/>
      <c r="K238" s="8"/>
      <c r="M238" s="7"/>
      <c r="N238" s="8"/>
      <c r="O238" s="9" cm="1">
        <f t="array" ref="O238">_xlfn.IFS(AND(B238="Short",F238=Q238),(D238-F238)/D238,AND(B238="Long",F238=Q238),(F238/D238)-1,AND(B238="Long",F238&lt;&gt;Q238),(F238/D238)-1,AND(B238="Short",F238&lt;&gt;Q238),(D238-F238)/D238)</f>
        <v>5.8530642512844976E-2</v>
      </c>
      <c r="P238" t="s">
        <v>23</v>
      </c>
      <c r="Q238" s="7">
        <v>35.548000000000002</v>
      </c>
      <c r="R238" s="8">
        <v>43915</v>
      </c>
      <c r="S238" s="10">
        <f t="shared" si="9"/>
        <v>6</v>
      </c>
      <c r="T238" s="10">
        <v>1</v>
      </c>
      <c r="V238" s="11" t="str">
        <f t="shared" si="10"/>
        <v>1</v>
      </c>
      <c r="Y238" s="10">
        <v>0</v>
      </c>
      <c r="AC238">
        <f t="shared" si="11"/>
        <v>6</v>
      </c>
    </row>
    <row r="239" spans="1:29" x14ac:dyDescent="0.2">
      <c r="A239" t="s">
        <v>136</v>
      </c>
      <c r="B239" t="s">
        <v>25</v>
      </c>
      <c r="C239" s="6">
        <v>44594</v>
      </c>
      <c r="D239" s="7">
        <v>42.737000000000002</v>
      </c>
      <c r="E239" s="6">
        <v>44960</v>
      </c>
      <c r="F239" s="7">
        <v>40.9</v>
      </c>
      <c r="G239">
        <v>0</v>
      </c>
      <c r="H239">
        <v>0</v>
      </c>
      <c r="J239" s="7"/>
      <c r="K239" s="8"/>
      <c r="M239" s="7"/>
      <c r="N239" s="8"/>
      <c r="O239" s="9" cm="1">
        <f t="array" ref="O239">_xlfn.IFS(AND(B239="Short",F239=Q239),(D239-F239)/D239,AND(B239="Long",F239=Q239),(F239/D239)-1,AND(B239="Long",F239&lt;&gt;Q239),(F239/D239)-1,AND(B239="Short",F239&lt;&gt;Q239),(D239-F239)/D239)</f>
        <v>-4.2983831340524636E-2</v>
      </c>
      <c r="P239" t="s">
        <v>23</v>
      </c>
      <c r="Q239" s="7">
        <v>51.122</v>
      </c>
      <c r="R239" s="8">
        <v>44594</v>
      </c>
      <c r="S239" s="10">
        <f t="shared" si="9"/>
        <v>366</v>
      </c>
      <c r="T239" s="10">
        <v>0</v>
      </c>
      <c r="V239" s="11" t="b">
        <f t="shared" si="10"/>
        <v>0</v>
      </c>
      <c r="Y239" s="10">
        <v>0</v>
      </c>
      <c r="AC239" t="b">
        <f t="shared" si="11"/>
        <v>0</v>
      </c>
    </row>
    <row r="240" spans="1:29" x14ac:dyDescent="0.2">
      <c r="A240" t="s">
        <v>159</v>
      </c>
      <c r="B240" t="s">
        <v>22</v>
      </c>
      <c r="C240" s="6">
        <v>43928</v>
      </c>
      <c r="D240" s="7">
        <v>36.475000000000001</v>
      </c>
      <c r="E240" s="6">
        <v>43936</v>
      </c>
      <c r="F240" s="7">
        <v>34.799999999999997</v>
      </c>
      <c r="G240">
        <v>1</v>
      </c>
      <c r="H240">
        <v>0</v>
      </c>
      <c r="J240" s="7"/>
      <c r="K240" s="8"/>
      <c r="M240" s="7"/>
      <c r="N240" s="8"/>
      <c r="O240" s="9" cm="1">
        <f t="array" ref="O240">_xlfn.IFS(AND(B240="Short",F240=Q240),(D240-F240)/D240,AND(B240="Long",F240=Q240),(F240/D240)-1,AND(B240="Long",F240&lt;&gt;Q240),(F240/D240)-1,AND(B240="Short",F240&lt;&gt;Q240),(D240-F240)/D240)</f>
        <v>4.5921864290610119E-2</v>
      </c>
      <c r="P240" t="s">
        <v>23</v>
      </c>
      <c r="Q240" s="7">
        <v>34.799999999999997</v>
      </c>
      <c r="R240" s="8">
        <v>43928</v>
      </c>
      <c r="S240" s="10">
        <f t="shared" si="9"/>
        <v>8</v>
      </c>
      <c r="T240" s="10">
        <v>1</v>
      </c>
      <c r="V240" s="11" t="str">
        <f t="shared" si="10"/>
        <v>1</v>
      </c>
      <c r="Y240" s="10">
        <v>0</v>
      </c>
      <c r="AC240">
        <f t="shared" si="11"/>
        <v>8</v>
      </c>
    </row>
    <row r="241" spans="1:29" x14ac:dyDescent="0.2">
      <c r="A241" t="s">
        <v>159</v>
      </c>
      <c r="B241" t="s">
        <v>22</v>
      </c>
      <c r="C241" s="6">
        <v>43987</v>
      </c>
      <c r="D241" s="7">
        <v>63.506999999999998</v>
      </c>
      <c r="E241" s="6">
        <v>43991</v>
      </c>
      <c r="F241" s="7">
        <v>60.591999999999999</v>
      </c>
      <c r="G241">
        <v>1</v>
      </c>
      <c r="H241">
        <v>0</v>
      </c>
      <c r="J241" s="7"/>
      <c r="K241" s="8"/>
      <c r="M241" s="7"/>
      <c r="N241" s="8"/>
      <c r="O241" s="9" cm="1">
        <f t="array" ref="O241">_xlfn.IFS(AND(B241="Short",F241=Q241),(D241-F241)/D241,AND(B241="Long",F241=Q241),(F241/D241)-1,AND(B241="Long",F241&lt;&gt;Q241),(F241/D241)-1,AND(B241="Short",F241&lt;&gt;Q241),(D241-F241)/D241)</f>
        <v>4.5900451918686115E-2</v>
      </c>
      <c r="P241" t="s">
        <v>23</v>
      </c>
      <c r="Q241" s="7">
        <v>60.591999999999999</v>
      </c>
      <c r="R241" s="8">
        <v>43987</v>
      </c>
      <c r="S241" s="10">
        <f t="shared" si="9"/>
        <v>4</v>
      </c>
      <c r="T241" s="10">
        <v>1</v>
      </c>
      <c r="V241" s="11" t="str">
        <f t="shared" si="10"/>
        <v>1</v>
      </c>
      <c r="Y241" s="10">
        <v>0</v>
      </c>
      <c r="AC241">
        <f t="shared" si="11"/>
        <v>4</v>
      </c>
    </row>
    <row r="242" spans="1:29" x14ac:dyDescent="0.2">
      <c r="A242" t="s">
        <v>158</v>
      </c>
      <c r="B242" t="s">
        <v>25</v>
      </c>
      <c r="C242" s="6">
        <v>43899</v>
      </c>
      <c r="D242" s="7">
        <v>42.050960000000003</v>
      </c>
      <c r="E242" s="6">
        <v>44144</v>
      </c>
      <c r="F242" s="7">
        <v>44.717759999999998</v>
      </c>
      <c r="G242">
        <v>1</v>
      </c>
      <c r="H242">
        <v>0</v>
      </c>
      <c r="J242" s="7"/>
      <c r="K242" s="8"/>
      <c r="M242" s="7"/>
      <c r="N242" s="8"/>
      <c r="O242" s="9" cm="1">
        <f t="array" ref="O242">_xlfn.IFS(AND(B242="Short",F242=Q242),(D242-F242)/D242,AND(B242="Long",F242=Q242),(F242/D242)-1,AND(B242="Long",F242&lt;&gt;Q242),(F242/D242)-1,AND(B242="Short",F242&lt;&gt;Q242),(D242-F242)/D242)</f>
        <v>6.3418290569347224E-2</v>
      </c>
      <c r="P242" t="s">
        <v>23</v>
      </c>
      <c r="Q242" s="7">
        <v>44.717759999999998</v>
      </c>
      <c r="R242" s="8">
        <v>43899</v>
      </c>
      <c r="S242" s="10">
        <f t="shared" si="9"/>
        <v>245</v>
      </c>
      <c r="T242" s="10">
        <v>1</v>
      </c>
      <c r="V242" s="11" t="str">
        <f t="shared" si="10"/>
        <v>1</v>
      </c>
      <c r="Y242" s="10">
        <v>0</v>
      </c>
      <c r="AC242">
        <f t="shared" si="11"/>
        <v>245</v>
      </c>
    </row>
    <row r="243" spans="1:29" x14ac:dyDescent="0.2">
      <c r="A243" t="s">
        <v>158</v>
      </c>
      <c r="B243" t="s">
        <v>22</v>
      </c>
      <c r="C243" s="6">
        <v>44144</v>
      </c>
      <c r="D243" s="7">
        <v>45.973599999999998</v>
      </c>
      <c r="E243" s="6">
        <v>44510</v>
      </c>
      <c r="F243" s="7">
        <v>67.883899999999997</v>
      </c>
      <c r="G243">
        <v>0</v>
      </c>
      <c r="H243">
        <v>0</v>
      </c>
      <c r="J243" s="7"/>
      <c r="K243" s="8"/>
      <c r="M243" s="7"/>
      <c r="N243" s="8"/>
      <c r="O243" s="9" cm="1">
        <f t="array" ref="O243">_xlfn.IFS(AND(B243="Short",F243=Q243),(D243-F243)/D243,AND(B243="Long",F243=Q243),(F243/D243)-1,AND(B243="Long",F243&lt;&gt;Q243),(F243/D243)-1,AND(B243="Short",F243&lt;&gt;Q243),(D243-F243)/D243)</f>
        <v>-0.47658438756155708</v>
      </c>
      <c r="P243" t="s">
        <v>23</v>
      </c>
      <c r="Q243" s="7">
        <v>42.833599999999997</v>
      </c>
      <c r="R243" s="8">
        <v>44144</v>
      </c>
      <c r="S243" s="10">
        <f t="shared" si="9"/>
        <v>366</v>
      </c>
      <c r="T243" s="10">
        <v>0</v>
      </c>
      <c r="V243" s="11" t="b">
        <f t="shared" si="10"/>
        <v>0</v>
      </c>
      <c r="Y243" s="10">
        <v>0</v>
      </c>
      <c r="AC243" t="b">
        <f t="shared" si="11"/>
        <v>0</v>
      </c>
    </row>
    <row r="244" spans="1:29" x14ac:dyDescent="0.2">
      <c r="A244" t="s">
        <v>159</v>
      </c>
      <c r="B244" t="s">
        <v>25</v>
      </c>
      <c r="C244" s="6">
        <v>45127</v>
      </c>
      <c r="D244" s="7">
        <v>105.218</v>
      </c>
      <c r="E244" s="6">
        <v>45342</v>
      </c>
      <c r="F244" s="7">
        <v>114.458</v>
      </c>
      <c r="G244">
        <v>1</v>
      </c>
      <c r="H244">
        <v>0</v>
      </c>
      <c r="J244" s="7"/>
      <c r="K244" s="8"/>
      <c r="M244" s="7"/>
      <c r="N244" s="8"/>
      <c r="O244" s="9" cm="1">
        <f t="array" ref="O244">_xlfn.IFS(AND(B244="Short",F244=Q244),(D244-F244)/D244,AND(B244="Long",F244=Q244),(F244/D244)-1,AND(B244="Long",F244&lt;&gt;Q244),(F244/D244)-1,AND(B244="Short",F244&lt;&gt;Q244),(D244-F244)/D244)</f>
        <v>8.7817673782052408E-2</v>
      </c>
      <c r="P244" t="s">
        <v>23</v>
      </c>
      <c r="Q244" s="7">
        <v>114.458</v>
      </c>
      <c r="R244" s="8">
        <v>45127</v>
      </c>
      <c r="S244" s="10">
        <f t="shared" si="9"/>
        <v>215</v>
      </c>
      <c r="T244" s="10">
        <v>1</v>
      </c>
      <c r="V244" s="11" t="str">
        <f t="shared" si="10"/>
        <v>1</v>
      </c>
      <c r="Y244" s="10">
        <v>0</v>
      </c>
      <c r="AC244">
        <f t="shared" si="11"/>
        <v>215</v>
      </c>
    </row>
    <row r="245" spans="1:29" x14ac:dyDescent="0.2">
      <c r="A245" t="s">
        <v>141</v>
      </c>
      <c r="B245" t="s">
        <v>25</v>
      </c>
      <c r="C245" s="6">
        <v>43906</v>
      </c>
      <c r="D245" s="7">
        <v>58.58</v>
      </c>
      <c r="E245" s="6">
        <v>43914</v>
      </c>
      <c r="F245" s="7">
        <v>62.23</v>
      </c>
      <c r="G245">
        <v>1</v>
      </c>
      <c r="H245">
        <v>0</v>
      </c>
      <c r="J245" s="7"/>
      <c r="K245" s="8"/>
      <c r="M245" s="7"/>
      <c r="N245" s="8"/>
      <c r="O245" s="9" cm="1">
        <f t="array" ref="O245">_xlfn.IFS(AND(B245="Short",F245=Q245),(D245-F245)/D245,AND(B245="Long",F245=Q245),(F245/D245)-1,AND(B245="Long",F245&lt;&gt;Q245),(F245/D245)-1,AND(B245="Short",F245&lt;&gt;Q245),(D245-F245)/D245)</f>
        <v>6.2307954933424448E-2</v>
      </c>
      <c r="P245" t="s">
        <v>23</v>
      </c>
      <c r="Q245" s="7">
        <v>62.23</v>
      </c>
      <c r="R245" s="8">
        <v>43906</v>
      </c>
      <c r="S245" s="10">
        <f t="shared" si="9"/>
        <v>8</v>
      </c>
      <c r="T245" s="10">
        <v>1</v>
      </c>
      <c r="V245" s="11" t="str">
        <f t="shared" si="10"/>
        <v>1</v>
      </c>
      <c r="Y245" s="10">
        <v>0</v>
      </c>
      <c r="AC245">
        <f t="shared" si="11"/>
        <v>8</v>
      </c>
    </row>
    <row r="246" spans="1:29" x14ac:dyDescent="0.2">
      <c r="A246" t="s">
        <v>143</v>
      </c>
      <c r="B246" t="s">
        <v>22</v>
      </c>
      <c r="C246" s="6">
        <v>43879</v>
      </c>
      <c r="D246" s="7">
        <v>120.922</v>
      </c>
      <c r="E246" s="6">
        <v>43885</v>
      </c>
      <c r="F246" s="7">
        <v>115.182</v>
      </c>
      <c r="G246">
        <v>1</v>
      </c>
      <c r="H246">
        <v>0</v>
      </c>
      <c r="J246" s="7"/>
      <c r="K246" s="8"/>
      <c r="M246" s="7"/>
      <c r="N246" s="8"/>
      <c r="O246" s="9" cm="1">
        <f t="array" ref="O246">_xlfn.IFS(AND(B246="Short",F246=Q246),(D246-F246)/D246,AND(B246="Long",F246=Q246),(F246/D246)-1,AND(B246="Long",F246&lt;&gt;Q246),(F246/D246)-1,AND(B246="Short",F246&lt;&gt;Q246),(D246-F246)/D246)</f>
        <v>4.7468616132713609E-2</v>
      </c>
      <c r="P246" t="s">
        <v>23</v>
      </c>
      <c r="Q246" s="7">
        <v>115.182</v>
      </c>
      <c r="R246" s="8">
        <v>43879</v>
      </c>
      <c r="S246" s="10">
        <f t="shared" si="9"/>
        <v>6</v>
      </c>
      <c r="T246" s="10">
        <v>1</v>
      </c>
      <c r="V246" s="11" t="str">
        <f t="shared" si="10"/>
        <v>1</v>
      </c>
      <c r="Y246" s="10">
        <v>0</v>
      </c>
      <c r="AC246">
        <f t="shared" si="11"/>
        <v>6</v>
      </c>
    </row>
    <row r="247" spans="1:29" x14ac:dyDescent="0.2">
      <c r="A247" t="s">
        <v>143</v>
      </c>
      <c r="B247" t="s">
        <v>22</v>
      </c>
      <c r="C247" s="6">
        <v>43928</v>
      </c>
      <c r="D247" s="7">
        <v>59.174999999999997</v>
      </c>
      <c r="E247" s="6">
        <v>43928</v>
      </c>
      <c r="F247" s="7">
        <v>55.65</v>
      </c>
      <c r="G247">
        <v>1</v>
      </c>
      <c r="H247">
        <v>0</v>
      </c>
      <c r="J247" s="7"/>
      <c r="K247" s="8"/>
      <c r="M247" s="7"/>
      <c r="N247" s="8"/>
      <c r="O247" s="9" cm="1">
        <f t="array" ref="O247">_xlfn.IFS(AND(B247="Short",F247=Q247),(D247-F247)/D247,AND(B247="Long",F247=Q247),(F247/D247)-1,AND(B247="Long",F247&lt;&gt;Q247),(F247/D247)-1,AND(B247="Short",F247&lt;&gt;Q247),(D247-F247)/D247)</f>
        <v>5.9569074778200233E-2</v>
      </c>
      <c r="P247" t="s">
        <v>23</v>
      </c>
      <c r="Q247" s="7">
        <v>55.65</v>
      </c>
      <c r="R247" s="8">
        <v>43928</v>
      </c>
      <c r="S247" s="10">
        <f t="shared" si="9"/>
        <v>0</v>
      </c>
      <c r="T247" s="10">
        <v>1</v>
      </c>
      <c r="V247" s="11" t="str">
        <f t="shared" si="10"/>
        <v>1</v>
      </c>
      <c r="Y247" s="10">
        <v>0</v>
      </c>
      <c r="AC247">
        <f t="shared" si="11"/>
        <v>0</v>
      </c>
    </row>
    <row r="248" spans="1:29" x14ac:dyDescent="0.2">
      <c r="A248" t="s">
        <v>161</v>
      </c>
      <c r="B248" t="s">
        <v>25</v>
      </c>
      <c r="C248" s="6">
        <v>44678</v>
      </c>
      <c r="D248" s="7">
        <v>174.90199999999999</v>
      </c>
      <c r="E248" s="6">
        <v>45044</v>
      </c>
      <c r="F248" s="7">
        <v>134.36000000000001</v>
      </c>
      <c r="G248">
        <v>0</v>
      </c>
      <c r="H248">
        <v>0</v>
      </c>
      <c r="J248" s="7"/>
      <c r="K248" s="8"/>
      <c r="M248" s="7"/>
      <c r="N248" s="8"/>
      <c r="O248" s="9" cm="1">
        <f t="array" ref="O248">_xlfn.IFS(AND(B248="Short",F248=Q248),(D248-F248)/D248,AND(B248="Long",F248=Q248),(F248/D248)-1,AND(B248="Long",F248&lt;&gt;Q248),(F248/D248)-1,AND(B248="Short",F248&lt;&gt;Q248),(D248-F248)/D248)</f>
        <v>-0.23179837852054275</v>
      </c>
      <c r="P248" t="s">
        <v>23</v>
      </c>
      <c r="Q248" s="7">
        <v>185.46199999999999</v>
      </c>
      <c r="R248" s="8">
        <v>44678</v>
      </c>
      <c r="S248" s="10">
        <f t="shared" si="9"/>
        <v>366</v>
      </c>
      <c r="T248" s="10">
        <v>0</v>
      </c>
      <c r="V248" s="11" t="b">
        <f t="shared" si="10"/>
        <v>0</v>
      </c>
      <c r="Y248" s="10">
        <v>0</v>
      </c>
      <c r="AC248" t="b">
        <f t="shared" si="11"/>
        <v>0</v>
      </c>
    </row>
    <row r="249" spans="1:29" x14ac:dyDescent="0.2">
      <c r="A249" t="s">
        <v>143</v>
      </c>
      <c r="B249" t="s">
        <v>22</v>
      </c>
      <c r="C249" s="6">
        <v>44505</v>
      </c>
      <c r="D249" s="7">
        <v>177.11150000000001</v>
      </c>
      <c r="E249" s="6">
        <v>44526</v>
      </c>
      <c r="F249" s="7">
        <v>166.244</v>
      </c>
      <c r="G249">
        <v>1</v>
      </c>
      <c r="H249">
        <v>0</v>
      </c>
      <c r="J249" s="7"/>
      <c r="K249" s="8"/>
      <c r="M249" s="7"/>
      <c r="N249" s="8"/>
      <c r="O249" s="9" cm="1">
        <f t="array" ref="O249">_xlfn.IFS(AND(B249="Short",F249=Q249),(D249-F249)/D249,AND(B249="Long",F249=Q249),(F249/D249)-1,AND(B249="Long",F249&lt;&gt;Q249),(F249/D249)-1,AND(B249="Short",F249&lt;&gt;Q249),(D249-F249)/D249)</f>
        <v>6.135965197065129E-2</v>
      </c>
      <c r="P249" t="s">
        <v>23</v>
      </c>
      <c r="Q249" s="7">
        <v>166.244</v>
      </c>
      <c r="R249" s="8">
        <v>44505</v>
      </c>
      <c r="S249" s="10">
        <f t="shared" si="9"/>
        <v>21</v>
      </c>
      <c r="T249" s="10">
        <v>1</v>
      </c>
      <c r="V249" s="11" t="str">
        <f t="shared" si="10"/>
        <v>1</v>
      </c>
      <c r="Y249" s="10">
        <v>0</v>
      </c>
      <c r="AC249">
        <f t="shared" si="11"/>
        <v>21</v>
      </c>
    </row>
    <row r="250" spans="1:29" x14ac:dyDescent="0.2">
      <c r="A250" t="s">
        <v>161</v>
      </c>
      <c r="B250" t="s">
        <v>25</v>
      </c>
      <c r="C250" s="6">
        <v>45412</v>
      </c>
      <c r="D250" s="7">
        <v>164.238</v>
      </c>
      <c r="E250" s="6">
        <v>45427</v>
      </c>
      <c r="F250" s="7">
        <v>174.178</v>
      </c>
      <c r="G250">
        <v>1</v>
      </c>
      <c r="H250">
        <v>0</v>
      </c>
      <c r="J250" s="7"/>
      <c r="K250" s="8"/>
      <c r="M250" s="7"/>
      <c r="N250" s="8"/>
      <c r="O250" s="9" cm="1">
        <f t="array" ref="O250">_xlfn.IFS(AND(B250="Short",F250=Q250),(D250-F250)/D250,AND(B250="Long",F250=Q250),(F250/D250)-1,AND(B250="Long",F250&lt;&gt;Q250),(F250/D250)-1,AND(B250="Short",F250&lt;&gt;Q250),(D250-F250)/D250)</f>
        <v>6.0521925498362217E-2</v>
      </c>
      <c r="P250" t="s">
        <v>23</v>
      </c>
      <c r="Q250" s="7">
        <v>174.178</v>
      </c>
      <c r="R250" s="8">
        <v>45412</v>
      </c>
      <c r="S250" s="10">
        <f t="shared" si="9"/>
        <v>15</v>
      </c>
      <c r="T250" s="10">
        <v>1</v>
      </c>
      <c r="V250" s="11" t="str">
        <f t="shared" si="10"/>
        <v>1</v>
      </c>
      <c r="Y250" s="10">
        <v>0</v>
      </c>
      <c r="AC250">
        <f t="shared" si="11"/>
        <v>15</v>
      </c>
    </row>
    <row r="251" spans="1:29" x14ac:dyDescent="0.2">
      <c r="A251" t="s">
        <v>161</v>
      </c>
      <c r="B251" t="s">
        <v>22</v>
      </c>
      <c r="C251" s="6">
        <v>45503</v>
      </c>
      <c r="D251" s="7">
        <v>197.435</v>
      </c>
      <c r="E251" s="6">
        <v>45509</v>
      </c>
      <c r="F251" s="7">
        <v>186.41</v>
      </c>
      <c r="G251">
        <v>1</v>
      </c>
      <c r="H251">
        <v>0</v>
      </c>
      <c r="J251" s="7"/>
      <c r="K251" s="8"/>
      <c r="M251" s="7"/>
      <c r="N251" s="8"/>
      <c r="O251" s="9" cm="1">
        <f t="array" ref="O251">_xlfn.IFS(AND(B251="Short",F251=Q251),(D251-F251)/D251,AND(B251="Long",F251=Q251),(F251/D251)-1,AND(B251="Long",F251&lt;&gt;Q251),(F251/D251)-1,AND(B251="Short",F251&lt;&gt;Q251),(D251-F251)/D251)</f>
        <v>5.5841162914376914E-2</v>
      </c>
      <c r="P251" t="s">
        <v>23</v>
      </c>
      <c r="Q251" s="7">
        <v>186.41</v>
      </c>
      <c r="R251" s="8">
        <v>45503</v>
      </c>
      <c r="S251" s="10">
        <f t="shared" si="9"/>
        <v>6</v>
      </c>
      <c r="T251" s="10">
        <v>1</v>
      </c>
      <c r="V251" s="11" t="str">
        <f t="shared" si="10"/>
        <v>1</v>
      </c>
      <c r="Y251" s="10">
        <v>0</v>
      </c>
      <c r="AC251">
        <f t="shared" si="11"/>
        <v>6</v>
      </c>
    </row>
    <row r="252" spans="1:29" x14ac:dyDescent="0.2">
      <c r="A252" t="s">
        <v>162</v>
      </c>
      <c r="B252" t="s">
        <v>22</v>
      </c>
      <c r="C252" s="6">
        <v>43900</v>
      </c>
      <c r="D252" s="7">
        <v>13.428000000000001</v>
      </c>
      <c r="E252" s="6">
        <v>43901</v>
      </c>
      <c r="F252" s="7">
        <v>12.768000000000001</v>
      </c>
      <c r="G252">
        <v>1</v>
      </c>
      <c r="H252">
        <v>0</v>
      </c>
      <c r="J252" s="7"/>
      <c r="K252" s="8"/>
      <c r="M252" s="7"/>
      <c r="N252" s="8"/>
      <c r="O252" s="9" cm="1">
        <f t="array" ref="O252">_xlfn.IFS(AND(B252="Short",F252=Q252),(D252-F252)/D252,AND(B252="Long",F252=Q252),(F252/D252)-1,AND(B252="Long",F252&lt;&gt;Q252),(F252/D252)-1,AND(B252="Short",F252&lt;&gt;Q252),(D252-F252)/D252)</f>
        <v>4.9151027703306531E-2</v>
      </c>
      <c r="P252" t="s">
        <v>23</v>
      </c>
      <c r="Q252" s="7">
        <v>12.768000000000001</v>
      </c>
      <c r="R252" s="8">
        <v>43900</v>
      </c>
      <c r="S252" s="10">
        <f t="shared" si="9"/>
        <v>1</v>
      </c>
      <c r="T252" s="10">
        <v>1</v>
      </c>
      <c r="V252" s="11" t="str">
        <f t="shared" si="10"/>
        <v>1</v>
      </c>
      <c r="Y252" s="10">
        <v>0</v>
      </c>
      <c r="AC252">
        <f t="shared" si="11"/>
        <v>1</v>
      </c>
    </row>
    <row r="253" spans="1:29" x14ac:dyDescent="0.2">
      <c r="A253" t="s">
        <v>162</v>
      </c>
      <c r="B253" t="s">
        <v>25</v>
      </c>
      <c r="C253" s="6">
        <v>43906</v>
      </c>
      <c r="D253" s="7">
        <v>15.558</v>
      </c>
      <c r="E253" s="6">
        <v>43907</v>
      </c>
      <c r="F253" s="7">
        <v>16.847999999999999</v>
      </c>
      <c r="G253">
        <v>1</v>
      </c>
      <c r="H253">
        <v>0</v>
      </c>
      <c r="J253" s="7"/>
      <c r="K253" s="8"/>
      <c r="M253" s="7"/>
      <c r="N253" s="8"/>
      <c r="O253" s="9" cm="1">
        <f t="array" ref="O253">_xlfn.IFS(AND(B253="Short",F253=Q253),(D253-F253)/D253,AND(B253="Long",F253=Q253),(F253/D253)-1,AND(B253="Long",F253&lt;&gt;Q253),(F253/D253)-1,AND(B253="Short",F253&lt;&gt;Q253),(D253-F253)/D253)</f>
        <v>8.2915541843424645E-2</v>
      </c>
      <c r="P253" t="s">
        <v>23</v>
      </c>
      <c r="Q253" s="7">
        <v>16.847999999999999</v>
      </c>
      <c r="R253" s="8">
        <v>43906</v>
      </c>
      <c r="S253" s="10">
        <f t="shared" si="9"/>
        <v>1</v>
      </c>
      <c r="T253" s="10">
        <v>1</v>
      </c>
      <c r="V253" s="11" t="str">
        <f t="shared" si="10"/>
        <v>1</v>
      </c>
      <c r="Y253" s="10">
        <v>0</v>
      </c>
      <c r="AC253">
        <f t="shared" si="11"/>
        <v>1</v>
      </c>
    </row>
    <row r="254" spans="1:29" x14ac:dyDescent="0.2">
      <c r="A254" t="s">
        <v>167</v>
      </c>
      <c r="B254" t="s">
        <v>25</v>
      </c>
      <c r="C254" s="6">
        <v>43906</v>
      </c>
      <c r="D254" s="7">
        <v>255.35499999999999</v>
      </c>
      <c r="E254" s="6">
        <v>43915</v>
      </c>
      <c r="F254" s="7">
        <v>282.13</v>
      </c>
      <c r="G254">
        <v>1</v>
      </c>
      <c r="H254">
        <v>0</v>
      </c>
      <c r="J254" s="7"/>
      <c r="K254" s="8"/>
      <c r="M254" s="7"/>
      <c r="N254" s="8"/>
      <c r="O254" s="9" cm="1">
        <f t="array" ref="O254">_xlfn.IFS(AND(B254="Short",F254=Q254),(D254-F254)/D254,AND(B254="Long",F254=Q254),(F254/D254)-1,AND(B254="Long",F254&lt;&gt;Q254),(F254/D254)-1,AND(B254="Short",F254&lt;&gt;Q254),(D254-F254)/D254)</f>
        <v>0.10485402674707767</v>
      </c>
      <c r="P254" t="s">
        <v>23</v>
      </c>
      <c r="Q254" s="7">
        <v>282.13</v>
      </c>
      <c r="R254" s="8">
        <v>43906</v>
      </c>
      <c r="S254" s="10">
        <f t="shared" si="9"/>
        <v>9</v>
      </c>
      <c r="T254" s="10">
        <v>1</v>
      </c>
      <c r="V254" s="11" t="str">
        <f t="shared" si="10"/>
        <v>1</v>
      </c>
      <c r="Y254" s="10">
        <v>0</v>
      </c>
      <c r="AC254">
        <f t="shared" si="11"/>
        <v>9</v>
      </c>
    </row>
    <row r="255" spans="1:29" x14ac:dyDescent="0.2">
      <c r="A255" t="s">
        <v>149</v>
      </c>
      <c r="B255" t="s">
        <v>22</v>
      </c>
      <c r="C255" s="6">
        <v>43900</v>
      </c>
      <c r="D255" s="7">
        <v>29.687999999999999</v>
      </c>
      <c r="E255" s="6">
        <v>43901</v>
      </c>
      <c r="F255" s="7">
        <v>28.128</v>
      </c>
      <c r="G255">
        <v>1</v>
      </c>
      <c r="H255">
        <v>0</v>
      </c>
      <c r="J255" s="7"/>
      <c r="K255" s="8"/>
      <c r="M255" s="7"/>
      <c r="N255" s="8"/>
      <c r="O255" s="9" cm="1">
        <f t="array" ref="O255">_xlfn.IFS(AND(B255="Short",F255=Q255),(D255-F255)/D255,AND(B255="Long",F255=Q255),(F255/D255)-1,AND(B255="Long",F255&lt;&gt;Q255),(F255/D255)-1,AND(B255="Short",F255&lt;&gt;Q255),(D255-F255)/D255)</f>
        <v>5.2546483427647492E-2</v>
      </c>
      <c r="P255" t="s">
        <v>23</v>
      </c>
      <c r="Q255" s="7">
        <v>28.128</v>
      </c>
      <c r="R255" s="8">
        <v>43900</v>
      </c>
      <c r="S255" s="10">
        <f t="shared" si="9"/>
        <v>1</v>
      </c>
      <c r="T255" s="10">
        <v>1</v>
      </c>
      <c r="V255" s="11" t="str">
        <f t="shared" si="10"/>
        <v>1</v>
      </c>
      <c r="Y255" s="10">
        <v>0</v>
      </c>
      <c r="AC255">
        <f t="shared" si="11"/>
        <v>1</v>
      </c>
    </row>
    <row r="256" spans="1:29" x14ac:dyDescent="0.2">
      <c r="A256" t="s">
        <v>149</v>
      </c>
      <c r="B256" t="s">
        <v>25</v>
      </c>
      <c r="C256" s="6">
        <v>43906</v>
      </c>
      <c r="D256" s="7">
        <v>23.265999999999998</v>
      </c>
      <c r="E256" s="6">
        <v>43915</v>
      </c>
      <c r="F256" s="7">
        <v>25.446000000000002</v>
      </c>
      <c r="G256">
        <v>1</v>
      </c>
      <c r="H256">
        <v>0</v>
      </c>
      <c r="J256" s="7"/>
      <c r="K256" s="8"/>
      <c r="M256" s="7"/>
      <c r="N256" s="8"/>
      <c r="O256" s="9" cm="1">
        <f t="array" ref="O256">_xlfn.IFS(AND(B256="Short",F256=Q256),(D256-F256)/D256,AND(B256="Long",F256=Q256),(F256/D256)-1,AND(B256="Long",F256&lt;&gt;Q256),(F256/D256)-1,AND(B256="Short",F256&lt;&gt;Q256),(D256-F256)/D256)</f>
        <v>9.3698959855583297E-2</v>
      </c>
      <c r="P256" t="s">
        <v>23</v>
      </c>
      <c r="Q256" s="7">
        <v>25.446000000000002</v>
      </c>
      <c r="R256" s="8">
        <v>43906</v>
      </c>
      <c r="S256" s="10">
        <f t="shared" si="9"/>
        <v>9</v>
      </c>
      <c r="T256" s="10">
        <v>1</v>
      </c>
      <c r="V256" s="11" t="str">
        <f t="shared" si="10"/>
        <v>1</v>
      </c>
      <c r="Y256" s="10">
        <v>0</v>
      </c>
      <c r="AC256">
        <f t="shared" si="11"/>
        <v>9</v>
      </c>
    </row>
    <row r="257" spans="1:29" x14ac:dyDescent="0.2">
      <c r="A257" t="s">
        <v>149</v>
      </c>
      <c r="B257" t="s">
        <v>25</v>
      </c>
      <c r="C257" s="6">
        <v>43993</v>
      </c>
      <c r="D257" s="7">
        <v>45.427</v>
      </c>
      <c r="E257" s="6">
        <v>43994</v>
      </c>
      <c r="F257" s="7">
        <v>48.061999999999998</v>
      </c>
      <c r="G257">
        <v>1</v>
      </c>
      <c r="H257">
        <v>0</v>
      </c>
      <c r="J257" s="7"/>
      <c r="K257" s="8"/>
      <c r="M257" s="7"/>
      <c r="N257" s="8"/>
      <c r="O257" s="9" cm="1">
        <f t="array" ref="O257">_xlfn.IFS(AND(B257="Short",F257=Q257),(D257-F257)/D257,AND(B257="Long",F257=Q257),(F257/D257)-1,AND(B257="Long",F257&lt;&gt;Q257),(F257/D257)-1,AND(B257="Short",F257&lt;&gt;Q257),(D257-F257)/D257)</f>
        <v>5.8005151121579557E-2</v>
      </c>
      <c r="P257" t="s">
        <v>23</v>
      </c>
      <c r="Q257" s="7">
        <v>48.061999999999998</v>
      </c>
      <c r="R257" s="8">
        <v>43993</v>
      </c>
      <c r="S257" s="10">
        <f t="shared" si="9"/>
        <v>1</v>
      </c>
      <c r="T257" s="10">
        <v>1</v>
      </c>
      <c r="V257" s="11" t="str">
        <f t="shared" si="10"/>
        <v>1</v>
      </c>
      <c r="Y257" s="10">
        <v>0</v>
      </c>
      <c r="AC257">
        <f t="shared" si="11"/>
        <v>1</v>
      </c>
    </row>
    <row r="258" spans="1:29" x14ac:dyDescent="0.2">
      <c r="A258" t="s">
        <v>168</v>
      </c>
      <c r="B258" t="s">
        <v>25</v>
      </c>
      <c r="C258" s="6">
        <v>43906</v>
      </c>
      <c r="D258" s="7">
        <v>113.34</v>
      </c>
      <c r="E258" s="6">
        <v>43915</v>
      </c>
      <c r="F258" s="7">
        <v>122.54</v>
      </c>
      <c r="G258">
        <v>1</v>
      </c>
      <c r="H258">
        <v>0</v>
      </c>
      <c r="J258" s="7"/>
      <c r="K258" s="8"/>
      <c r="M258" s="7"/>
      <c r="N258" s="8"/>
      <c r="O258" s="9" cm="1">
        <f t="array" ref="O258">_xlfn.IFS(AND(B258="Short",F258=Q258),(D258-F258)/D258,AND(B258="Long",F258=Q258),(F258/D258)-1,AND(B258="Long",F258&lt;&gt;Q258),(F258/D258)-1,AND(B258="Short",F258&lt;&gt;Q258),(D258-F258)/D258)</f>
        <v>8.1171695782600972E-2</v>
      </c>
      <c r="P258" t="s">
        <v>23</v>
      </c>
      <c r="Q258" s="7">
        <v>122.54</v>
      </c>
      <c r="R258" s="8">
        <v>43906</v>
      </c>
      <c r="S258" s="10">
        <f t="shared" si="9"/>
        <v>9</v>
      </c>
      <c r="T258" s="10">
        <v>1</v>
      </c>
      <c r="V258" s="11" t="str">
        <f t="shared" si="10"/>
        <v>1</v>
      </c>
      <c r="Y258" s="10">
        <v>0</v>
      </c>
      <c r="AC258">
        <f t="shared" si="11"/>
        <v>9</v>
      </c>
    </row>
    <row r="259" spans="1:29" x14ac:dyDescent="0.2">
      <c r="A259" t="s">
        <v>166</v>
      </c>
      <c r="B259" t="s">
        <v>22</v>
      </c>
      <c r="C259" s="6">
        <v>43938</v>
      </c>
      <c r="D259" s="7">
        <v>84.307000000000002</v>
      </c>
      <c r="E259" s="6">
        <v>43942</v>
      </c>
      <c r="F259" s="7">
        <v>79.992000000000004</v>
      </c>
      <c r="G259">
        <v>1</v>
      </c>
      <c r="H259">
        <v>0</v>
      </c>
      <c r="J259" s="7"/>
      <c r="K259" s="8"/>
      <c r="M259" s="7"/>
      <c r="N259" s="8"/>
      <c r="O259" s="9" cm="1">
        <f t="array" ref="O259">_xlfn.IFS(AND(B259="Short",F259=Q259),(D259-F259)/D259,AND(B259="Long",F259=Q259),(F259/D259)-1,AND(B259="Long",F259&lt;&gt;Q259),(F259/D259)-1,AND(B259="Short",F259&lt;&gt;Q259),(D259-F259)/D259)</f>
        <v>5.1181989633126521E-2</v>
      </c>
      <c r="P259" t="s">
        <v>23</v>
      </c>
      <c r="Q259" s="7">
        <v>79.992000000000004</v>
      </c>
      <c r="R259" s="8">
        <v>43938</v>
      </c>
      <c r="S259" s="10">
        <f t="shared" ref="S259:S322" si="12">_xlfn.DAYS(E259,C259)</f>
        <v>4</v>
      </c>
      <c r="T259" s="10">
        <v>1</v>
      </c>
      <c r="V259" s="11" t="str">
        <f t="shared" ref="V259:V322" si="13">IF(F259=Q259,"1")</f>
        <v>1</v>
      </c>
      <c r="Y259" s="10">
        <v>0</v>
      </c>
      <c r="AC259">
        <f t="shared" si="11"/>
        <v>4</v>
      </c>
    </row>
    <row r="260" spans="1:29" x14ac:dyDescent="0.2">
      <c r="A260" t="s">
        <v>152</v>
      </c>
      <c r="B260" t="s">
        <v>25</v>
      </c>
      <c r="C260" s="6">
        <v>43906</v>
      </c>
      <c r="D260" s="7">
        <v>30.867999999999999</v>
      </c>
      <c r="E260" s="6">
        <v>43907</v>
      </c>
      <c r="F260" s="7">
        <v>32.658000000000001</v>
      </c>
      <c r="G260">
        <v>1</v>
      </c>
      <c r="H260">
        <v>0</v>
      </c>
      <c r="J260" s="7"/>
      <c r="K260" s="8"/>
      <c r="M260" s="7"/>
      <c r="N260" s="8"/>
      <c r="O260" s="9" cm="1">
        <f t="array" ref="O260">_xlfn.IFS(AND(B260="Short",F260=Q260),(D260-F260)/D260,AND(B260="Long",F260=Q260),(F260/D260)-1,AND(B260="Long",F260&lt;&gt;Q260),(F260/D260)-1,AND(B260="Short",F260&lt;&gt;Q260),(D260-F260)/D260)</f>
        <v>5.7988855772968861E-2</v>
      </c>
      <c r="P260" t="s">
        <v>23</v>
      </c>
      <c r="Q260" s="7">
        <v>32.658000000000001</v>
      </c>
      <c r="R260" s="8">
        <v>43906</v>
      </c>
      <c r="S260" s="10">
        <f t="shared" si="12"/>
        <v>1</v>
      </c>
      <c r="T260" s="10">
        <v>1</v>
      </c>
      <c r="V260" s="11" t="str">
        <f t="shared" si="13"/>
        <v>1</v>
      </c>
      <c r="Y260" s="10">
        <v>0</v>
      </c>
      <c r="AC260">
        <f t="shared" ref="AC260:AC323" si="14">IF(O260&gt;-0.01,_xlfn.DAYS(E260,C260))</f>
        <v>1</v>
      </c>
    </row>
    <row r="261" spans="1:29" x14ac:dyDescent="0.2">
      <c r="A261" t="s">
        <v>172</v>
      </c>
      <c r="B261" t="s">
        <v>25</v>
      </c>
      <c r="C261" s="6">
        <v>44998</v>
      </c>
      <c r="D261" s="7">
        <v>27.076000000000001</v>
      </c>
      <c r="E261" s="6">
        <v>44999</v>
      </c>
      <c r="F261" s="7">
        <v>28.905999999999999</v>
      </c>
      <c r="G261">
        <v>1</v>
      </c>
      <c r="H261">
        <v>0</v>
      </c>
      <c r="J261" s="7"/>
      <c r="K261" s="8"/>
      <c r="M261" s="7"/>
      <c r="N261" s="8"/>
      <c r="O261" s="9" cm="1">
        <f t="array" ref="O261">_xlfn.IFS(AND(B261="Short",F261=Q261),(D261-F261)/D261,AND(B261="Long",F261=Q261),(F261/D261)-1,AND(B261="Long",F261&lt;&gt;Q261),(F261/D261)-1,AND(B261="Short",F261&lt;&gt;Q261),(D261-F261)/D261)</f>
        <v>6.7587531393115574E-2</v>
      </c>
      <c r="P261" t="s">
        <v>23</v>
      </c>
      <c r="Q261" s="7">
        <v>28.905999999999999</v>
      </c>
      <c r="R261" s="8">
        <v>44998</v>
      </c>
      <c r="S261" s="10">
        <f t="shared" si="12"/>
        <v>1</v>
      </c>
      <c r="T261" s="10">
        <v>1</v>
      </c>
      <c r="V261" s="11" t="str">
        <f t="shared" si="13"/>
        <v>1</v>
      </c>
      <c r="Y261" s="10">
        <v>0</v>
      </c>
      <c r="AC261">
        <f t="shared" si="14"/>
        <v>1</v>
      </c>
    </row>
    <row r="262" spans="1:29" x14ac:dyDescent="0.2">
      <c r="A262" t="s">
        <v>172</v>
      </c>
      <c r="B262" t="s">
        <v>22</v>
      </c>
      <c r="C262" s="6">
        <v>44999</v>
      </c>
      <c r="D262" s="7">
        <v>28.86</v>
      </c>
      <c r="E262" s="6">
        <v>44999</v>
      </c>
      <c r="F262" s="7">
        <v>27.41</v>
      </c>
      <c r="G262">
        <v>1</v>
      </c>
      <c r="H262">
        <v>0</v>
      </c>
      <c r="J262" s="7"/>
      <c r="K262" s="8"/>
      <c r="M262" s="7"/>
      <c r="N262" s="8"/>
      <c r="O262" s="9" cm="1">
        <f t="array" ref="O262">_xlfn.IFS(AND(B262="Short",F262=Q262),(D262-F262)/D262,AND(B262="Long",F262=Q262),(F262/D262)-1,AND(B262="Long",F262&lt;&gt;Q262),(F262/D262)-1,AND(B262="Short",F262&lt;&gt;Q262),(D262-F262)/D262)</f>
        <v>5.024255024255022E-2</v>
      </c>
      <c r="P262" t="s">
        <v>23</v>
      </c>
      <c r="Q262" s="7">
        <v>27.41</v>
      </c>
      <c r="R262" s="8">
        <v>44999</v>
      </c>
      <c r="S262" s="10">
        <f t="shared" si="12"/>
        <v>0</v>
      </c>
      <c r="T262" s="10">
        <v>1</v>
      </c>
      <c r="V262" s="11" t="str">
        <f t="shared" si="13"/>
        <v>1</v>
      </c>
      <c r="Y262" s="10">
        <v>0</v>
      </c>
      <c r="AC262">
        <f t="shared" si="14"/>
        <v>0</v>
      </c>
    </row>
    <row r="263" spans="1:29" x14ac:dyDescent="0.2">
      <c r="A263" t="s">
        <v>164</v>
      </c>
      <c r="B263" t="s">
        <v>22</v>
      </c>
      <c r="C263" s="6">
        <v>44707</v>
      </c>
      <c r="D263" s="7">
        <v>221.83600000000001</v>
      </c>
      <c r="E263" s="6">
        <v>45002</v>
      </c>
      <c r="F263" s="7">
        <v>207.11600000000001</v>
      </c>
      <c r="G263">
        <v>1</v>
      </c>
      <c r="H263">
        <v>0</v>
      </c>
      <c r="J263" s="7"/>
      <c r="K263" s="8"/>
      <c r="M263" s="7"/>
      <c r="N263" s="8"/>
      <c r="O263" s="9" cm="1">
        <f t="array" ref="O263">_xlfn.IFS(AND(B263="Short",F263=Q263),(D263-F263)/D263,AND(B263="Long",F263=Q263),(F263/D263)-1,AND(B263="Long",F263&lt;&gt;Q263),(F263/D263)-1,AND(B263="Short",F263&lt;&gt;Q263),(D263-F263)/D263)</f>
        <v>6.6355325555815997E-2</v>
      </c>
      <c r="P263" t="s">
        <v>23</v>
      </c>
      <c r="Q263" s="7">
        <v>207.11600000000001</v>
      </c>
      <c r="R263" s="8">
        <v>44707</v>
      </c>
      <c r="S263" s="10">
        <f t="shared" si="12"/>
        <v>295</v>
      </c>
      <c r="T263" s="10">
        <v>1</v>
      </c>
      <c r="V263" s="11" t="str">
        <f t="shared" si="13"/>
        <v>1</v>
      </c>
      <c r="Y263" s="10">
        <v>0</v>
      </c>
      <c r="AC263">
        <f t="shared" si="14"/>
        <v>295</v>
      </c>
    </row>
    <row r="264" spans="1:29" x14ac:dyDescent="0.2">
      <c r="A264" t="s">
        <v>173</v>
      </c>
      <c r="B264" t="s">
        <v>25</v>
      </c>
      <c r="C264" s="6">
        <v>43906</v>
      </c>
      <c r="D264" s="7">
        <v>212.54599999999999</v>
      </c>
      <c r="E264" s="6">
        <v>43907</v>
      </c>
      <c r="F264" s="7">
        <v>225.27600000000001</v>
      </c>
      <c r="G264">
        <v>1</v>
      </c>
      <c r="H264">
        <v>0</v>
      </c>
      <c r="J264" s="7"/>
      <c r="K264" s="8"/>
      <c r="M264" s="7"/>
      <c r="N264" s="8"/>
      <c r="O264" s="9" cm="1">
        <f t="array" ref="O264">_xlfn.IFS(AND(B264="Short",F264=Q264),(D264-F264)/D264,AND(B264="Long",F264=Q264),(F264/D264)-1,AND(B264="Long",F264&lt;&gt;Q264),(F264/D264)-1,AND(B264="Short",F264&lt;&gt;Q264),(D264-F264)/D264)</f>
        <v>5.9892917297902581E-2</v>
      </c>
      <c r="P264" t="s">
        <v>23</v>
      </c>
      <c r="Q264" s="7">
        <v>225.27600000000001</v>
      </c>
      <c r="R264" s="8">
        <v>43906</v>
      </c>
      <c r="S264" s="10">
        <f t="shared" si="12"/>
        <v>1</v>
      </c>
      <c r="T264" s="10">
        <v>1</v>
      </c>
      <c r="V264" s="11" t="str">
        <f t="shared" si="13"/>
        <v>1</v>
      </c>
      <c r="Y264" s="10">
        <v>0</v>
      </c>
      <c r="AC264">
        <f t="shared" si="14"/>
        <v>1</v>
      </c>
    </row>
    <row r="265" spans="1:29" x14ac:dyDescent="0.2">
      <c r="A265" t="s">
        <v>164</v>
      </c>
      <c r="B265" t="s">
        <v>25</v>
      </c>
      <c r="C265" s="6">
        <v>45169</v>
      </c>
      <c r="D265" s="7">
        <v>131.524</v>
      </c>
      <c r="E265" s="6">
        <v>45351</v>
      </c>
      <c r="F265" s="7">
        <v>146.04400000000001</v>
      </c>
      <c r="G265">
        <v>1</v>
      </c>
      <c r="H265">
        <v>0</v>
      </c>
      <c r="J265" s="7"/>
      <c r="K265" s="8"/>
      <c r="M265" s="7"/>
      <c r="N265" s="8"/>
      <c r="O265" s="9" cm="1">
        <f t="array" ref="O265">_xlfn.IFS(AND(B265="Short",F265=Q265),(D265-F265)/D265,AND(B265="Long",F265=Q265),(F265/D265)-1,AND(B265="Long",F265&lt;&gt;Q265),(F265/D265)-1,AND(B265="Short",F265&lt;&gt;Q265),(D265-F265)/D265)</f>
        <v>0.11039810224749869</v>
      </c>
      <c r="P265" t="s">
        <v>23</v>
      </c>
      <c r="Q265" s="7">
        <v>146.04400000000001</v>
      </c>
      <c r="R265" s="8">
        <v>45169</v>
      </c>
      <c r="S265" s="10">
        <f t="shared" si="12"/>
        <v>182</v>
      </c>
      <c r="T265" s="10">
        <v>1</v>
      </c>
      <c r="V265" s="11" t="str">
        <f t="shared" si="13"/>
        <v>1</v>
      </c>
      <c r="Y265" s="10">
        <v>0</v>
      </c>
      <c r="AC265">
        <f t="shared" si="14"/>
        <v>182</v>
      </c>
    </row>
    <row r="266" spans="1:29" x14ac:dyDescent="0.2">
      <c r="A266" t="s">
        <v>163</v>
      </c>
      <c r="B266" t="s">
        <v>25</v>
      </c>
      <c r="C266" s="6">
        <v>43993</v>
      </c>
      <c r="D266" s="7">
        <v>12.791</v>
      </c>
      <c r="E266" s="6">
        <v>43998</v>
      </c>
      <c r="F266" s="7">
        <v>13.746</v>
      </c>
      <c r="G266">
        <v>1</v>
      </c>
      <c r="H266">
        <v>0</v>
      </c>
      <c r="J266" s="7"/>
      <c r="K266" s="8"/>
      <c r="M266" s="7"/>
      <c r="N266" s="8"/>
      <c r="O266" s="9" cm="1">
        <f t="array" ref="O266">_xlfn.IFS(AND(B266="Short",F266=Q266),(D266-F266)/D266,AND(B266="Long",F266=Q266),(F266/D266)-1,AND(B266="Long",F266&lt;&gt;Q266),(F266/D266)-1,AND(B266="Short",F266&lt;&gt;Q266),(D266-F266)/D266)</f>
        <v>7.4661871628488807E-2</v>
      </c>
      <c r="P266" t="s">
        <v>23</v>
      </c>
      <c r="Q266" s="7">
        <v>13.746</v>
      </c>
      <c r="R266" s="8">
        <v>43993</v>
      </c>
      <c r="S266" s="10">
        <f t="shared" si="12"/>
        <v>5</v>
      </c>
      <c r="T266" s="10">
        <v>1</v>
      </c>
      <c r="V266" s="11" t="str">
        <f t="shared" si="13"/>
        <v>1</v>
      </c>
      <c r="Y266" s="10">
        <v>0</v>
      </c>
      <c r="AC266">
        <f t="shared" si="14"/>
        <v>5</v>
      </c>
    </row>
    <row r="267" spans="1:29" x14ac:dyDescent="0.2">
      <c r="A267" t="s">
        <v>165</v>
      </c>
      <c r="B267" t="s">
        <v>22</v>
      </c>
      <c r="C267" s="6">
        <v>43913</v>
      </c>
      <c r="D267" s="7">
        <v>51.482999999999997</v>
      </c>
      <c r="E267" s="6">
        <v>44279</v>
      </c>
      <c r="F267" s="7">
        <v>95.63</v>
      </c>
      <c r="G267">
        <v>0</v>
      </c>
      <c r="H267">
        <v>0</v>
      </c>
      <c r="J267" s="7"/>
      <c r="K267" s="8"/>
      <c r="M267" s="7"/>
      <c r="N267" s="8"/>
      <c r="O267" s="9" cm="1">
        <f t="array" ref="O267">_xlfn.IFS(AND(B267="Short",F267=Q267),(D267-F267)/D267,AND(B267="Long",F267=Q267),(F267/D267)-1,AND(B267="Long",F267&lt;&gt;Q267),(F267/D267)-1,AND(B267="Short",F267&lt;&gt;Q267),(D267-F267)/D267)</f>
        <v>-0.85750636132315528</v>
      </c>
      <c r="P267" t="s">
        <v>23</v>
      </c>
      <c r="Q267" s="7">
        <v>48.497999999999998</v>
      </c>
      <c r="R267" s="8">
        <v>43913</v>
      </c>
      <c r="S267" s="10">
        <f t="shared" si="12"/>
        <v>366</v>
      </c>
      <c r="T267" s="10">
        <v>0</v>
      </c>
      <c r="V267" s="11" t="b">
        <f t="shared" si="13"/>
        <v>0</v>
      </c>
      <c r="Y267" s="10">
        <v>0</v>
      </c>
      <c r="AC267" t="b">
        <f t="shared" si="14"/>
        <v>0</v>
      </c>
    </row>
    <row r="268" spans="1:29" x14ac:dyDescent="0.2">
      <c r="A268" t="s">
        <v>169</v>
      </c>
      <c r="B268" t="s">
        <v>22</v>
      </c>
      <c r="C268" s="6">
        <v>44999</v>
      </c>
      <c r="D268" s="7">
        <v>12.83</v>
      </c>
      <c r="E268" s="6">
        <v>45000</v>
      </c>
      <c r="F268" s="7">
        <v>11.88</v>
      </c>
      <c r="G268">
        <v>1</v>
      </c>
      <c r="H268">
        <v>0</v>
      </c>
      <c r="J268" s="7"/>
      <c r="K268" s="8"/>
      <c r="M268" s="7"/>
      <c r="N268" s="8"/>
      <c r="O268" s="9" cm="1">
        <f t="array" ref="O268">_xlfn.IFS(AND(B268="Short",F268=Q268),(D268-F268)/D268,AND(B268="Long",F268=Q268),(F268/D268)-1,AND(B268="Long",F268&lt;&gt;Q268),(F268/D268)-1,AND(B268="Short",F268&lt;&gt;Q268),(D268-F268)/D268)</f>
        <v>7.4045206547155046E-2</v>
      </c>
      <c r="P268" t="s">
        <v>23</v>
      </c>
      <c r="Q268" s="7">
        <v>11.88</v>
      </c>
      <c r="R268" s="8">
        <v>44999</v>
      </c>
      <c r="S268" s="10">
        <f t="shared" si="12"/>
        <v>1</v>
      </c>
      <c r="T268" s="10">
        <v>1</v>
      </c>
      <c r="V268" s="11" t="str">
        <f t="shared" si="13"/>
        <v>1</v>
      </c>
      <c r="Y268" s="10">
        <v>0</v>
      </c>
      <c r="AC268">
        <f t="shared" si="14"/>
        <v>1</v>
      </c>
    </row>
    <row r="269" spans="1:29" x14ac:dyDescent="0.2">
      <c r="A269" t="s">
        <v>156</v>
      </c>
      <c r="B269" t="s">
        <v>25</v>
      </c>
      <c r="C269" s="6">
        <v>43906</v>
      </c>
      <c r="D269" s="7">
        <v>226.00700000000001</v>
      </c>
      <c r="E269" s="6">
        <v>43907</v>
      </c>
      <c r="F269" s="7">
        <v>241.042</v>
      </c>
      <c r="G269">
        <v>1</v>
      </c>
      <c r="H269">
        <v>0</v>
      </c>
      <c r="J269" s="7"/>
      <c r="K269" s="8"/>
      <c r="M269" s="7"/>
      <c r="N269" s="8"/>
      <c r="O269" s="9" cm="1">
        <f t="array" ref="O269">_xlfn.IFS(AND(B269="Short",F269=Q269),(D269-F269)/D269,AND(B269="Long",F269=Q269),(F269/D269)-1,AND(B269="Long",F269&lt;&gt;Q269),(F269/D269)-1,AND(B269="Short",F269&lt;&gt;Q269),(D269-F269)/D269)</f>
        <v>6.6524488179569685E-2</v>
      </c>
      <c r="P269" t="s">
        <v>23</v>
      </c>
      <c r="Q269" s="7">
        <v>241.042</v>
      </c>
      <c r="R269" s="8">
        <v>43906</v>
      </c>
      <c r="S269" s="10">
        <f t="shared" si="12"/>
        <v>1</v>
      </c>
      <c r="T269" s="10">
        <v>1</v>
      </c>
      <c r="V269" s="11" t="str">
        <f t="shared" si="13"/>
        <v>1</v>
      </c>
      <c r="Y269" s="10">
        <v>0</v>
      </c>
      <c r="AC269">
        <f t="shared" si="14"/>
        <v>1</v>
      </c>
    </row>
    <row r="270" spans="1:29" x14ac:dyDescent="0.2">
      <c r="A270" t="s">
        <v>170</v>
      </c>
      <c r="B270" t="s">
        <v>25</v>
      </c>
      <c r="C270" s="6">
        <v>43906</v>
      </c>
      <c r="D270" s="7">
        <v>94.128</v>
      </c>
      <c r="E270" s="6">
        <v>43916</v>
      </c>
      <c r="F270" s="7">
        <v>99.768000000000001</v>
      </c>
      <c r="G270">
        <v>1</v>
      </c>
      <c r="H270">
        <v>0</v>
      </c>
      <c r="J270" s="7"/>
      <c r="K270" s="8"/>
      <c r="M270" s="7"/>
      <c r="N270" s="8"/>
      <c r="O270" s="9" cm="1">
        <f t="array" ref="O270">_xlfn.IFS(AND(B270="Short",F270=Q270),(D270-F270)/D270,AND(B270="Long",F270=Q270),(F270/D270)-1,AND(B270="Long",F270&lt;&gt;Q270),(F270/D270)-1,AND(B270="Short",F270&lt;&gt;Q270),(D270-F270)/D270)</f>
        <v>5.991840897501266E-2</v>
      </c>
      <c r="P270" t="s">
        <v>23</v>
      </c>
      <c r="Q270" s="7">
        <v>99.768000000000001</v>
      </c>
      <c r="R270" s="8">
        <v>43906</v>
      </c>
      <c r="S270" s="10">
        <f t="shared" si="12"/>
        <v>10</v>
      </c>
      <c r="T270" s="10">
        <v>1</v>
      </c>
      <c r="V270" s="11" t="str">
        <f t="shared" si="13"/>
        <v>1</v>
      </c>
      <c r="Y270" s="10">
        <v>0</v>
      </c>
      <c r="AC270">
        <f t="shared" si="14"/>
        <v>10</v>
      </c>
    </row>
    <row r="271" spans="1:29" x14ac:dyDescent="0.2">
      <c r="A271" t="s">
        <v>170</v>
      </c>
      <c r="B271" t="s">
        <v>22</v>
      </c>
      <c r="C271" s="6">
        <v>44764</v>
      </c>
      <c r="D271" s="7">
        <v>207.14</v>
      </c>
      <c r="E271" s="6">
        <v>44805</v>
      </c>
      <c r="F271" s="7">
        <v>192.79</v>
      </c>
      <c r="G271">
        <v>1</v>
      </c>
      <c r="H271">
        <v>0</v>
      </c>
      <c r="J271" s="7"/>
      <c r="K271" s="8"/>
      <c r="M271" s="7"/>
      <c r="N271" s="8"/>
      <c r="O271" s="9" cm="1">
        <f t="array" ref="O271">_xlfn.IFS(AND(B271="Short",F271=Q271),(D271-F271)/D271,AND(B271="Long",F271=Q271),(F271/D271)-1,AND(B271="Long",F271&lt;&gt;Q271),(F271/D271)-1,AND(B271="Short",F271&lt;&gt;Q271),(D271-F271)/D271)</f>
        <v>6.927681761127738E-2</v>
      </c>
      <c r="P271" t="s">
        <v>23</v>
      </c>
      <c r="Q271" s="7">
        <v>192.79</v>
      </c>
      <c r="R271" s="8">
        <v>44764</v>
      </c>
      <c r="S271" s="10">
        <f t="shared" si="12"/>
        <v>41</v>
      </c>
      <c r="T271" s="10">
        <v>1</v>
      </c>
      <c r="V271" s="11" t="str">
        <f t="shared" si="13"/>
        <v>1</v>
      </c>
      <c r="Y271" s="10">
        <v>0</v>
      </c>
      <c r="AC271">
        <f t="shared" si="14"/>
        <v>41</v>
      </c>
    </row>
    <row r="272" spans="1:29" x14ac:dyDescent="0.2">
      <c r="A272" t="s">
        <v>170</v>
      </c>
      <c r="B272" t="s">
        <v>25</v>
      </c>
      <c r="C272" s="6">
        <v>44855</v>
      </c>
      <c r="D272" s="7">
        <v>186.083</v>
      </c>
      <c r="E272" s="6">
        <v>44858</v>
      </c>
      <c r="F272" s="7">
        <v>198.59800000000001</v>
      </c>
      <c r="G272">
        <v>1</v>
      </c>
      <c r="H272">
        <v>0</v>
      </c>
      <c r="J272" s="7"/>
      <c r="K272" s="8"/>
      <c r="M272" s="7"/>
      <c r="N272" s="8"/>
      <c r="O272" s="9" cm="1">
        <f t="array" ref="O272">_xlfn.IFS(AND(B272="Short",F272=Q272),(D272-F272)/D272,AND(B272="Long",F272=Q272),(F272/D272)-1,AND(B272="Long",F272&lt;&gt;Q272),(F272/D272)-1,AND(B272="Short",F272&lt;&gt;Q272),(D272-F272)/D272)</f>
        <v>6.7254934625946561E-2</v>
      </c>
      <c r="P272" t="s">
        <v>23</v>
      </c>
      <c r="Q272" s="7">
        <v>198.59800000000001</v>
      </c>
      <c r="R272" s="8">
        <v>44855</v>
      </c>
      <c r="S272" s="10">
        <f t="shared" si="12"/>
        <v>3</v>
      </c>
      <c r="T272" s="10">
        <v>1</v>
      </c>
      <c r="V272" s="11" t="str">
        <f t="shared" si="13"/>
        <v>1</v>
      </c>
      <c r="Y272" s="10">
        <v>0</v>
      </c>
      <c r="AC272">
        <f t="shared" si="14"/>
        <v>3</v>
      </c>
    </row>
    <row r="273" spans="1:29" x14ac:dyDescent="0.2">
      <c r="A273" t="s">
        <v>174</v>
      </c>
      <c r="B273" t="s">
        <v>25</v>
      </c>
      <c r="C273" s="6">
        <v>43906</v>
      </c>
      <c r="D273" s="7">
        <v>77.268000000000001</v>
      </c>
      <c r="E273" s="6">
        <v>43921</v>
      </c>
      <c r="F273" s="7">
        <v>83.257999999999996</v>
      </c>
      <c r="G273">
        <v>1</v>
      </c>
      <c r="H273">
        <v>0</v>
      </c>
      <c r="J273" s="7"/>
      <c r="K273" s="8"/>
      <c r="M273" s="7"/>
      <c r="N273" s="8"/>
      <c r="O273" s="9" cm="1">
        <f t="array" ref="O273">_xlfn.IFS(AND(B273="Short",F273=Q273),(D273-F273)/D273,AND(B273="Long",F273=Q273),(F273/D273)-1,AND(B273="Long",F273&lt;&gt;Q273),(F273/D273)-1,AND(B273="Short",F273&lt;&gt;Q273),(D273-F273)/D273)</f>
        <v>7.7522389605011011E-2</v>
      </c>
      <c r="P273" t="s">
        <v>23</v>
      </c>
      <c r="Q273" s="7">
        <v>83.257999999999996</v>
      </c>
      <c r="R273" s="8">
        <v>43906</v>
      </c>
      <c r="S273" s="10">
        <f t="shared" si="12"/>
        <v>15</v>
      </c>
      <c r="T273" s="10">
        <v>1</v>
      </c>
      <c r="V273" s="11" t="str">
        <f t="shared" si="13"/>
        <v>1</v>
      </c>
      <c r="Y273" s="10">
        <v>0</v>
      </c>
      <c r="AC273">
        <f t="shared" si="14"/>
        <v>15</v>
      </c>
    </row>
    <row r="274" spans="1:29" x14ac:dyDescent="0.2">
      <c r="A274" t="s">
        <v>171</v>
      </c>
      <c r="B274" t="s">
        <v>25</v>
      </c>
      <c r="C274" s="6">
        <v>43906</v>
      </c>
      <c r="D274" s="7">
        <v>63.470999999999997</v>
      </c>
      <c r="E274" s="6">
        <v>43908</v>
      </c>
      <c r="F274" s="7">
        <v>67.975999999999999</v>
      </c>
      <c r="G274">
        <v>1</v>
      </c>
      <c r="H274">
        <v>0</v>
      </c>
      <c r="J274" s="7"/>
      <c r="K274" s="8"/>
      <c r="M274" s="7"/>
      <c r="N274" s="8"/>
      <c r="O274" s="9" cm="1">
        <f t="array" ref="O274">_xlfn.IFS(AND(B274="Short",F274=Q274),(D274-F274)/D274,AND(B274="Long",F274=Q274),(F274/D274)-1,AND(B274="Long",F274&lt;&gt;Q274),(F274/D274)-1,AND(B274="Short",F274&lt;&gt;Q274),(D274-F274)/D274)</f>
        <v>7.0977296718186311E-2</v>
      </c>
      <c r="P274" t="s">
        <v>23</v>
      </c>
      <c r="Q274" s="7">
        <v>67.975999999999999</v>
      </c>
      <c r="R274" s="8">
        <v>43906</v>
      </c>
      <c r="S274" s="10">
        <f t="shared" si="12"/>
        <v>2</v>
      </c>
      <c r="T274" s="10">
        <v>1</v>
      </c>
      <c r="V274" s="11" t="str">
        <f t="shared" si="13"/>
        <v>1</v>
      </c>
      <c r="Y274" s="10">
        <v>0</v>
      </c>
      <c r="AC274">
        <f t="shared" si="14"/>
        <v>2</v>
      </c>
    </row>
    <row r="275" spans="1:29" x14ac:dyDescent="0.2">
      <c r="A275" t="s">
        <v>176</v>
      </c>
      <c r="B275" t="s">
        <v>25</v>
      </c>
      <c r="C275" s="6">
        <v>43906</v>
      </c>
      <c r="D275" s="7">
        <v>266.33600000000001</v>
      </c>
      <c r="E275" s="6">
        <v>43916</v>
      </c>
      <c r="F275" s="7">
        <v>292.76600000000002</v>
      </c>
      <c r="G275">
        <v>1</v>
      </c>
      <c r="H275">
        <v>0</v>
      </c>
      <c r="J275" s="7"/>
      <c r="K275" s="8"/>
      <c r="M275" s="7"/>
      <c r="N275" s="8"/>
      <c r="O275" s="9" cm="1">
        <f t="array" ref="O275">_xlfn.IFS(AND(B275="Short",F275=Q275),(D275-F275)/D275,AND(B275="Long",F275=Q275),(F275/D275)-1,AND(B275="Long",F275&lt;&gt;Q275),(F275/D275)-1,AND(B275="Short",F275&lt;&gt;Q275),(D275-F275)/D275)</f>
        <v>9.9235552084584899E-2</v>
      </c>
      <c r="P275" t="s">
        <v>23</v>
      </c>
      <c r="Q275" s="7">
        <v>292.76600000000002</v>
      </c>
      <c r="R275" s="8">
        <v>43906</v>
      </c>
      <c r="S275" s="10">
        <f t="shared" si="12"/>
        <v>10</v>
      </c>
      <c r="T275" s="10">
        <v>1</v>
      </c>
      <c r="V275" s="11" t="str">
        <f t="shared" si="13"/>
        <v>1</v>
      </c>
      <c r="Y275" s="10">
        <v>0</v>
      </c>
      <c r="AC275">
        <f t="shared" si="14"/>
        <v>10</v>
      </c>
    </row>
    <row r="276" spans="1:29" x14ac:dyDescent="0.2">
      <c r="A276" t="s">
        <v>174</v>
      </c>
      <c r="B276" t="s">
        <v>25</v>
      </c>
      <c r="C276" s="6">
        <v>45222</v>
      </c>
      <c r="D276" s="7">
        <v>51.838999999999999</v>
      </c>
      <c r="E276" s="6">
        <v>45274</v>
      </c>
      <c r="F276" s="7">
        <v>60.234000000000002</v>
      </c>
      <c r="G276">
        <v>1</v>
      </c>
      <c r="H276">
        <v>0</v>
      </c>
      <c r="J276" s="7"/>
      <c r="K276" s="8"/>
      <c r="M276" s="7"/>
      <c r="N276" s="8"/>
      <c r="O276" s="9" cm="1">
        <f t="array" ref="O276">_xlfn.IFS(AND(B276="Short",F276=Q276),(D276-F276)/D276,AND(B276="Long",F276=Q276),(F276/D276)-1,AND(B276="Long",F276&lt;&gt;Q276),(F276/D276)-1,AND(B276="Short",F276&lt;&gt;Q276),(D276-F276)/D276)</f>
        <v>0.16194371033391852</v>
      </c>
      <c r="P276" t="s">
        <v>23</v>
      </c>
      <c r="Q276" s="7">
        <v>60.234000000000002</v>
      </c>
      <c r="R276" s="8">
        <v>45222</v>
      </c>
      <c r="S276" s="10">
        <f t="shared" si="12"/>
        <v>52</v>
      </c>
      <c r="T276" s="10">
        <v>1</v>
      </c>
      <c r="V276" s="11" t="str">
        <f t="shared" si="13"/>
        <v>1</v>
      </c>
      <c r="Y276" s="10">
        <v>0</v>
      </c>
      <c r="AC276">
        <f t="shared" si="14"/>
        <v>52</v>
      </c>
    </row>
    <row r="277" spans="1:29" x14ac:dyDescent="0.2">
      <c r="A277" t="s">
        <v>174</v>
      </c>
      <c r="B277" t="s">
        <v>25</v>
      </c>
      <c r="C277" s="6">
        <v>45328</v>
      </c>
      <c r="D277" s="7">
        <v>52.932000000000002</v>
      </c>
      <c r="E277" s="6">
        <v>45352</v>
      </c>
      <c r="F277" s="7">
        <v>57.091999999999999</v>
      </c>
      <c r="G277">
        <v>1</v>
      </c>
      <c r="H277">
        <v>0</v>
      </c>
      <c r="J277" s="7"/>
      <c r="K277" s="8"/>
      <c r="M277" s="7"/>
      <c r="N277" s="8"/>
      <c r="O277" s="9" cm="1">
        <f t="array" ref="O277">_xlfn.IFS(AND(B277="Short",F277=Q277),(D277-F277)/D277,AND(B277="Long",F277=Q277),(F277/D277)-1,AND(B277="Long",F277&lt;&gt;Q277),(F277/D277)-1,AND(B277="Short",F277&lt;&gt;Q277),(D277-F277)/D277)</f>
        <v>7.8591400287160829E-2</v>
      </c>
      <c r="P277" t="s">
        <v>23</v>
      </c>
      <c r="Q277" s="7">
        <v>57.091999999999999</v>
      </c>
      <c r="R277" s="8">
        <v>45328</v>
      </c>
      <c r="S277" s="10">
        <f t="shared" si="12"/>
        <v>24</v>
      </c>
      <c r="T277" s="10">
        <v>1</v>
      </c>
      <c r="V277" s="11" t="str">
        <f t="shared" si="13"/>
        <v>1</v>
      </c>
      <c r="Y277" s="10">
        <v>0</v>
      </c>
      <c r="AC277">
        <f t="shared" si="14"/>
        <v>24</v>
      </c>
    </row>
    <row r="278" spans="1:29" x14ac:dyDescent="0.2">
      <c r="A278" t="s">
        <v>177</v>
      </c>
      <c r="B278" t="s">
        <v>25</v>
      </c>
      <c r="C278" s="6">
        <v>43906</v>
      </c>
      <c r="D278" s="7">
        <v>184.34</v>
      </c>
      <c r="E278" s="6">
        <v>43916</v>
      </c>
      <c r="F278" s="7">
        <v>196.19</v>
      </c>
      <c r="G278">
        <v>1</v>
      </c>
      <c r="H278">
        <v>0</v>
      </c>
      <c r="J278" s="7"/>
      <c r="K278" s="8"/>
      <c r="M278" s="7"/>
      <c r="N278" s="8"/>
      <c r="O278" s="9" cm="1">
        <f t="array" ref="O278">_xlfn.IFS(AND(B278="Short",F278=Q278),(D278-F278)/D278,AND(B278="Long",F278=Q278),(F278/D278)-1,AND(B278="Long",F278&lt;&gt;Q278),(F278/D278)-1,AND(B278="Short",F278&lt;&gt;Q278),(D278-F278)/D278)</f>
        <v>6.4283389389172108E-2</v>
      </c>
      <c r="P278" t="s">
        <v>23</v>
      </c>
      <c r="Q278" s="7">
        <v>196.19</v>
      </c>
      <c r="R278" s="8">
        <v>43906</v>
      </c>
      <c r="S278" s="10">
        <f t="shared" si="12"/>
        <v>10</v>
      </c>
      <c r="T278" s="10">
        <v>1</v>
      </c>
      <c r="V278" s="11" t="str">
        <f t="shared" si="13"/>
        <v>1</v>
      </c>
      <c r="Y278" s="10">
        <v>0</v>
      </c>
      <c r="AC278">
        <f t="shared" si="14"/>
        <v>10</v>
      </c>
    </row>
    <row r="279" spans="1:29" x14ac:dyDescent="0.2">
      <c r="A279" t="s">
        <v>179</v>
      </c>
      <c r="B279" t="s">
        <v>22</v>
      </c>
      <c r="C279" s="6">
        <v>45503</v>
      </c>
      <c r="D279" s="7">
        <v>91.58</v>
      </c>
      <c r="E279" s="6">
        <v>45509</v>
      </c>
      <c r="F279" s="7">
        <v>86.73</v>
      </c>
      <c r="G279">
        <v>1</v>
      </c>
      <c r="H279">
        <v>0</v>
      </c>
      <c r="J279" s="7"/>
      <c r="K279" s="8"/>
      <c r="M279" s="7"/>
      <c r="N279" s="8"/>
      <c r="O279" s="9" cm="1">
        <f t="array" ref="O279">_xlfn.IFS(AND(B279="Short",F279=Q279),(D279-F279)/D279,AND(B279="Long",F279=Q279),(F279/D279)-1,AND(B279="Long",F279&lt;&gt;Q279),(F279/D279)-1,AND(B279="Short",F279&lt;&gt;Q279),(D279-F279)/D279)</f>
        <v>5.2959161388949488E-2</v>
      </c>
      <c r="P279" t="s">
        <v>23</v>
      </c>
      <c r="Q279" s="7">
        <v>86.73</v>
      </c>
      <c r="R279" s="8">
        <v>45503</v>
      </c>
      <c r="S279" s="10">
        <f t="shared" si="12"/>
        <v>6</v>
      </c>
      <c r="T279" s="10">
        <v>1</v>
      </c>
      <c r="V279" s="11" t="str">
        <f t="shared" si="13"/>
        <v>1</v>
      </c>
      <c r="Y279" s="10">
        <v>0</v>
      </c>
      <c r="AC279">
        <f t="shared" si="14"/>
        <v>6</v>
      </c>
    </row>
    <row r="280" spans="1:29" x14ac:dyDescent="0.2">
      <c r="A280" t="s">
        <v>181</v>
      </c>
      <c r="B280" t="s">
        <v>22</v>
      </c>
      <c r="C280" s="6">
        <v>43900</v>
      </c>
      <c r="D280" s="7">
        <v>36.337000000000003</v>
      </c>
      <c r="E280" s="6">
        <v>43902</v>
      </c>
      <c r="F280" s="7">
        <v>34.472000000000001</v>
      </c>
      <c r="G280">
        <v>1</v>
      </c>
      <c r="H280">
        <v>0</v>
      </c>
      <c r="J280" s="7"/>
      <c r="K280" s="8"/>
      <c r="M280" s="7"/>
      <c r="N280" s="8"/>
      <c r="O280" s="9" cm="1">
        <f t="array" ref="O280">_xlfn.IFS(AND(B280="Short",F280=Q280),(D280-F280)/D280,AND(B280="Long",F280=Q280),(F280/D280)-1,AND(B280="Long",F280&lt;&gt;Q280),(F280/D280)-1,AND(B280="Short",F280&lt;&gt;Q280),(D280-F280)/D280)</f>
        <v>5.1325095632550895E-2</v>
      </c>
      <c r="P280" t="s">
        <v>23</v>
      </c>
      <c r="Q280" s="7">
        <v>34.472000000000001</v>
      </c>
      <c r="R280" s="8">
        <v>43900</v>
      </c>
      <c r="S280" s="10">
        <f t="shared" si="12"/>
        <v>2</v>
      </c>
      <c r="T280" s="10">
        <v>1</v>
      </c>
      <c r="V280" s="11" t="str">
        <f t="shared" si="13"/>
        <v>1</v>
      </c>
      <c r="Y280" s="10">
        <v>0</v>
      </c>
      <c r="AC280">
        <f t="shared" si="14"/>
        <v>2</v>
      </c>
    </row>
    <row r="281" spans="1:29" x14ac:dyDescent="0.2">
      <c r="A281" t="s">
        <v>182</v>
      </c>
      <c r="B281" t="s">
        <v>25</v>
      </c>
      <c r="C281" s="6">
        <v>43906</v>
      </c>
      <c r="D281" s="7">
        <v>32.305999999999997</v>
      </c>
      <c r="E281" s="6">
        <v>43907</v>
      </c>
      <c r="F281" s="7">
        <v>34.335999999999999</v>
      </c>
      <c r="G281">
        <v>1</v>
      </c>
      <c r="H281">
        <v>0</v>
      </c>
      <c r="J281" s="7"/>
      <c r="K281" s="8"/>
      <c r="M281" s="7"/>
      <c r="N281" s="8"/>
      <c r="O281" s="9" cm="1">
        <f t="array" ref="O281">_xlfn.IFS(AND(B281="Short",F281=Q281),(D281-F281)/D281,AND(B281="Long",F281=Q281),(F281/D281)-1,AND(B281="Long",F281&lt;&gt;Q281),(F281/D281)-1,AND(B281="Short",F281&lt;&gt;Q281),(D281-F281)/D281)</f>
        <v>6.2836624775583605E-2</v>
      </c>
      <c r="P281" t="s">
        <v>23</v>
      </c>
      <c r="Q281" s="7">
        <v>34.335999999999999</v>
      </c>
      <c r="R281" s="8">
        <v>43906</v>
      </c>
      <c r="S281" s="10">
        <f t="shared" si="12"/>
        <v>1</v>
      </c>
      <c r="T281" s="10">
        <v>1</v>
      </c>
      <c r="V281" s="11" t="str">
        <f t="shared" si="13"/>
        <v>1</v>
      </c>
      <c r="Y281" s="10">
        <v>0</v>
      </c>
      <c r="AC281">
        <f t="shared" si="14"/>
        <v>1</v>
      </c>
    </row>
    <row r="282" spans="1:29" x14ac:dyDescent="0.2">
      <c r="A282" t="s">
        <v>182</v>
      </c>
      <c r="B282" t="s">
        <v>22</v>
      </c>
      <c r="C282" s="6">
        <v>44132</v>
      </c>
      <c r="D282" s="7">
        <v>91.335999999999999</v>
      </c>
      <c r="E282" s="6">
        <v>44134</v>
      </c>
      <c r="F282" s="7">
        <v>86.366</v>
      </c>
      <c r="G282">
        <v>1</v>
      </c>
      <c r="H282">
        <v>0</v>
      </c>
      <c r="J282" s="7"/>
      <c r="K282" s="8"/>
      <c r="M282" s="7"/>
      <c r="N282" s="8"/>
      <c r="O282" s="9" cm="1">
        <f t="array" ref="O282">_xlfn.IFS(AND(B282="Short",F282=Q282),(D282-F282)/D282,AND(B282="Long",F282=Q282),(F282/D282)-1,AND(B282="Long",F282&lt;&gt;Q282),(F282/D282)-1,AND(B282="Short",F282&lt;&gt;Q282),(D282-F282)/D282)</f>
        <v>5.4414469650521144E-2</v>
      </c>
      <c r="P282" t="s">
        <v>23</v>
      </c>
      <c r="Q282" s="7">
        <v>86.366</v>
      </c>
      <c r="R282" s="8">
        <v>44132</v>
      </c>
      <c r="S282" s="10">
        <f t="shared" si="12"/>
        <v>2</v>
      </c>
      <c r="T282" s="10">
        <v>1</v>
      </c>
      <c r="V282" s="11" t="str">
        <f t="shared" si="13"/>
        <v>1</v>
      </c>
      <c r="Y282" s="10">
        <v>0</v>
      </c>
      <c r="AC282">
        <f t="shared" si="14"/>
        <v>2</v>
      </c>
    </row>
    <row r="283" spans="1:29" x14ac:dyDescent="0.2">
      <c r="A283" t="s">
        <v>175</v>
      </c>
      <c r="B283" t="s">
        <v>25</v>
      </c>
      <c r="C283" s="6">
        <v>43906</v>
      </c>
      <c r="D283" s="7">
        <v>20.126999999999999</v>
      </c>
      <c r="E283" s="6">
        <v>43909</v>
      </c>
      <c r="F283" s="7">
        <v>21.611999999999998</v>
      </c>
      <c r="G283">
        <v>1</v>
      </c>
      <c r="H283">
        <v>0</v>
      </c>
      <c r="J283" s="7"/>
      <c r="K283" s="8"/>
      <c r="M283" s="7"/>
      <c r="N283" s="8"/>
      <c r="O283" s="9" cm="1">
        <f t="array" ref="O283">_xlfn.IFS(AND(B283="Short",F283=Q283),(D283-F283)/D283,AND(B283="Long",F283=Q283),(F283/D283)-1,AND(B283="Long",F283&lt;&gt;Q283),(F283/D283)-1,AND(B283="Short",F283&lt;&gt;Q283),(D283-F283)/D283)</f>
        <v>7.378148755403191E-2</v>
      </c>
      <c r="P283" t="s">
        <v>23</v>
      </c>
      <c r="Q283" s="7">
        <v>21.611999999999998</v>
      </c>
      <c r="R283" s="8">
        <v>43906</v>
      </c>
      <c r="S283" s="10">
        <f t="shared" si="12"/>
        <v>3</v>
      </c>
      <c r="T283" s="10">
        <v>1</v>
      </c>
      <c r="V283" s="11" t="str">
        <f t="shared" si="13"/>
        <v>1</v>
      </c>
      <c r="Y283" s="10">
        <v>0</v>
      </c>
      <c r="AC283">
        <f t="shared" si="14"/>
        <v>3</v>
      </c>
    </row>
    <row r="284" spans="1:29" x14ac:dyDescent="0.2">
      <c r="A284" t="s">
        <v>182</v>
      </c>
      <c r="B284" t="s">
        <v>25</v>
      </c>
      <c r="C284" s="6">
        <v>44622</v>
      </c>
      <c r="D284" s="7">
        <v>66.817999999999998</v>
      </c>
      <c r="E284" s="6">
        <v>44624</v>
      </c>
      <c r="F284" s="7">
        <v>71.707999999999998</v>
      </c>
      <c r="G284">
        <v>1</v>
      </c>
      <c r="H284">
        <v>0</v>
      </c>
      <c r="J284" s="7"/>
      <c r="K284" s="8"/>
      <c r="M284" s="7"/>
      <c r="N284" s="8"/>
      <c r="O284" s="9" cm="1">
        <f t="array" ref="O284">_xlfn.IFS(AND(B284="Short",F284=Q284),(D284-F284)/D284,AND(B284="Long",F284=Q284),(F284/D284)-1,AND(B284="Long",F284&lt;&gt;Q284),(F284/D284)-1,AND(B284="Short",F284&lt;&gt;Q284),(D284-F284)/D284)</f>
        <v>7.3183872609177136E-2</v>
      </c>
      <c r="P284" t="s">
        <v>23</v>
      </c>
      <c r="Q284" s="7">
        <v>71.707999999999998</v>
      </c>
      <c r="R284" s="8">
        <v>44622</v>
      </c>
      <c r="S284" s="10">
        <f t="shared" si="12"/>
        <v>2</v>
      </c>
      <c r="T284" s="10">
        <v>1</v>
      </c>
      <c r="V284" s="11" t="str">
        <f t="shared" si="13"/>
        <v>1</v>
      </c>
      <c r="Y284" s="10">
        <v>0</v>
      </c>
      <c r="AC284">
        <f t="shared" si="14"/>
        <v>2</v>
      </c>
    </row>
    <row r="285" spans="1:29" x14ac:dyDescent="0.2">
      <c r="A285" t="s">
        <v>182</v>
      </c>
      <c r="B285" t="s">
        <v>22</v>
      </c>
      <c r="C285" s="6">
        <v>44770</v>
      </c>
      <c r="D285" s="7">
        <v>88.343000000000004</v>
      </c>
      <c r="E285" s="6">
        <v>45138</v>
      </c>
      <c r="F285" s="7">
        <v>207.4</v>
      </c>
      <c r="G285">
        <v>0</v>
      </c>
      <c r="H285">
        <v>0</v>
      </c>
      <c r="J285" s="7"/>
      <c r="K285" s="8"/>
      <c r="M285" s="7"/>
      <c r="N285" s="8"/>
      <c r="O285" s="9" cm="1">
        <f t="array" ref="O285">_xlfn.IFS(AND(B285="Short",F285=Q285),(D285-F285)/D285,AND(B285="Long",F285=Q285),(F285/D285)-1,AND(B285="Long",F285&lt;&gt;Q285),(F285/D285)-1,AND(B285="Short",F285&lt;&gt;Q285),(D285-F285)/D285)</f>
        <v>-1.3476676137328367</v>
      </c>
      <c r="P285" t="s">
        <v>23</v>
      </c>
      <c r="Q285" s="7">
        <v>81.908000000000001</v>
      </c>
      <c r="R285" s="8">
        <v>44770</v>
      </c>
      <c r="S285" s="10">
        <f t="shared" si="12"/>
        <v>368</v>
      </c>
      <c r="T285" s="10">
        <v>0</v>
      </c>
      <c r="V285" s="11" t="b">
        <f t="shared" si="13"/>
        <v>0</v>
      </c>
      <c r="Y285" s="10">
        <v>0</v>
      </c>
      <c r="AC285" t="b">
        <f t="shared" si="14"/>
        <v>0</v>
      </c>
    </row>
    <row r="286" spans="1:29" x14ac:dyDescent="0.2">
      <c r="A286" t="s">
        <v>175</v>
      </c>
      <c r="B286" t="s">
        <v>22</v>
      </c>
      <c r="C286" s="6">
        <v>44587</v>
      </c>
      <c r="D286" s="7">
        <v>40.07</v>
      </c>
      <c r="E286" s="6">
        <v>44627</v>
      </c>
      <c r="F286" s="7">
        <v>37.42</v>
      </c>
      <c r="G286">
        <v>1</v>
      </c>
      <c r="H286">
        <v>0</v>
      </c>
      <c r="J286" s="7"/>
      <c r="K286" s="8"/>
      <c r="M286" s="7"/>
      <c r="N286" s="8"/>
      <c r="O286" s="9" cm="1">
        <f t="array" ref="O286">_xlfn.IFS(AND(B286="Short",F286=Q286),(D286-F286)/D286,AND(B286="Long",F286=Q286),(F286/D286)-1,AND(B286="Long",F286&lt;&gt;Q286),(F286/D286)-1,AND(B286="Short",F286&lt;&gt;Q286),(D286-F286)/D286)</f>
        <v>6.6134265036186635E-2</v>
      </c>
      <c r="P286" t="s">
        <v>23</v>
      </c>
      <c r="Q286" s="7">
        <v>37.42</v>
      </c>
      <c r="R286" s="8">
        <v>44587</v>
      </c>
      <c r="S286" s="10">
        <f t="shared" si="12"/>
        <v>40</v>
      </c>
      <c r="T286" s="10">
        <v>1</v>
      </c>
      <c r="V286" s="11" t="str">
        <f t="shared" si="13"/>
        <v>1</v>
      </c>
      <c r="Y286" s="10">
        <v>0</v>
      </c>
      <c r="AC286">
        <f t="shared" si="14"/>
        <v>40</v>
      </c>
    </row>
    <row r="287" spans="1:29" x14ac:dyDescent="0.2">
      <c r="A287" t="s">
        <v>178</v>
      </c>
      <c r="B287" t="s">
        <v>25</v>
      </c>
      <c r="C287" s="6">
        <v>43906</v>
      </c>
      <c r="D287" s="7">
        <v>21.83</v>
      </c>
      <c r="E287" s="6">
        <v>43929</v>
      </c>
      <c r="F287" s="7">
        <v>23.43</v>
      </c>
      <c r="G287">
        <v>1</v>
      </c>
      <c r="H287">
        <v>0</v>
      </c>
      <c r="J287" s="7"/>
      <c r="K287" s="8"/>
      <c r="M287" s="7"/>
      <c r="N287" s="8"/>
      <c r="O287" s="9" cm="1">
        <f t="array" ref="O287">_xlfn.IFS(AND(B287="Short",F287=Q287),(D287-F287)/D287,AND(B287="Long",F287=Q287),(F287/D287)-1,AND(B287="Long",F287&lt;&gt;Q287),(F287/D287)-1,AND(B287="Short",F287&lt;&gt;Q287),(D287-F287)/D287)</f>
        <v>7.3293632615666571E-2</v>
      </c>
      <c r="P287" t="s">
        <v>23</v>
      </c>
      <c r="Q287" s="7">
        <v>23.43</v>
      </c>
      <c r="R287" s="8">
        <v>43906</v>
      </c>
      <c r="S287" s="10">
        <f t="shared" si="12"/>
        <v>23</v>
      </c>
      <c r="T287" s="10">
        <v>1</v>
      </c>
      <c r="V287" s="11" t="str">
        <f t="shared" si="13"/>
        <v>1</v>
      </c>
      <c r="Y287" s="10">
        <v>0</v>
      </c>
      <c r="AC287">
        <f t="shared" si="14"/>
        <v>23</v>
      </c>
    </row>
    <row r="288" spans="1:29" x14ac:dyDescent="0.2">
      <c r="A288" t="s">
        <v>181</v>
      </c>
      <c r="B288" t="s">
        <v>25</v>
      </c>
      <c r="C288" s="6">
        <v>43906</v>
      </c>
      <c r="D288" s="7">
        <v>31.391999999999999</v>
      </c>
      <c r="E288" s="6">
        <v>43907</v>
      </c>
      <c r="F288" s="7">
        <v>33.351999999999997</v>
      </c>
      <c r="G288">
        <v>1</v>
      </c>
      <c r="H288">
        <v>0</v>
      </c>
      <c r="J288" s="7"/>
      <c r="K288" s="8"/>
      <c r="M288" s="7"/>
      <c r="N288" s="8"/>
      <c r="O288" s="9" cm="1">
        <f t="array" ref="O288">_xlfn.IFS(AND(B288="Short",F288=Q288),(D288-F288)/D288,AND(B288="Long",F288=Q288),(F288/D288)-1,AND(B288="Long",F288&lt;&gt;Q288),(F288/D288)-1,AND(B288="Short",F288&lt;&gt;Q288),(D288-F288)/D288)</f>
        <v>6.2436289500509501E-2</v>
      </c>
      <c r="P288" t="s">
        <v>23</v>
      </c>
      <c r="Q288" s="7">
        <v>33.351999999999997</v>
      </c>
      <c r="R288" s="8">
        <v>43906</v>
      </c>
      <c r="S288" s="10">
        <f t="shared" si="12"/>
        <v>1</v>
      </c>
      <c r="T288" s="10">
        <v>1</v>
      </c>
      <c r="V288" s="11" t="str">
        <f t="shared" si="13"/>
        <v>1</v>
      </c>
      <c r="Y288" s="10">
        <v>0</v>
      </c>
      <c r="AC288">
        <f t="shared" si="14"/>
        <v>1</v>
      </c>
    </row>
    <row r="289" spans="1:29" x14ac:dyDescent="0.2">
      <c r="A289" t="s">
        <v>184</v>
      </c>
      <c r="B289" t="s">
        <v>25</v>
      </c>
      <c r="C289" s="6">
        <v>44685</v>
      </c>
      <c r="D289" s="7">
        <v>387.39600000000002</v>
      </c>
      <c r="E289" s="6">
        <v>44781</v>
      </c>
      <c r="F289" s="7">
        <v>414.37599999999998</v>
      </c>
      <c r="G289">
        <v>1</v>
      </c>
      <c r="H289">
        <v>0</v>
      </c>
      <c r="J289" s="7"/>
      <c r="K289" s="8"/>
      <c r="M289" s="7"/>
      <c r="N289" s="8"/>
      <c r="O289" s="9" cm="1">
        <f t="array" ref="O289">_xlfn.IFS(AND(B289="Short",F289=Q289),(D289-F289)/D289,AND(B289="Long",F289=Q289),(F289/D289)-1,AND(B289="Long",F289&lt;&gt;Q289),(F289/D289)-1,AND(B289="Short",F289&lt;&gt;Q289),(D289-F289)/D289)</f>
        <v>6.9644498136273825E-2</v>
      </c>
      <c r="P289" t="s">
        <v>23</v>
      </c>
      <c r="Q289" s="7">
        <v>414.37599999999998</v>
      </c>
      <c r="R289" s="8">
        <v>44685</v>
      </c>
      <c r="S289" s="10">
        <f t="shared" si="12"/>
        <v>96</v>
      </c>
      <c r="T289" s="10">
        <v>1</v>
      </c>
      <c r="V289" s="11" t="str">
        <f t="shared" si="13"/>
        <v>1</v>
      </c>
      <c r="Y289" s="10">
        <v>0</v>
      </c>
      <c r="AC289">
        <f t="shared" si="14"/>
        <v>96</v>
      </c>
    </row>
    <row r="290" spans="1:29" x14ac:dyDescent="0.2">
      <c r="A290" t="s">
        <v>180</v>
      </c>
      <c r="B290" t="s">
        <v>25</v>
      </c>
      <c r="C290" s="6">
        <v>43906</v>
      </c>
      <c r="D290" s="7">
        <v>88.926000000000002</v>
      </c>
      <c r="E290" s="6">
        <v>43907</v>
      </c>
      <c r="F290" s="7">
        <v>94.805999999999997</v>
      </c>
      <c r="G290">
        <v>1</v>
      </c>
      <c r="H290">
        <v>0</v>
      </c>
      <c r="J290" s="7"/>
      <c r="K290" s="8"/>
      <c r="M290" s="7"/>
      <c r="N290" s="8"/>
      <c r="O290" s="9" cm="1">
        <f t="array" ref="O290">_xlfn.IFS(AND(B290="Short",F290=Q290),(D290-F290)/D290,AND(B290="Long",F290=Q290),(F290/D290)-1,AND(B290="Long",F290&lt;&gt;Q290),(F290/D290)-1,AND(B290="Short",F290&lt;&gt;Q290),(D290-F290)/D290)</f>
        <v>6.6122393900546417E-2</v>
      </c>
      <c r="P290" t="s">
        <v>23</v>
      </c>
      <c r="Q290" s="7">
        <v>94.805999999999997</v>
      </c>
      <c r="R290" s="8">
        <v>43906</v>
      </c>
      <c r="S290" s="10">
        <f t="shared" si="12"/>
        <v>1</v>
      </c>
      <c r="T290" s="10">
        <v>1</v>
      </c>
      <c r="V290" s="11" t="str">
        <f t="shared" si="13"/>
        <v>1</v>
      </c>
      <c r="Y290" s="10">
        <v>0</v>
      </c>
      <c r="AC290">
        <f t="shared" si="14"/>
        <v>1</v>
      </c>
    </row>
    <row r="291" spans="1:29" x14ac:dyDescent="0.2">
      <c r="A291" t="s">
        <v>183</v>
      </c>
      <c r="B291" t="s">
        <v>25</v>
      </c>
      <c r="C291" s="6">
        <v>43906</v>
      </c>
      <c r="D291" s="7">
        <v>37.101999999999997</v>
      </c>
      <c r="E291" s="6">
        <v>43930</v>
      </c>
      <c r="F291" s="7">
        <v>40.112000000000002</v>
      </c>
      <c r="G291">
        <v>1</v>
      </c>
      <c r="H291">
        <v>0</v>
      </c>
      <c r="J291" s="7"/>
      <c r="K291" s="8"/>
      <c r="M291" s="7"/>
      <c r="N291" s="8"/>
      <c r="O291" s="9" cm="1">
        <f t="array" ref="O291">_xlfn.IFS(AND(B291="Short",F291=Q291),(D291-F291)/D291,AND(B291="Long",F291=Q291),(F291/D291)-1,AND(B291="Long",F291&lt;&gt;Q291),(F291/D291)-1,AND(B291="Short",F291&lt;&gt;Q291),(D291-F291)/D291)</f>
        <v>8.1127702010673319E-2</v>
      </c>
      <c r="P291" t="s">
        <v>23</v>
      </c>
      <c r="Q291" s="7">
        <v>40.112000000000002</v>
      </c>
      <c r="R291" s="8">
        <v>43906</v>
      </c>
      <c r="S291" s="10">
        <f t="shared" si="12"/>
        <v>24</v>
      </c>
      <c r="T291" s="10">
        <v>1</v>
      </c>
      <c r="V291" s="11" t="str">
        <f t="shared" si="13"/>
        <v>1</v>
      </c>
      <c r="Y291" s="10">
        <v>0</v>
      </c>
      <c r="AC291">
        <f t="shared" si="14"/>
        <v>24</v>
      </c>
    </row>
    <row r="292" spans="1:29" x14ac:dyDescent="0.2">
      <c r="A292" t="s">
        <v>185</v>
      </c>
      <c r="B292" t="s">
        <v>25</v>
      </c>
      <c r="C292" s="6">
        <v>43906</v>
      </c>
      <c r="D292" s="7">
        <v>14.71</v>
      </c>
      <c r="E292" s="6">
        <v>43907</v>
      </c>
      <c r="F292" s="7">
        <v>15.72</v>
      </c>
      <c r="G292">
        <v>1</v>
      </c>
      <c r="H292">
        <v>0</v>
      </c>
      <c r="J292" s="7"/>
      <c r="K292" s="8"/>
      <c r="M292" s="7"/>
      <c r="N292" s="8"/>
      <c r="O292" s="9" cm="1">
        <f t="array" ref="O292">_xlfn.IFS(AND(B292="Short",F292=Q292),(D292-F292)/D292,AND(B292="Long",F292=Q292),(F292/D292)-1,AND(B292="Long",F292&lt;&gt;Q292),(F292/D292)-1,AND(B292="Short",F292&lt;&gt;Q292),(D292-F292)/D292)</f>
        <v>6.8660774983004824E-2</v>
      </c>
      <c r="P292" t="s">
        <v>23</v>
      </c>
      <c r="Q292" s="7">
        <v>15.72</v>
      </c>
      <c r="R292" s="8">
        <v>43906</v>
      </c>
      <c r="S292" s="10">
        <f t="shared" si="12"/>
        <v>1</v>
      </c>
      <c r="T292" s="10">
        <v>1</v>
      </c>
      <c r="V292" s="11" t="str">
        <f t="shared" si="13"/>
        <v>1</v>
      </c>
      <c r="Y292" s="10">
        <v>0</v>
      </c>
      <c r="AC292">
        <f t="shared" si="14"/>
        <v>1</v>
      </c>
    </row>
    <row r="293" spans="1:29" x14ac:dyDescent="0.2">
      <c r="A293" t="s">
        <v>185</v>
      </c>
      <c r="B293" t="s">
        <v>25</v>
      </c>
      <c r="C293" s="6">
        <v>44868</v>
      </c>
      <c r="D293" s="7">
        <v>46.317999999999998</v>
      </c>
      <c r="E293" s="6">
        <v>44873</v>
      </c>
      <c r="F293" s="7">
        <v>50.158000000000001</v>
      </c>
      <c r="G293">
        <v>1</v>
      </c>
      <c r="H293">
        <v>0</v>
      </c>
      <c r="J293" s="7"/>
      <c r="K293" s="8"/>
      <c r="M293" s="7"/>
      <c r="N293" s="8"/>
      <c r="O293" s="9" cm="1">
        <f t="array" ref="O293">_xlfn.IFS(AND(B293="Short",F293=Q293),(D293-F293)/D293,AND(B293="Long",F293=Q293),(F293/D293)-1,AND(B293="Long",F293&lt;&gt;Q293),(F293/D293)-1,AND(B293="Short",F293&lt;&gt;Q293),(D293-F293)/D293)</f>
        <v>8.2905134073146591E-2</v>
      </c>
      <c r="P293" t="s">
        <v>23</v>
      </c>
      <c r="Q293" s="7">
        <v>50.158000000000001</v>
      </c>
      <c r="R293" s="8">
        <v>44868</v>
      </c>
      <c r="S293" s="10">
        <f t="shared" si="12"/>
        <v>5</v>
      </c>
      <c r="T293" s="10">
        <v>1</v>
      </c>
      <c r="V293" s="11" t="str">
        <f t="shared" si="13"/>
        <v>1</v>
      </c>
      <c r="Y293" s="10">
        <v>0</v>
      </c>
      <c r="AC293">
        <f t="shared" si="14"/>
        <v>5</v>
      </c>
    </row>
    <row r="294" spans="1:29" x14ac:dyDescent="0.2">
      <c r="A294" t="s">
        <v>185</v>
      </c>
      <c r="B294" t="s">
        <v>22</v>
      </c>
      <c r="C294" s="6">
        <v>44965</v>
      </c>
      <c r="D294" s="7">
        <v>60.052999999999997</v>
      </c>
      <c r="E294" s="6">
        <v>45142</v>
      </c>
      <c r="F294" s="7">
        <v>56.567999999999998</v>
      </c>
      <c r="G294">
        <v>1</v>
      </c>
      <c r="H294">
        <v>0</v>
      </c>
      <c r="J294" s="7"/>
      <c r="K294" s="8"/>
      <c r="M294" s="7"/>
      <c r="N294" s="8"/>
      <c r="O294" s="9" cm="1">
        <f t="array" ref="O294">_xlfn.IFS(AND(B294="Short",F294=Q294),(D294-F294)/D294,AND(B294="Long",F294=Q294),(F294/D294)-1,AND(B294="Long",F294&lt;&gt;Q294),(F294/D294)-1,AND(B294="Short",F294&lt;&gt;Q294),(D294-F294)/D294)</f>
        <v>5.8032071670024804E-2</v>
      </c>
      <c r="P294" t="s">
        <v>23</v>
      </c>
      <c r="Q294" s="7">
        <v>56.567999999999998</v>
      </c>
      <c r="R294" s="8">
        <v>44965</v>
      </c>
      <c r="S294" s="10">
        <f t="shared" si="12"/>
        <v>177</v>
      </c>
      <c r="T294" s="10">
        <v>1</v>
      </c>
      <c r="V294" s="11" t="str">
        <f t="shared" si="13"/>
        <v>1</v>
      </c>
      <c r="Y294" s="10">
        <v>0</v>
      </c>
      <c r="AC294">
        <f t="shared" si="14"/>
        <v>177</v>
      </c>
    </row>
    <row r="295" spans="1:29" x14ac:dyDescent="0.2">
      <c r="A295" t="s">
        <v>185</v>
      </c>
      <c r="B295" t="s">
        <v>25</v>
      </c>
      <c r="C295" s="6">
        <v>45233</v>
      </c>
      <c r="D295" s="7">
        <v>45.808999999999997</v>
      </c>
      <c r="E295" s="6">
        <v>45251</v>
      </c>
      <c r="F295" s="7">
        <v>52.353999999999999</v>
      </c>
      <c r="G295">
        <v>1</v>
      </c>
      <c r="H295">
        <v>0</v>
      </c>
      <c r="J295" s="7"/>
      <c r="K295" s="8"/>
      <c r="M295" s="7"/>
      <c r="N295" s="8"/>
      <c r="O295" s="9" cm="1">
        <f t="array" ref="O295">_xlfn.IFS(AND(B295="Short",F295=Q295),(D295-F295)/D295,AND(B295="Long",F295=Q295),(F295/D295)-1,AND(B295="Long",F295&lt;&gt;Q295),(F295/D295)-1,AND(B295="Short",F295&lt;&gt;Q295),(D295-F295)/D295)</f>
        <v>0.14287585408980763</v>
      </c>
      <c r="P295" t="s">
        <v>23</v>
      </c>
      <c r="Q295" s="7">
        <v>52.353999999999999</v>
      </c>
      <c r="R295" s="8">
        <v>45233</v>
      </c>
      <c r="S295" s="10">
        <f t="shared" si="12"/>
        <v>18</v>
      </c>
      <c r="T295" s="10">
        <v>1</v>
      </c>
      <c r="V295" s="11" t="str">
        <f t="shared" si="13"/>
        <v>1</v>
      </c>
      <c r="Y295" s="10">
        <v>0</v>
      </c>
      <c r="AC295">
        <f t="shared" si="14"/>
        <v>18</v>
      </c>
    </row>
    <row r="296" spans="1:29" x14ac:dyDescent="0.2">
      <c r="A296" t="s">
        <v>191</v>
      </c>
      <c r="B296" t="s">
        <v>25</v>
      </c>
      <c r="C296" s="6">
        <v>43906</v>
      </c>
      <c r="D296" s="7">
        <v>53.978999999999999</v>
      </c>
      <c r="E296" s="6">
        <v>43924</v>
      </c>
      <c r="F296" s="7">
        <v>57.173999999999999</v>
      </c>
      <c r="G296">
        <v>1</v>
      </c>
      <c r="H296">
        <v>0</v>
      </c>
      <c r="J296" s="7"/>
      <c r="K296" s="8"/>
      <c r="M296" s="7"/>
      <c r="N296" s="8"/>
      <c r="O296" s="9" cm="1">
        <f t="array" ref="O296">_xlfn.IFS(AND(B296="Short",F296=Q296),(D296-F296)/D296,AND(B296="Long",F296=Q296),(F296/D296)-1,AND(B296="Long",F296&lt;&gt;Q296),(F296/D296)-1,AND(B296="Short",F296&lt;&gt;Q296),(D296-F296)/D296)</f>
        <v>5.9189684877452242E-2</v>
      </c>
      <c r="P296" t="s">
        <v>23</v>
      </c>
      <c r="Q296" s="7">
        <v>57.173999999999999</v>
      </c>
      <c r="R296" s="8">
        <v>43906</v>
      </c>
      <c r="S296" s="10">
        <f t="shared" si="12"/>
        <v>18</v>
      </c>
      <c r="T296" s="10">
        <v>1</v>
      </c>
      <c r="V296" s="11" t="str">
        <f t="shared" si="13"/>
        <v>1</v>
      </c>
      <c r="Y296" s="10">
        <v>0</v>
      </c>
      <c r="AC296">
        <f t="shared" si="14"/>
        <v>18</v>
      </c>
    </row>
    <row r="297" spans="1:29" x14ac:dyDescent="0.2">
      <c r="A297" t="s">
        <v>188</v>
      </c>
      <c r="B297" t="s">
        <v>25</v>
      </c>
      <c r="C297" s="6">
        <v>43902</v>
      </c>
      <c r="D297" s="7">
        <v>72.378</v>
      </c>
      <c r="E297" s="6">
        <v>43903</v>
      </c>
      <c r="F297" s="7">
        <v>77.218000000000004</v>
      </c>
      <c r="G297">
        <v>1</v>
      </c>
      <c r="H297">
        <v>0</v>
      </c>
      <c r="J297" s="7"/>
      <c r="K297" s="8"/>
      <c r="M297" s="7"/>
      <c r="N297" s="8"/>
      <c r="O297" s="9" cm="1">
        <f t="array" ref="O297">_xlfn.IFS(AND(B297="Short",F297=Q297),(D297-F297)/D297,AND(B297="Long",F297=Q297),(F297/D297)-1,AND(B297="Long",F297&lt;&gt;Q297),(F297/D297)-1,AND(B297="Short",F297&lt;&gt;Q297),(D297-F297)/D297)</f>
        <v>6.6871148691591387E-2</v>
      </c>
      <c r="P297" t="s">
        <v>23</v>
      </c>
      <c r="Q297" s="7">
        <v>77.218000000000004</v>
      </c>
      <c r="R297" s="8">
        <v>43902</v>
      </c>
      <c r="S297" s="10">
        <f t="shared" si="12"/>
        <v>1</v>
      </c>
      <c r="T297" s="10">
        <v>1</v>
      </c>
      <c r="V297" s="11" t="str">
        <f t="shared" si="13"/>
        <v>1</v>
      </c>
      <c r="Y297" s="10">
        <v>0</v>
      </c>
      <c r="AC297">
        <f t="shared" si="14"/>
        <v>1</v>
      </c>
    </row>
    <row r="298" spans="1:29" x14ac:dyDescent="0.2">
      <c r="A298" t="s">
        <v>188</v>
      </c>
      <c r="B298" t="s">
        <v>25</v>
      </c>
      <c r="C298" s="6">
        <v>43906</v>
      </c>
      <c r="D298" s="7">
        <v>70.340999999999994</v>
      </c>
      <c r="E298" s="6">
        <v>43906</v>
      </c>
      <c r="F298" s="7">
        <v>74.945999999999998</v>
      </c>
      <c r="G298">
        <v>1</v>
      </c>
      <c r="H298">
        <v>0</v>
      </c>
      <c r="J298" s="7"/>
      <c r="K298" s="8"/>
      <c r="M298" s="7"/>
      <c r="N298" s="8"/>
      <c r="O298" s="9" cm="1">
        <f t="array" ref="O298">_xlfn.IFS(AND(B298="Short",F298=Q298),(D298-F298)/D298,AND(B298="Long",F298=Q298),(F298/D298)-1,AND(B298="Long",F298&lt;&gt;Q298),(F298/D298)-1,AND(B298="Short",F298&lt;&gt;Q298),(D298-F298)/D298)</f>
        <v>6.5466797458097137E-2</v>
      </c>
      <c r="P298" t="s">
        <v>23</v>
      </c>
      <c r="Q298" s="7">
        <v>74.945999999999998</v>
      </c>
      <c r="R298" s="8">
        <v>43906</v>
      </c>
      <c r="S298" s="10">
        <f t="shared" si="12"/>
        <v>0</v>
      </c>
      <c r="T298" s="10">
        <v>1</v>
      </c>
      <c r="V298" s="11" t="str">
        <f t="shared" si="13"/>
        <v>1</v>
      </c>
      <c r="Y298" s="10">
        <v>0</v>
      </c>
      <c r="AC298">
        <f t="shared" si="14"/>
        <v>0</v>
      </c>
    </row>
    <row r="299" spans="1:29" x14ac:dyDescent="0.2">
      <c r="A299" t="s">
        <v>188</v>
      </c>
      <c r="B299" t="s">
        <v>22</v>
      </c>
      <c r="C299" s="6">
        <v>43928</v>
      </c>
      <c r="D299" s="7">
        <v>69.542000000000002</v>
      </c>
      <c r="E299" s="6">
        <v>43929</v>
      </c>
      <c r="F299" s="7">
        <v>66.352000000000004</v>
      </c>
      <c r="G299">
        <v>1</v>
      </c>
      <c r="H299">
        <v>0</v>
      </c>
      <c r="J299" s="7"/>
      <c r="K299" s="8"/>
      <c r="M299" s="7"/>
      <c r="N299" s="8"/>
      <c r="O299" s="9" cm="1">
        <f t="array" ref="O299">_xlfn.IFS(AND(B299="Short",F299=Q299),(D299-F299)/D299,AND(B299="Long",F299=Q299),(F299/D299)-1,AND(B299="Long",F299&lt;&gt;Q299),(F299/D299)-1,AND(B299="Short",F299&lt;&gt;Q299),(D299-F299)/D299)</f>
        <v>4.5871559633027491E-2</v>
      </c>
      <c r="P299" t="s">
        <v>23</v>
      </c>
      <c r="Q299" s="7">
        <v>66.352000000000004</v>
      </c>
      <c r="R299" s="8">
        <v>43928</v>
      </c>
      <c r="S299" s="10">
        <f t="shared" si="12"/>
        <v>1</v>
      </c>
      <c r="T299" s="10">
        <v>1</v>
      </c>
      <c r="V299" s="11" t="str">
        <f t="shared" si="13"/>
        <v>1</v>
      </c>
      <c r="Y299" s="10">
        <v>0</v>
      </c>
      <c r="AC299">
        <f t="shared" si="14"/>
        <v>1</v>
      </c>
    </row>
    <row r="300" spans="1:29" x14ac:dyDescent="0.2">
      <c r="A300" t="s">
        <v>188</v>
      </c>
      <c r="B300" t="s">
        <v>22</v>
      </c>
      <c r="C300" s="6">
        <v>44144</v>
      </c>
      <c r="D300" s="7">
        <v>110.435</v>
      </c>
      <c r="E300" s="6">
        <v>44223</v>
      </c>
      <c r="F300" s="7">
        <v>100.66</v>
      </c>
      <c r="G300">
        <v>1</v>
      </c>
      <c r="H300">
        <v>0</v>
      </c>
      <c r="J300" s="7"/>
      <c r="K300" s="8"/>
      <c r="M300" s="7"/>
      <c r="N300" s="8"/>
      <c r="O300" s="9" cm="1">
        <f t="array" ref="O300">_xlfn.IFS(AND(B300="Short",F300=Q300),(D300-F300)/D300,AND(B300="Long",F300=Q300),(F300/D300)-1,AND(B300="Long",F300&lt;&gt;Q300),(F300/D300)-1,AND(B300="Short",F300&lt;&gt;Q300),(D300-F300)/D300)</f>
        <v>8.8513605288178615E-2</v>
      </c>
      <c r="P300" t="s">
        <v>23</v>
      </c>
      <c r="Q300" s="7">
        <v>100.66</v>
      </c>
      <c r="R300" s="8">
        <v>44144</v>
      </c>
      <c r="S300" s="10">
        <f t="shared" si="12"/>
        <v>79</v>
      </c>
      <c r="T300" s="10">
        <v>1</v>
      </c>
      <c r="V300" s="11" t="str">
        <f t="shared" si="13"/>
        <v>1</v>
      </c>
      <c r="Y300" s="10">
        <v>0</v>
      </c>
      <c r="AC300">
        <f t="shared" si="14"/>
        <v>79</v>
      </c>
    </row>
    <row r="301" spans="1:29" x14ac:dyDescent="0.2">
      <c r="A301" t="s">
        <v>186</v>
      </c>
      <c r="B301" t="s">
        <v>25</v>
      </c>
      <c r="C301" s="6">
        <v>43906</v>
      </c>
      <c r="D301" s="7">
        <v>55.41865</v>
      </c>
      <c r="E301" s="6">
        <v>43921</v>
      </c>
      <c r="F301" s="7">
        <v>58.511899999999997</v>
      </c>
      <c r="G301">
        <v>1</v>
      </c>
      <c r="H301">
        <v>0</v>
      </c>
      <c r="J301" s="7"/>
      <c r="K301" s="8"/>
      <c r="M301" s="7"/>
      <c r="N301" s="8"/>
      <c r="O301" s="9" cm="1">
        <f t="array" ref="O301">_xlfn.IFS(AND(B301="Short",F301=Q301),(D301-F301)/D301,AND(B301="Long",F301=Q301),(F301/D301)-1,AND(B301="Long",F301&lt;&gt;Q301),(F301/D301)-1,AND(B301="Short",F301&lt;&gt;Q301),(D301-F301)/D301)</f>
        <v>5.5816047485819364E-2</v>
      </c>
      <c r="P301" t="s">
        <v>23</v>
      </c>
      <c r="Q301" s="7">
        <v>58.511899999999997</v>
      </c>
      <c r="R301" s="8">
        <v>43906</v>
      </c>
      <c r="S301" s="10">
        <f t="shared" si="12"/>
        <v>15</v>
      </c>
      <c r="T301" s="10">
        <v>1</v>
      </c>
      <c r="V301" s="11" t="str">
        <f t="shared" si="13"/>
        <v>1</v>
      </c>
      <c r="Y301" s="10">
        <v>0</v>
      </c>
      <c r="AC301">
        <f t="shared" si="14"/>
        <v>15</v>
      </c>
    </row>
    <row r="302" spans="1:29" x14ac:dyDescent="0.2">
      <c r="A302" t="s">
        <v>192</v>
      </c>
      <c r="B302" t="s">
        <v>25</v>
      </c>
      <c r="C302" s="6">
        <v>43906</v>
      </c>
      <c r="D302" s="7">
        <v>35.036000000000001</v>
      </c>
      <c r="E302" s="6">
        <v>43928</v>
      </c>
      <c r="F302" s="7">
        <v>38.116</v>
      </c>
      <c r="G302">
        <v>1</v>
      </c>
      <c r="H302">
        <v>0</v>
      </c>
      <c r="J302" s="7"/>
      <c r="K302" s="8"/>
      <c r="M302" s="7"/>
      <c r="N302" s="8"/>
      <c r="O302" s="9" cm="1">
        <f t="array" ref="O302">_xlfn.IFS(AND(B302="Short",F302=Q302),(D302-F302)/D302,AND(B302="Long",F302=Q302),(F302/D302)-1,AND(B302="Long",F302&lt;&gt;Q302),(F302/D302)-1,AND(B302="Short",F302&lt;&gt;Q302),(D302-F302)/D302)</f>
        <v>8.7909578719031822E-2</v>
      </c>
      <c r="P302" t="s">
        <v>23</v>
      </c>
      <c r="Q302" s="7">
        <v>38.116</v>
      </c>
      <c r="R302" s="8">
        <v>43906</v>
      </c>
      <c r="S302" s="10">
        <f t="shared" si="12"/>
        <v>22</v>
      </c>
      <c r="T302" s="10">
        <v>1</v>
      </c>
      <c r="V302" s="11" t="str">
        <f t="shared" si="13"/>
        <v>1</v>
      </c>
      <c r="Y302" s="10">
        <v>0</v>
      </c>
      <c r="AC302">
        <f t="shared" si="14"/>
        <v>22</v>
      </c>
    </row>
    <row r="303" spans="1:29" x14ac:dyDescent="0.2">
      <c r="A303" t="s">
        <v>192</v>
      </c>
      <c r="B303" t="s">
        <v>25</v>
      </c>
      <c r="C303" s="6">
        <v>44144</v>
      </c>
      <c r="D303" s="7">
        <v>67.480999999999995</v>
      </c>
      <c r="E303" s="6">
        <v>44148</v>
      </c>
      <c r="F303" s="7">
        <v>71.686000000000007</v>
      </c>
      <c r="G303">
        <v>1</v>
      </c>
      <c r="H303">
        <v>0</v>
      </c>
      <c r="J303" s="7"/>
      <c r="K303" s="8"/>
      <c r="M303" s="7"/>
      <c r="N303" s="8"/>
      <c r="O303" s="9" cm="1">
        <f t="array" ref="O303">_xlfn.IFS(AND(B303="Short",F303=Q303),(D303-F303)/D303,AND(B303="Long",F303=Q303),(F303/D303)-1,AND(B303="Long",F303&lt;&gt;Q303),(F303/D303)-1,AND(B303="Short",F303&lt;&gt;Q303),(D303-F303)/D303)</f>
        <v>6.2313836487307706E-2</v>
      </c>
      <c r="P303" t="s">
        <v>23</v>
      </c>
      <c r="Q303" s="7">
        <v>71.686000000000007</v>
      </c>
      <c r="R303" s="8">
        <v>44144</v>
      </c>
      <c r="S303" s="10">
        <f t="shared" si="12"/>
        <v>4</v>
      </c>
      <c r="T303" s="10">
        <v>1</v>
      </c>
      <c r="V303" s="11" t="str">
        <f t="shared" si="13"/>
        <v>1</v>
      </c>
      <c r="Y303" s="10">
        <v>0</v>
      </c>
      <c r="AC303">
        <f t="shared" si="14"/>
        <v>4</v>
      </c>
    </row>
    <row r="304" spans="1:29" x14ac:dyDescent="0.2">
      <c r="A304" t="s">
        <v>186</v>
      </c>
      <c r="B304" t="s">
        <v>22</v>
      </c>
      <c r="C304" s="6">
        <v>44594</v>
      </c>
      <c r="D304" s="7">
        <v>150.465</v>
      </c>
      <c r="E304" s="6">
        <v>44595</v>
      </c>
      <c r="F304" s="7">
        <v>143.4725</v>
      </c>
      <c r="G304">
        <v>1</v>
      </c>
      <c r="H304">
        <v>0</v>
      </c>
      <c r="J304" s="7"/>
      <c r="K304" s="8"/>
      <c r="M304" s="7"/>
      <c r="N304" s="8"/>
      <c r="O304" s="9" cm="1">
        <f t="array" ref="O304">_xlfn.IFS(AND(B304="Short",F304=Q304),(D304-F304)/D304,AND(B304="Long",F304=Q304),(F304/D304)-1,AND(B304="Long",F304&lt;&gt;Q304),(F304/D304)-1,AND(B304="Short",F304&lt;&gt;Q304),(D304-F304)/D304)</f>
        <v>4.6472601601701434E-2</v>
      </c>
      <c r="P304" t="s">
        <v>23</v>
      </c>
      <c r="Q304" s="7">
        <v>143.4725</v>
      </c>
      <c r="R304" s="8">
        <v>44594</v>
      </c>
      <c r="S304" s="10">
        <f t="shared" si="12"/>
        <v>1</v>
      </c>
      <c r="T304" s="10">
        <v>1</v>
      </c>
      <c r="V304" s="11" t="str">
        <f t="shared" si="13"/>
        <v>1</v>
      </c>
      <c r="Y304" s="10">
        <v>0</v>
      </c>
      <c r="AC304">
        <f t="shared" si="14"/>
        <v>1</v>
      </c>
    </row>
    <row r="305" spans="1:29" x14ac:dyDescent="0.2">
      <c r="A305" t="s">
        <v>186</v>
      </c>
      <c r="B305" t="s">
        <v>22</v>
      </c>
      <c r="C305" s="6">
        <v>45408</v>
      </c>
      <c r="D305" s="7">
        <v>174.18600000000001</v>
      </c>
      <c r="E305" s="6">
        <v>45412</v>
      </c>
      <c r="F305" s="7">
        <v>165.166</v>
      </c>
      <c r="G305">
        <v>1</v>
      </c>
      <c r="H305">
        <v>0</v>
      </c>
      <c r="J305" s="7"/>
      <c r="K305" s="8"/>
      <c r="M305" s="7"/>
      <c r="N305" s="8"/>
      <c r="O305" s="9" cm="1">
        <f t="array" ref="O305">_xlfn.IFS(AND(B305="Short",F305=Q305),(D305-F305)/D305,AND(B305="Long",F305=Q305),(F305/D305)-1,AND(B305="Long",F305&lt;&gt;Q305),(F305/D305)-1,AND(B305="Short",F305&lt;&gt;Q305),(D305-F305)/D305)</f>
        <v>5.17837254429174E-2</v>
      </c>
      <c r="P305" t="s">
        <v>23</v>
      </c>
      <c r="Q305" s="7">
        <v>165.166</v>
      </c>
      <c r="R305" s="8">
        <v>45408</v>
      </c>
      <c r="S305" s="10">
        <f t="shared" si="12"/>
        <v>4</v>
      </c>
      <c r="T305" s="10">
        <v>1</v>
      </c>
      <c r="V305" s="11" t="str">
        <f t="shared" si="13"/>
        <v>1</v>
      </c>
      <c r="Y305" s="10">
        <v>0</v>
      </c>
      <c r="AC305">
        <f t="shared" si="14"/>
        <v>4</v>
      </c>
    </row>
    <row r="306" spans="1:29" x14ac:dyDescent="0.2">
      <c r="A306" t="s">
        <v>187</v>
      </c>
      <c r="B306" t="s">
        <v>25</v>
      </c>
      <c r="C306" s="6">
        <v>43906</v>
      </c>
      <c r="D306" s="7">
        <v>118.08799999999999</v>
      </c>
      <c r="E306" s="6">
        <v>43907</v>
      </c>
      <c r="F306" s="7">
        <v>125.178</v>
      </c>
      <c r="G306">
        <v>1</v>
      </c>
      <c r="H306">
        <v>0</v>
      </c>
      <c r="J306" s="7"/>
      <c r="K306" s="8"/>
      <c r="M306" s="7"/>
      <c r="N306" s="8"/>
      <c r="O306" s="9" cm="1">
        <f t="array" ref="O306">_xlfn.IFS(AND(B306="Short",F306=Q306),(D306-F306)/D306,AND(B306="Long",F306=Q306),(F306/D306)-1,AND(B306="Long",F306&lt;&gt;Q306),(F306/D306)-1,AND(B306="Short",F306&lt;&gt;Q306),(D306-F306)/D306)</f>
        <v>6.0039970191721359E-2</v>
      </c>
      <c r="P306" t="s">
        <v>23</v>
      </c>
      <c r="Q306" s="7">
        <v>125.178</v>
      </c>
      <c r="R306" s="8">
        <v>43906</v>
      </c>
      <c r="S306" s="10">
        <f t="shared" si="12"/>
        <v>1</v>
      </c>
      <c r="T306" s="10">
        <v>1</v>
      </c>
      <c r="V306" s="11" t="str">
        <f t="shared" si="13"/>
        <v>1</v>
      </c>
      <c r="Y306" s="10">
        <v>0</v>
      </c>
      <c r="AC306">
        <f t="shared" si="14"/>
        <v>1</v>
      </c>
    </row>
    <row r="307" spans="1:29" x14ac:dyDescent="0.2">
      <c r="A307" t="s">
        <v>195</v>
      </c>
      <c r="B307" t="s">
        <v>25</v>
      </c>
      <c r="C307" s="6">
        <v>43906</v>
      </c>
      <c r="D307" s="7">
        <v>101.11499999999999</v>
      </c>
      <c r="E307" s="6">
        <v>43915</v>
      </c>
      <c r="F307" s="7">
        <v>110.89</v>
      </c>
      <c r="G307">
        <v>1</v>
      </c>
      <c r="H307">
        <v>0</v>
      </c>
      <c r="J307" s="7"/>
      <c r="K307" s="8"/>
      <c r="M307" s="7"/>
      <c r="N307" s="8"/>
      <c r="O307" s="9" cm="1">
        <f t="array" ref="O307">_xlfn.IFS(AND(B307="Short",F307=Q307),(D307-F307)/D307,AND(B307="Long",F307=Q307),(F307/D307)-1,AND(B307="Long",F307&lt;&gt;Q307),(F307/D307)-1,AND(B307="Short",F307&lt;&gt;Q307),(D307-F307)/D307)</f>
        <v>9.667210601790055E-2</v>
      </c>
      <c r="P307" t="s">
        <v>23</v>
      </c>
      <c r="Q307" s="7">
        <v>110.89</v>
      </c>
      <c r="R307" s="8">
        <v>43906</v>
      </c>
      <c r="S307" s="10">
        <f t="shared" si="12"/>
        <v>9</v>
      </c>
      <c r="T307" s="10">
        <v>1</v>
      </c>
      <c r="V307" s="11" t="str">
        <f t="shared" si="13"/>
        <v>1</v>
      </c>
      <c r="Y307" s="10">
        <v>0</v>
      </c>
      <c r="AC307">
        <f t="shared" si="14"/>
        <v>9</v>
      </c>
    </row>
    <row r="308" spans="1:29" x14ac:dyDescent="0.2">
      <c r="A308" t="s">
        <v>187</v>
      </c>
      <c r="B308" t="s">
        <v>25</v>
      </c>
      <c r="C308" s="6">
        <v>43908</v>
      </c>
      <c r="D308" s="7">
        <v>111.515</v>
      </c>
      <c r="E308" s="6">
        <v>43908</v>
      </c>
      <c r="F308" s="7">
        <v>119.54</v>
      </c>
      <c r="G308">
        <v>1</v>
      </c>
      <c r="H308">
        <v>0</v>
      </c>
      <c r="J308" s="7"/>
      <c r="K308" s="8"/>
      <c r="M308" s="7"/>
      <c r="N308" s="8"/>
      <c r="O308" s="9" cm="1">
        <f t="array" ref="O308">_xlfn.IFS(AND(B308="Short",F308=Q308),(D308-F308)/D308,AND(B308="Long",F308=Q308),(F308/D308)-1,AND(B308="Long",F308&lt;&gt;Q308),(F308/D308)-1,AND(B308="Short",F308&lt;&gt;Q308),(D308-F308)/D308)</f>
        <v>7.1963412993767628E-2</v>
      </c>
      <c r="P308" t="s">
        <v>23</v>
      </c>
      <c r="Q308" s="7">
        <v>119.54</v>
      </c>
      <c r="R308" s="8">
        <v>43908</v>
      </c>
      <c r="S308" s="10">
        <f t="shared" si="12"/>
        <v>0</v>
      </c>
      <c r="T308" s="10">
        <v>1</v>
      </c>
      <c r="V308" s="11" t="str">
        <f t="shared" si="13"/>
        <v>1</v>
      </c>
      <c r="Y308" s="10">
        <v>0</v>
      </c>
      <c r="AC308">
        <f t="shared" si="14"/>
        <v>0</v>
      </c>
    </row>
    <row r="309" spans="1:29" x14ac:dyDescent="0.2">
      <c r="A309" t="s">
        <v>197</v>
      </c>
      <c r="B309" t="s">
        <v>25</v>
      </c>
      <c r="C309" s="6">
        <v>43906</v>
      </c>
      <c r="D309" s="7">
        <v>130.14099999999999</v>
      </c>
      <c r="E309" s="6">
        <v>43907</v>
      </c>
      <c r="F309" s="7">
        <v>140.846</v>
      </c>
      <c r="G309">
        <v>1</v>
      </c>
      <c r="H309">
        <v>0</v>
      </c>
      <c r="J309" s="7"/>
      <c r="K309" s="8"/>
      <c r="M309" s="7"/>
      <c r="N309" s="8"/>
      <c r="O309" s="9" cm="1">
        <f t="array" ref="O309">_xlfn.IFS(AND(B309="Short",F309=Q309),(D309-F309)/D309,AND(B309="Long",F309=Q309),(F309/D309)-1,AND(B309="Long",F309&lt;&gt;Q309),(F309/D309)-1,AND(B309="Short",F309&lt;&gt;Q309),(D309-F309)/D309)</f>
        <v>8.2256936707109984E-2</v>
      </c>
      <c r="P309" t="s">
        <v>23</v>
      </c>
      <c r="Q309" s="7">
        <v>140.846</v>
      </c>
      <c r="R309" s="8">
        <v>43906</v>
      </c>
      <c r="S309" s="10">
        <f t="shared" si="12"/>
        <v>1</v>
      </c>
      <c r="T309" s="10">
        <v>1</v>
      </c>
      <c r="V309" s="11" t="str">
        <f t="shared" si="13"/>
        <v>1</v>
      </c>
      <c r="Y309" s="10">
        <v>0</v>
      </c>
      <c r="AC309">
        <f t="shared" si="14"/>
        <v>1</v>
      </c>
    </row>
    <row r="310" spans="1:29" x14ac:dyDescent="0.2">
      <c r="A310" t="s">
        <v>189</v>
      </c>
      <c r="B310" t="s">
        <v>25</v>
      </c>
      <c r="C310" s="6">
        <v>43906</v>
      </c>
      <c r="D310" s="7">
        <v>55.1038</v>
      </c>
      <c r="E310" s="6">
        <v>43916</v>
      </c>
      <c r="F310" s="7">
        <v>58.220300000000002</v>
      </c>
      <c r="G310">
        <v>1</v>
      </c>
      <c r="H310">
        <v>0</v>
      </c>
      <c r="J310" s="7"/>
      <c r="K310" s="8"/>
      <c r="M310" s="7"/>
      <c r="N310" s="8"/>
      <c r="O310" s="9" cm="1">
        <f t="array" ref="O310">_xlfn.IFS(AND(B310="Short",F310=Q310),(D310-F310)/D310,AND(B310="Long",F310=Q310),(F310/D310)-1,AND(B310="Long",F310&lt;&gt;Q310),(F310/D310)-1,AND(B310="Short",F310&lt;&gt;Q310),(D310-F310)/D310)</f>
        <v>5.6556898072365192E-2</v>
      </c>
      <c r="P310" t="s">
        <v>23</v>
      </c>
      <c r="Q310" s="7">
        <v>58.220300000000002</v>
      </c>
      <c r="R310" s="8">
        <v>43906</v>
      </c>
      <c r="S310" s="10">
        <f t="shared" si="12"/>
        <v>10</v>
      </c>
      <c r="T310" s="10">
        <v>1</v>
      </c>
      <c r="V310" s="11" t="str">
        <f t="shared" si="13"/>
        <v>1</v>
      </c>
      <c r="Y310" s="10">
        <v>0</v>
      </c>
      <c r="AC310">
        <f t="shared" si="14"/>
        <v>10</v>
      </c>
    </row>
    <row r="311" spans="1:29" x14ac:dyDescent="0.2">
      <c r="A311" t="s">
        <v>197</v>
      </c>
      <c r="B311" t="s">
        <v>22</v>
      </c>
      <c r="C311" s="6">
        <v>44144</v>
      </c>
      <c r="D311" s="7">
        <v>202.83699999999999</v>
      </c>
      <c r="E311" s="6">
        <v>44510</v>
      </c>
      <c r="F311" s="7">
        <v>225.41</v>
      </c>
      <c r="G311">
        <v>0</v>
      </c>
      <c r="H311">
        <v>0</v>
      </c>
      <c r="J311" s="7"/>
      <c r="K311" s="8"/>
      <c r="M311" s="7"/>
      <c r="N311" s="8"/>
      <c r="O311" s="9" cm="1">
        <f t="array" ref="O311">_xlfn.IFS(AND(B311="Short",F311=Q311),(D311-F311)/D311,AND(B311="Long",F311=Q311),(F311/D311)-1,AND(B311="Long",F311&lt;&gt;Q311),(F311/D311)-1,AND(B311="Short",F311&lt;&gt;Q311),(D311-F311)/D311)</f>
        <v>-0.11128640238220841</v>
      </c>
      <c r="P311" t="s">
        <v>23</v>
      </c>
      <c r="Q311" s="7">
        <v>192.52199999999999</v>
      </c>
      <c r="R311" s="8">
        <v>44144</v>
      </c>
      <c r="S311" s="10">
        <f t="shared" si="12"/>
        <v>366</v>
      </c>
      <c r="T311" s="10">
        <v>0</v>
      </c>
      <c r="V311" s="11" t="b">
        <f t="shared" si="13"/>
        <v>0</v>
      </c>
      <c r="Y311" s="10">
        <v>0</v>
      </c>
      <c r="AC311" t="b">
        <f t="shared" si="14"/>
        <v>0</v>
      </c>
    </row>
    <row r="312" spans="1:29" x14ac:dyDescent="0.2">
      <c r="A312" t="s">
        <v>189</v>
      </c>
      <c r="B312" t="s">
        <v>22</v>
      </c>
      <c r="C312" s="6">
        <v>45408</v>
      </c>
      <c r="D312" s="7">
        <v>172.53299999999999</v>
      </c>
      <c r="E312" s="6">
        <v>45412</v>
      </c>
      <c r="F312" s="7">
        <v>163.34800000000001</v>
      </c>
      <c r="G312">
        <v>1</v>
      </c>
      <c r="H312">
        <v>0</v>
      </c>
      <c r="J312" s="7"/>
      <c r="K312" s="8"/>
      <c r="M312" s="7"/>
      <c r="N312" s="8"/>
      <c r="O312" s="9" cm="1">
        <f t="array" ref="O312">_xlfn.IFS(AND(B312="Short",F312=Q312),(D312-F312)/D312,AND(B312="Long",F312=Q312),(F312/D312)-1,AND(B312="Long",F312&lt;&gt;Q312),(F312/D312)-1,AND(B312="Short",F312&lt;&gt;Q312),(D312-F312)/D312)</f>
        <v>5.3236192496507767E-2</v>
      </c>
      <c r="P312" t="s">
        <v>23</v>
      </c>
      <c r="Q312" s="7">
        <v>163.34800000000001</v>
      </c>
      <c r="R312" s="8">
        <v>45408</v>
      </c>
      <c r="S312" s="10">
        <f t="shared" si="12"/>
        <v>4</v>
      </c>
      <c r="T312" s="10">
        <v>1</v>
      </c>
      <c r="V312" s="11" t="str">
        <f t="shared" si="13"/>
        <v>1</v>
      </c>
      <c r="Y312" s="10">
        <v>0</v>
      </c>
      <c r="AC312">
        <f t="shared" si="14"/>
        <v>4</v>
      </c>
    </row>
    <row r="313" spans="1:29" x14ac:dyDescent="0.2">
      <c r="A313" t="s">
        <v>201</v>
      </c>
      <c r="B313" t="s">
        <v>25</v>
      </c>
      <c r="C313" s="6">
        <v>43902</v>
      </c>
      <c r="D313" s="7">
        <v>21.222000000000001</v>
      </c>
      <c r="E313" s="6">
        <v>43903</v>
      </c>
      <c r="F313" s="7">
        <v>22.481999999999999</v>
      </c>
      <c r="G313">
        <v>1</v>
      </c>
      <c r="H313">
        <v>0</v>
      </c>
      <c r="J313" s="7"/>
      <c r="K313" s="8"/>
      <c r="M313" s="7"/>
      <c r="N313" s="8"/>
      <c r="O313" s="9" cm="1">
        <f t="array" ref="O313">_xlfn.IFS(AND(B313="Short",F313=Q313),(D313-F313)/D313,AND(B313="Long",F313=Q313),(F313/D313)-1,AND(B313="Long",F313&lt;&gt;Q313),(F313/D313)-1,AND(B313="Short",F313&lt;&gt;Q313),(D313-F313)/D313)</f>
        <v>5.9372349448685302E-2</v>
      </c>
      <c r="P313" t="s">
        <v>23</v>
      </c>
      <c r="Q313" s="7">
        <v>22.481999999999999</v>
      </c>
      <c r="R313" s="8">
        <v>43902</v>
      </c>
      <c r="S313" s="10">
        <f t="shared" si="12"/>
        <v>1</v>
      </c>
      <c r="T313" s="10">
        <v>1</v>
      </c>
      <c r="V313" s="11" t="str">
        <f t="shared" si="13"/>
        <v>1</v>
      </c>
      <c r="Y313" s="10">
        <v>0</v>
      </c>
      <c r="AC313">
        <f t="shared" si="14"/>
        <v>1</v>
      </c>
    </row>
    <row r="314" spans="1:29" x14ac:dyDescent="0.2">
      <c r="A314" t="s">
        <v>201</v>
      </c>
      <c r="B314" t="s">
        <v>25</v>
      </c>
      <c r="C314" s="6">
        <v>43906</v>
      </c>
      <c r="D314" s="7">
        <v>20.606000000000002</v>
      </c>
      <c r="E314" s="6">
        <v>43906</v>
      </c>
      <c r="F314" s="7">
        <v>21.936</v>
      </c>
      <c r="G314">
        <v>1</v>
      </c>
      <c r="H314">
        <v>0</v>
      </c>
      <c r="J314" s="7"/>
      <c r="K314" s="8"/>
      <c r="M314" s="7"/>
      <c r="N314" s="8"/>
      <c r="O314" s="9" cm="1">
        <f t="array" ref="O314">_xlfn.IFS(AND(B314="Short",F314=Q314),(D314-F314)/D314,AND(B314="Long",F314=Q314),(F314/D314)-1,AND(B314="Long",F314&lt;&gt;Q314),(F314/D314)-1,AND(B314="Short",F314&lt;&gt;Q314),(D314-F314)/D314)</f>
        <v>6.4544307483257235E-2</v>
      </c>
      <c r="P314" t="s">
        <v>23</v>
      </c>
      <c r="Q314" s="7">
        <v>21.936</v>
      </c>
      <c r="R314" s="8">
        <v>43906</v>
      </c>
      <c r="S314" s="10">
        <f t="shared" si="12"/>
        <v>0</v>
      </c>
      <c r="T314" s="10">
        <v>1</v>
      </c>
      <c r="V314" s="11" t="str">
        <f t="shared" si="13"/>
        <v>1</v>
      </c>
      <c r="Y314" s="10">
        <v>0</v>
      </c>
      <c r="AC314">
        <f t="shared" si="14"/>
        <v>0</v>
      </c>
    </row>
    <row r="315" spans="1:29" x14ac:dyDescent="0.2">
      <c r="A315" t="s">
        <v>193</v>
      </c>
      <c r="B315" t="s">
        <v>25</v>
      </c>
      <c r="C315" s="6">
        <v>43906</v>
      </c>
      <c r="D315" s="7">
        <v>71.611000000000004</v>
      </c>
      <c r="E315" s="6">
        <v>43907</v>
      </c>
      <c r="F315" s="7">
        <v>75.866</v>
      </c>
      <c r="G315">
        <v>1</v>
      </c>
      <c r="H315">
        <v>0</v>
      </c>
      <c r="J315" s="7"/>
      <c r="K315" s="8"/>
      <c r="M315" s="7"/>
      <c r="N315" s="8"/>
      <c r="O315" s="9" cm="1">
        <f t="array" ref="O315">_xlfn.IFS(AND(B315="Short",F315=Q315),(D315-F315)/D315,AND(B315="Long",F315=Q315),(F315/D315)-1,AND(B315="Long",F315&lt;&gt;Q315),(F315/D315)-1,AND(B315="Short",F315&lt;&gt;Q315),(D315-F315)/D315)</f>
        <v>5.9418245800226144E-2</v>
      </c>
      <c r="P315" t="s">
        <v>23</v>
      </c>
      <c r="Q315" s="7">
        <v>75.866</v>
      </c>
      <c r="R315" s="8">
        <v>43906</v>
      </c>
      <c r="S315" s="10">
        <f t="shared" si="12"/>
        <v>1</v>
      </c>
      <c r="T315" s="10">
        <v>1</v>
      </c>
      <c r="V315" s="11" t="str">
        <f t="shared" si="13"/>
        <v>1</v>
      </c>
      <c r="Y315" s="10">
        <v>0</v>
      </c>
      <c r="AC315">
        <f t="shared" si="14"/>
        <v>1</v>
      </c>
    </row>
    <row r="316" spans="1:29" x14ac:dyDescent="0.2">
      <c r="A316" t="s">
        <v>204</v>
      </c>
      <c r="B316" t="s">
        <v>25</v>
      </c>
      <c r="C316" s="6">
        <v>43906</v>
      </c>
      <c r="D316" s="7">
        <v>26.326000000000001</v>
      </c>
      <c r="E316" s="6">
        <v>43907</v>
      </c>
      <c r="F316" s="7">
        <v>27.806000000000001</v>
      </c>
      <c r="G316">
        <v>1</v>
      </c>
      <c r="H316">
        <v>0</v>
      </c>
      <c r="J316" s="7"/>
      <c r="K316" s="8"/>
      <c r="M316" s="7"/>
      <c r="N316" s="8"/>
      <c r="O316" s="9" cm="1">
        <f t="array" ref="O316">_xlfn.IFS(AND(B316="Short",F316=Q316),(D316-F316)/D316,AND(B316="Long",F316=Q316),(F316/D316)-1,AND(B316="Long",F316&lt;&gt;Q316),(F316/D316)-1,AND(B316="Short",F316&lt;&gt;Q316),(D316-F316)/D316)</f>
        <v>5.6218187343310744E-2</v>
      </c>
      <c r="P316" t="s">
        <v>23</v>
      </c>
      <c r="Q316" s="7">
        <v>27.806000000000001</v>
      </c>
      <c r="R316" s="8">
        <v>43906</v>
      </c>
      <c r="S316" s="10">
        <f t="shared" si="12"/>
        <v>1</v>
      </c>
      <c r="T316" s="10">
        <v>1</v>
      </c>
      <c r="V316" s="11" t="str">
        <f t="shared" si="13"/>
        <v>1</v>
      </c>
      <c r="Y316" s="10">
        <v>0</v>
      </c>
      <c r="AC316">
        <f t="shared" si="14"/>
        <v>1</v>
      </c>
    </row>
    <row r="317" spans="1:29" x14ac:dyDescent="0.2">
      <c r="A317" t="s">
        <v>196</v>
      </c>
      <c r="B317" t="s">
        <v>25</v>
      </c>
      <c r="C317" s="6">
        <v>43906</v>
      </c>
      <c r="D317" s="7">
        <v>152.30799999999999</v>
      </c>
      <c r="E317" s="6">
        <v>43949</v>
      </c>
      <c r="F317" s="7">
        <v>163.798</v>
      </c>
      <c r="G317">
        <v>1</v>
      </c>
      <c r="H317">
        <v>0</v>
      </c>
      <c r="J317" s="7"/>
      <c r="K317" s="8"/>
      <c r="M317" s="7"/>
      <c r="N317" s="8"/>
      <c r="O317" s="9" cm="1">
        <f t="array" ref="O317">_xlfn.IFS(AND(B317="Short",F317=Q317),(D317-F317)/D317,AND(B317="Long",F317=Q317),(F317/D317)-1,AND(B317="Long",F317&lt;&gt;Q317),(F317/D317)-1,AND(B317="Short",F317&lt;&gt;Q317),(D317-F317)/D317)</f>
        <v>7.5439241536885859E-2</v>
      </c>
      <c r="P317" t="s">
        <v>23</v>
      </c>
      <c r="Q317" s="7">
        <v>163.798</v>
      </c>
      <c r="R317" s="8">
        <v>43906</v>
      </c>
      <c r="S317" s="10">
        <f t="shared" si="12"/>
        <v>43</v>
      </c>
      <c r="T317" s="10">
        <v>1</v>
      </c>
      <c r="V317" s="11" t="str">
        <f t="shared" si="13"/>
        <v>1</v>
      </c>
      <c r="Y317" s="10">
        <v>0</v>
      </c>
      <c r="AC317">
        <f t="shared" si="14"/>
        <v>43</v>
      </c>
    </row>
    <row r="318" spans="1:29" x14ac:dyDescent="0.2">
      <c r="A318" t="s">
        <v>205</v>
      </c>
      <c r="B318" t="s">
        <v>25</v>
      </c>
      <c r="C318" s="6">
        <v>43906</v>
      </c>
      <c r="D318" s="7">
        <v>140.59530000000001</v>
      </c>
      <c r="E318" s="6">
        <v>43915</v>
      </c>
      <c r="F318" s="7">
        <v>149.70529999999999</v>
      </c>
      <c r="G318">
        <v>1</v>
      </c>
      <c r="H318">
        <v>0</v>
      </c>
      <c r="J318" s="7"/>
      <c r="K318" s="8"/>
      <c r="M318" s="7"/>
      <c r="N318" s="8"/>
      <c r="O318" s="9" cm="1">
        <f t="array" ref="O318">_xlfn.IFS(AND(B318="Short",F318=Q318),(D318-F318)/D318,AND(B318="Long",F318=Q318),(F318/D318)-1,AND(B318="Long",F318&lt;&gt;Q318),(F318/D318)-1,AND(B318="Short",F318&lt;&gt;Q318),(D318-F318)/D318)</f>
        <v>6.4795907117805474E-2</v>
      </c>
      <c r="P318" t="s">
        <v>23</v>
      </c>
      <c r="Q318" s="7">
        <v>149.70529999999999</v>
      </c>
      <c r="R318" s="8">
        <v>43906</v>
      </c>
      <c r="S318" s="10">
        <f t="shared" si="12"/>
        <v>9</v>
      </c>
      <c r="T318" s="10">
        <v>1</v>
      </c>
      <c r="V318" s="11" t="str">
        <f t="shared" si="13"/>
        <v>1</v>
      </c>
      <c r="Y318" s="10">
        <v>0</v>
      </c>
      <c r="AC318">
        <f t="shared" si="14"/>
        <v>9</v>
      </c>
    </row>
    <row r="319" spans="1:29" x14ac:dyDescent="0.2">
      <c r="A319" t="s">
        <v>205</v>
      </c>
      <c r="B319" t="s">
        <v>22</v>
      </c>
      <c r="C319" s="6">
        <v>44853</v>
      </c>
      <c r="D319" s="7">
        <v>215.51900000000001</v>
      </c>
      <c r="E319" s="6">
        <v>45219</v>
      </c>
      <c r="F319" s="7">
        <v>266.91000000000003</v>
      </c>
      <c r="G319">
        <v>0</v>
      </c>
      <c r="H319">
        <v>0</v>
      </c>
      <c r="J319" s="7"/>
      <c r="K319" s="8"/>
      <c r="M319" s="7"/>
      <c r="N319" s="8"/>
      <c r="O319" s="9" cm="1">
        <f t="array" ref="O319">_xlfn.IFS(AND(B319="Short",F319=Q319),(D319-F319)/D319,AND(B319="Long",F319=Q319),(F319/D319)-1,AND(B319="Long",F319&lt;&gt;Q319),(F319/D319)-1,AND(B319="Short",F319&lt;&gt;Q319),(D319-F319)/D319)</f>
        <v>-0.23845229422927916</v>
      </c>
      <c r="P319" t="s">
        <v>23</v>
      </c>
      <c r="Q319" s="7">
        <v>203.41399999999999</v>
      </c>
      <c r="R319" s="8">
        <v>44853</v>
      </c>
      <c r="S319" s="10">
        <f t="shared" si="12"/>
        <v>366</v>
      </c>
      <c r="T319" s="10">
        <v>0</v>
      </c>
      <c r="V319" s="11" t="b">
        <f t="shared" si="13"/>
        <v>0</v>
      </c>
      <c r="Y319" s="10">
        <v>0</v>
      </c>
      <c r="AC319" t="b">
        <f t="shared" si="14"/>
        <v>0</v>
      </c>
    </row>
    <row r="320" spans="1:29" x14ac:dyDescent="0.2">
      <c r="A320" t="s">
        <v>200</v>
      </c>
      <c r="B320" t="s">
        <v>25</v>
      </c>
      <c r="C320" s="6">
        <v>43906</v>
      </c>
      <c r="D320" s="7">
        <v>69.834000000000003</v>
      </c>
      <c r="E320" s="6">
        <v>43907</v>
      </c>
      <c r="F320" s="7">
        <v>74.004000000000005</v>
      </c>
      <c r="G320">
        <v>1</v>
      </c>
      <c r="H320">
        <v>0</v>
      </c>
      <c r="J320" s="7"/>
      <c r="K320" s="8"/>
      <c r="M320" s="7"/>
      <c r="N320" s="8"/>
      <c r="O320" s="9" cm="1">
        <f t="array" ref="O320">_xlfn.IFS(AND(B320="Short",F320=Q320),(D320-F320)/D320,AND(B320="Long",F320=Q320),(F320/D320)-1,AND(B320="Long",F320&lt;&gt;Q320),(F320/D320)-1,AND(B320="Short",F320&lt;&gt;Q320),(D320-F320)/D320)</f>
        <v>5.9713033765787404E-2</v>
      </c>
      <c r="P320" t="s">
        <v>23</v>
      </c>
      <c r="Q320" s="7">
        <v>74.004000000000005</v>
      </c>
      <c r="R320" s="8">
        <v>43906</v>
      </c>
      <c r="S320" s="10">
        <f t="shared" si="12"/>
        <v>1</v>
      </c>
      <c r="T320" s="10">
        <v>1</v>
      </c>
      <c r="V320" s="11" t="str">
        <f t="shared" si="13"/>
        <v>1</v>
      </c>
      <c r="Y320" s="10">
        <v>0</v>
      </c>
      <c r="AC320">
        <f t="shared" si="14"/>
        <v>1</v>
      </c>
    </row>
    <row r="321" spans="1:29" x14ac:dyDescent="0.2">
      <c r="A321" t="s">
        <v>190</v>
      </c>
      <c r="B321" t="s">
        <v>25</v>
      </c>
      <c r="C321" s="6">
        <v>45146</v>
      </c>
      <c r="D321" s="7">
        <v>64.436999999999998</v>
      </c>
      <c r="E321" s="6">
        <v>45237</v>
      </c>
      <c r="F321" s="7">
        <v>73.272000000000006</v>
      </c>
      <c r="G321">
        <v>1</v>
      </c>
      <c r="H321">
        <v>0</v>
      </c>
      <c r="J321" s="7"/>
      <c r="K321" s="8"/>
      <c r="M321" s="7"/>
      <c r="N321" s="8"/>
      <c r="O321" s="9" cm="1">
        <f t="array" ref="O321">_xlfn.IFS(AND(B321="Short",F321=Q321),(D321-F321)/D321,AND(B321="Long",F321=Q321),(F321/D321)-1,AND(B321="Long",F321&lt;&gt;Q321),(F321/D321)-1,AND(B321="Short",F321&lt;&gt;Q321),(D321-F321)/D321)</f>
        <v>0.13711066623213375</v>
      </c>
      <c r="P321" t="s">
        <v>23</v>
      </c>
      <c r="Q321" s="7">
        <v>73.272000000000006</v>
      </c>
      <c r="R321" s="8">
        <v>45146</v>
      </c>
      <c r="S321" s="10">
        <f t="shared" si="12"/>
        <v>91</v>
      </c>
      <c r="T321" s="10">
        <v>1</v>
      </c>
      <c r="V321" s="11" t="str">
        <f t="shared" si="13"/>
        <v>1</v>
      </c>
      <c r="Y321" s="10">
        <v>0</v>
      </c>
      <c r="AC321">
        <f t="shared" si="14"/>
        <v>91</v>
      </c>
    </row>
    <row r="322" spans="1:29" x14ac:dyDescent="0.2">
      <c r="A322" t="s">
        <v>206</v>
      </c>
      <c r="B322" t="s">
        <v>25</v>
      </c>
      <c r="C322" s="6">
        <v>43906</v>
      </c>
      <c r="D322" s="7">
        <v>152.92400000000001</v>
      </c>
      <c r="E322" s="6">
        <v>43907</v>
      </c>
      <c r="F322" s="7">
        <v>166.39400000000001</v>
      </c>
      <c r="G322">
        <v>1</v>
      </c>
      <c r="H322">
        <v>0</v>
      </c>
      <c r="J322" s="7"/>
      <c r="K322" s="8"/>
      <c r="M322" s="7"/>
      <c r="N322" s="8"/>
      <c r="O322" s="9" cm="1">
        <f t="array" ref="O322">_xlfn.IFS(AND(B322="Short",F322=Q322),(D322-F322)/D322,AND(B322="Long",F322=Q322),(F322/D322)-1,AND(B322="Long",F322&lt;&gt;Q322),(F322/D322)-1,AND(B322="Short",F322&lt;&gt;Q322),(D322-F322)/D322)</f>
        <v>8.8082969318092674E-2</v>
      </c>
      <c r="P322" t="s">
        <v>23</v>
      </c>
      <c r="Q322" s="7">
        <v>166.39400000000001</v>
      </c>
      <c r="R322" s="8">
        <v>43906</v>
      </c>
      <c r="S322" s="10">
        <f t="shared" si="12"/>
        <v>1</v>
      </c>
      <c r="T322" s="10">
        <v>1</v>
      </c>
      <c r="V322" s="11" t="str">
        <f t="shared" si="13"/>
        <v>1</v>
      </c>
      <c r="Y322" s="10">
        <v>0</v>
      </c>
      <c r="AC322">
        <f t="shared" si="14"/>
        <v>1</v>
      </c>
    </row>
    <row r="323" spans="1:29" x14ac:dyDescent="0.2">
      <c r="A323" t="s">
        <v>209</v>
      </c>
      <c r="B323" t="s">
        <v>25</v>
      </c>
      <c r="C323" s="6">
        <v>43906</v>
      </c>
      <c r="D323" s="7">
        <v>92.738</v>
      </c>
      <c r="E323" s="6">
        <v>43916</v>
      </c>
      <c r="F323" s="7">
        <v>100.27800000000001</v>
      </c>
      <c r="G323">
        <v>1</v>
      </c>
      <c r="H323">
        <v>0</v>
      </c>
      <c r="J323" s="7"/>
      <c r="K323" s="8"/>
      <c r="M323" s="7"/>
      <c r="N323" s="8"/>
      <c r="O323" s="9" cm="1">
        <f t="array" ref="O323">_xlfn.IFS(AND(B323="Short",F323=Q323),(D323-F323)/D323,AND(B323="Long",F323=Q323),(F323/D323)-1,AND(B323="Long",F323&lt;&gt;Q323),(F323/D323)-1,AND(B323="Short",F323&lt;&gt;Q323),(D323-F323)/D323)</f>
        <v>8.1304319696348992E-2</v>
      </c>
      <c r="P323" t="s">
        <v>23</v>
      </c>
      <c r="Q323" s="7">
        <v>100.27800000000001</v>
      </c>
      <c r="R323" s="8">
        <v>43906</v>
      </c>
      <c r="S323" s="10">
        <f t="shared" ref="S323:S386" si="15">_xlfn.DAYS(E323,C323)</f>
        <v>10</v>
      </c>
      <c r="T323" s="10">
        <v>1</v>
      </c>
      <c r="V323" s="11" t="str">
        <f t="shared" ref="V323:V386" si="16">IF(F323=Q323,"1")</f>
        <v>1</v>
      </c>
      <c r="Y323" s="10">
        <v>0</v>
      </c>
      <c r="AC323">
        <f t="shared" si="14"/>
        <v>10</v>
      </c>
    </row>
    <row r="324" spans="1:29" x14ac:dyDescent="0.2">
      <c r="A324" t="s">
        <v>209</v>
      </c>
      <c r="B324" t="s">
        <v>22</v>
      </c>
      <c r="C324" s="6">
        <v>44320</v>
      </c>
      <c r="D324" s="7">
        <v>229.41399999999999</v>
      </c>
      <c r="E324" s="6">
        <v>44686</v>
      </c>
      <c r="F324" s="7">
        <v>259.55</v>
      </c>
      <c r="G324">
        <v>0</v>
      </c>
      <c r="H324">
        <v>0</v>
      </c>
      <c r="J324" s="7"/>
      <c r="K324" s="8"/>
      <c r="M324" s="7"/>
      <c r="N324" s="8"/>
      <c r="O324" s="9" cm="1">
        <f t="array" ref="O324">_xlfn.IFS(AND(B324="Short",F324=Q324),(D324-F324)/D324,AND(B324="Long",F324=Q324),(F324/D324)-1,AND(B324="Long",F324&lt;&gt;Q324),(F324/D324)-1,AND(B324="Short",F324&lt;&gt;Q324),(D324-F324)/D324)</f>
        <v>-0.13136077135658689</v>
      </c>
      <c r="P324" t="s">
        <v>23</v>
      </c>
      <c r="Q324" s="7">
        <v>211.63399999999999</v>
      </c>
      <c r="R324" s="8">
        <v>44320</v>
      </c>
      <c r="S324" s="10">
        <f t="shared" si="15"/>
        <v>366</v>
      </c>
      <c r="T324" s="10">
        <v>0</v>
      </c>
      <c r="V324" s="11" t="b">
        <f t="shared" si="16"/>
        <v>0</v>
      </c>
      <c r="Y324" s="10">
        <v>0</v>
      </c>
      <c r="AC324" t="b">
        <f t="shared" ref="AC324:AC387" si="17">IF(O324&gt;-0.01,_xlfn.DAYS(E324,C324))</f>
        <v>0</v>
      </c>
    </row>
    <row r="325" spans="1:29" x14ac:dyDescent="0.2">
      <c r="A325" t="s">
        <v>213</v>
      </c>
      <c r="B325" t="s">
        <v>25</v>
      </c>
      <c r="C325" s="6">
        <v>43906</v>
      </c>
      <c r="D325" s="7">
        <v>140.988</v>
      </c>
      <c r="E325" s="6">
        <v>43907</v>
      </c>
      <c r="F325" s="7">
        <v>149.578</v>
      </c>
      <c r="G325">
        <v>1</v>
      </c>
      <c r="H325">
        <v>0</v>
      </c>
      <c r="J325" s="7"/>
      <c r="K325" s="8"/>
      <c r="M325" s="7"/>
      <c r="N325" s="8"/>
      <c r="O325" s="9" cm="1">
        <f t="array" ref="O325">_xlfn.IFS(AND(B325="Short",F325=Q325),(D325-F325)/D325,AND(B325="Long",F325=Q325),(F325/D325)-1,AND(B325="Long",F325&lt;&gt;Q325),(F325/D325)-1,AND(B325="Short",F325&lt;&gt;Q325),(D325-F325)/D325)</f>
        <v>6.0927171106760936E-2</v>
      </c>
      <c r="P325" t="s">
        <v>23</v>
      </c>
      <c r="Q325" s="7">
        <v>149.578</v>
      </c>
      <c r="R325" s="8">
        <v>43906</v>
      </c>
      <c r="S325" s="10">
        <f t="shared" si="15"/>
        <v>1</v>
      </c>
      <c r="T325" s="10">
        <v>1</v>
      </c>
      <c r="V325" s="11" t="str">
        <f t="shared" si="16"/>
        <v>1</v>
      </c>
      <c r="Y325" s="10">
        <v>0</v>
      </c>
      <c r="AC325">
        <f t="shared" si="17"/>
        <v>1</v>
      </c>
    </row>
    <row r="326" spans="1:29" x14ac:dyDescent="0.2">
      <c r="A326" t="s">
        <v>194</v>
      </c>
      <c r="B326" t="s">
        <v>25</v>
      </c>
      <c r="C326" s="6">
        <v>44050</v>
      </c>
      <c r="D326" s="7">
        <v>348.63614999999999</v>
      </c>
      <c r="E326" s="6">
        <v>44187</v>
      </c>
      <c r="F326" s="7">
        <v>376.79939999999999</v>
      </c>
      <c r="G326">
        <v>1</v>
      </c>
      <c r="H326">
        <v>0</v>
      </c>
      <c r="J326" s="7"/>
      <c r="K326" s="8"/>
      <c r="M326" s="7"/>
      <c r="N326" s="8"/>
      <c r="O326" s="9" cm="1">
        <f t="array" ref="O326">_xlfn.IFS(AND(B326="Short",F326=Q326),(D326-F326)/D326,AND(B326="Long",F326=Q326),(F326/D326)-1,AND(B326="Long",F326&lt;&gt;Q326),(F326/D326)-1,AND(B326="Short",F326&lt;&gt;Q326),(D326-F326)/D326)</f>
        <v>8.0781209865930403E-2</v>
      </c>
      <c r="P326" t="s">
        <v>23</v>
      </c>
      <c r="Q326" s="7">
        <v>376.79939999999999</v>
      </c>
      <c r="R326" s="8">
        <v>44050</v>
      </c>
      <c r="S326" s="10">
        <f t="shared" si="15"/>
        <v>137</v>
      </c>
      <c r="T326" s="10">
        <v>1</v>
      </c>
      <c r="V326" s="11" t="str">
        <f t="shared" si="16"/>
        <v>1</v>
      </c>
      <c r="Y326" s="10">
        <v>0</v>
      </c>
      <c r="AC326">
        <f t="shared" si="17"/>
        <v>137</v>
      </c>
    </row>
    <row r="327" spans="1:29" x14ac:dyDescent="0.2">
      <c r="A327" t="s">
        <v>194</v>
      </c>
      <c r="B327" t="s">
        <v>22</v>
      </c>
      <c r="C327" s="6">
        <v>44292</v>
      </c>
      <c r="D327" s="7">
        <v>420.37799999999999</v>
      </c>
      <c r="E327" s="6">
        <v>44293</v>
      </c>
      <c r="F327" s="7">
        <v>400.46800000000002</v>
      </c>
      <c r="G327">
        <v>1</v>
      </c>
      <c r="H327">
        <v>0</v>
      </c>
      <c r="J327" s="7"/>
      <c r="K327" s="8"/>
      <c r="M327" s="7"/>
      <c r="N327" s="8"/>
      <c r="O327" s="9" cm="1">
        <f t="array" ref="O327">_xlfn.IFS(AND(B327="Short",F327=Q327),(D327-F327)/D327,AND(B327="Long",F327=Q327),(F327/D327)-1,AND(B327="Long",F327&lt;&gt;Q327),(F327/D327)-1,AND(B327="Short",F327&lt;&gt;Q327),(D327-F327)/D327)</f>
        <v>4.7362135982377693E-2</v>
      </c>
      <c r="P327" t="s">
        <v>23</v>
      </c>
      <c r="Q327" s="7">
        <v>400.46800000000002</v>
      </c>
      <c r="R327" s="8">
        <v>44292</v>
      </c>
      <c r="S327" s="10">
        <f t="shared" si="15"/>
        <v>1</v>
      </c>
      <c r="T327" s="10">
        <v>1</v>
      </c>
      <c r="V327" s="11" t="str">
        <f t="shared" si="16"/>
        <v>1</v>
      </c>
      <c r="Y327" s="10">
        <v>0</v>
      </c>
      <c r="AC327">
        <f t="shared" si="17"/>
        <v>1</v>
      </c>
    </row>
    <row r="328" spans="1:29" x14ac:dyDescent="0.2">
      <c r="A328" t="s">
        <v>194</v>
      </c>
      <c r="B328" t="s">
        <v>25</v>
      </c>
      <c r="C328" s="6">
        <v>44785</v>
      </c>
      <c r="D328" s="7">
        <v>203.095</v>
      </c>
      <c r="E328" s="6">
        <v>44788</v>
      </c>
      <c r="F328" s="7">
        <v>216.62</v>
      </c>
      <c r="G328">
        <v>1</v>
      </c>
      <c r="H328">
        <v>0</v>
      </c>
      <c r="J328" s="7"/>
      <c r="K328" s="8"/>
      <c r="M328" s="7"/>
      <c r="N328" s="8"/>
      <c r="O328" s="9" cm="1">
        <f t="array" ref="O328">_xlfn.IFS(AND(B328="Short",F328=Q328),(D328-F328)/D328,AND(B328="Long",F328=Q328),(F328/D328)-1,AND(B328="Long",F328&lt;&gt;Q328),(F328/D328)-1,AND(B328="Short",F328&lt;&gt;Q328),(D328-F328)/D328)</f>
        <v>6.6594450872744293E-2</v>
      </c>
      <c r="P328" t="s">
        <v>23</v>
      </c>
      <c r="Q328" s="7">
        <v>216.62</v>
      </c>
      <c r="R328" s="8">
        <v>44785</v>
      </c>
      <c r="S328" s="10">
        <f t="shared" si="15"/>
        <v>3</v>
      </c>
      <c r="T328" s="10">
        <v>1</v>
      </c>
      <c r="V328" s="11" t="str">
        <f t="shared" si="16"/>
        <v>1</v>
      </c>
      <c r="Y328" s="10">
        <v>0</v>
      </c>
      <c r="AC328">
        <f t="shared" si="17"/>
        <v>3</v>
      </c>
    </row>
    <row r="329" spans="1:29" x14ac:dyDescent="0.2">
      <c r="A329" t="s">
        <v>194</v>
      </c>
      <c r="B329" t="s">
        <v>25</v>
      </c>
      <c r="C329" s="6">
        <v>44936</v>
      </c>
      <c r="D329" s="7">
        <v>188.32</v>
      </c>
      <c r="E329" s="6">
        <v>44937</v>
      </c>
      <c r="F329" s="7">
        <v>198.87</v>
      </c>
      <c r="G329">
        <v>1</v>
      </c>
      <c r="H329">
        <v>0</v>
      </c>
      <c r="J329" s="7"/>
      <c r="K329" s="8"/>
      <c r="M329" s="7"/>
      <c r="N329" s="8"/>
      <c r="O329" s="9" cm="1">
        <f t="array" ref="O329">_xlfn.IFS(AND(B329="Short",F329=Q329),(D329-F329)/D329,AND(B329="Long",F329=Q329),(F329/D329)-1,AND(B329="Long",F329&lt;&gt;Q329),(F329/D329)-1,AND(B329="Short",F329&lt;&gt;Q329),(D329-F329)/D329)</f>
        <v>5.6021665250637342E-2</v>
      </c>
      <c r="P329" t="s">
        <v>23</v>
      </c>
      <c r="Q329" s="7">
        <v>198.87</v>
      </c>
      <c r="R329" s="8">
        <v>44936</v>
      </c>
      <c r="S329" s="10">
        <f t="shared" si="15"/>
        <v>1</v>
      </c>
      <c r="T329" s="10">
        <v>1</v>
      </c>
      <c r="V329" s="11" t="str">
        <f t="shared" si="16"/>
        <v>1</v>
      </c>
      <c r="Y329" s="10">
        <v>0</v>
      </c>
      <c r="AC329">
        <f t="shared" si="17"/>
        <v>1</v>
      </c>
    </row>
    <row r="330" spans="1:29" x14ac:dyDescent="0.2">
      <c r="A330" t="s">
        <v>215</v>
      </c>
      <c r="B330" t="s">
        <v>25</v>
      </c>
      <c r="C330" s="6">
        <v>43902</v>
      </c>
      <c r="D330" s="7">
        <v>78.504999999999995</v>
      </c>
      <c r="E330" s="6">
        <v>43903</v>
      </c>
      <c r="F330" s="7">
        <v>83.78</v>
      </c>
      <c r="G330">
        <v>1</v>
      </c>
      <c r="H330">
        <v>0</v>
      </c>
      <c r="J330" s="7"/>
      <c r="K330" s="8"/>
      <c r="M330" s="7"/>
      <c r="N330" s="8"/>
      <c r="O330" s="9" cm="1">
        <f t="array" ref="O330">_xlfn.IFS(AND(B330="Short",F330=Q330),(D330-F330)/D330,AND(B330="Long",F330=Q330),(F330/D330)-1,AND(B330="Long",F330&lt;&gt;Q330),(F330/D330)-1,AND(B330="Short",F330&lt;&gt;Q330),(D330-F330)/D330)</f>
        <v>6.7193172409400814E-2</v>
      </c>
      <c r="P330" t="s">
        <v>23</v>
      </c>
      <c r="Q330" s="7">
        <v>83.78</v>
      </c>
      <c r="R330" s="8">
        <v>43902</v>
      </c>
      <c r="S330" s="10">
        <f t="shared" si="15"/>
        <v>1</v>
      </c>
      <c r="T330" s="10">
        <v>1</v>
      </c>
      <c r="V330" s="11" t="str">
        <f t="shared" si="16"/>
        <v>1</v>
      </c>
      <c r="Y330" s="10">
        <v>0</v>
      </c>
      <c r="AC330">
        <f t="shared" si="17"/>
        <v>1</v>
      </c>
    </row>
    <row r="331" spans="1:29" x14ac:dyDescent="0.2">
      <c r="A331" t="s">
        <v>194</v>
      </c>
      <c r="B331" t="s">
        <v>25</v>
      </c>
      <c r="C331" s="6">
        <v>45240</v>
      </c>
      <c r="D331" s="7">
        <v>95.316000000000003</v>
      </c>
      <c r="E331" s="6">
        <v>45245</v>
      </c>
      <c r="F331" s="7">
        <v>101.79600000000001</v>
      </c>
      <c r="G331">
        <v>1</v>
      </c>
      <c r="H331">
        <v>0</v>
      </c>
      <c r="J331" s="7"/>
      <c r="K331" s="8"/>
      <c r="M331" s="7"/>
      <c r="N331" s="8"/>
      <c r="O331" s="9" cm="1">
        <f t="array" ref="O331">_xlfn.IFS(AND(B331="Short",F331=Q331),(D331-F331)/D331,AND(B331="Long",F331=Q331),(F331/D331)-1,AND(B331="Long",F331&lt;&gt;Q331),(F331/D331)-1,AND(B331="Short",F331&lt;&gt;Q331),(D331-F331)/D331)</f>
        <v>6.7984388769986248E-2</v>
      </c>
      <c r="P331" t="s">
        <v>23</v>
      </c>
      <c r="Q331" s="7">
        <v>101.79600000000001</v>
      </c>
      <c r="R331" s="8">
        <v>45240</v>
      </c>
      <c r="S331" s="10">
        <f t="shared" si="15"/>
        <v>5</v>
      </c>
      <c r="T331" s="10">
        <v>1</v>
      </c>
      <c r="V331" s="11" t="str">
        <f t="shared" si="16"/>
        <v>1</v>
      </c>
      <c r="Y331" s="10">
        <v>0</v>
      </c>
      <c r="AC331">
        <f t="shared" si="17"/>
        <v>5</v>
      </c>
    </row>
    <row r="332" spans="1:29" x14ac:dyDescent="0.2">
      <c r="A332" t="s">
        <v>199</v>
      </c>
      <c r="B332" t="s">
        <v>25</v>
      </c>
      <c r="C332" s="6">
        <v>45077</v>
      </c>
      <c r="D332" s="7">
        <v>14.026</v>
      </c>
      <c r="E332" s="6">
        <v>45078</v>
      </c>
      <c r="F332" s="7">
        <v>14.856</v>
      </c>
      <c r="G332">
        <v>1</v>
      </c>
      <c r="H332">
        <v>0</v>
      </c>
      <c r="J332" s="7"/>
      <c r="K332" s="8"/>
      <c r="M332" s="7"/>
      <c r="N332" s="8"/>
      <c r="O332" s="9" cm="1">
        <f t="array" ref="O332">_xlfn.IFS(AND(B332="Short",F332=Q332),(D332-F332)/D332,AND(B332="Long",F332=Q332),(F332/D332)-1,AND(B332="Long",F332&lt;&gt;Q332),(F332/D332)-1,AND(B332="Short",F332&lt;&gt;Q332),(D332-F332)/D332)</f>
        <v>5.9175816341080933E-2</v>
      </c>
      <c r="P332" t="s">
        <v>23</v>
      </c>
      <c r="Q332" s="7">
        <v>14.856</v>
      </c>
      <c r="R332" s="8">
        <v>45077</v>
      </c>
      <c r="S332" s="10">
        <f t="shared" si="15"/>
        <v>1</v>
      </c>
      <c r="T332" s="10">
        <v>1</v>
      </c>
      <c r="V332" s="11" t="str">
        <f t="shared" si="16"/>
        <v>1</v>
      </c>
      <c r="Y332" s="10">
        <v>0</v>
      </c>
      <c r="AC332">
        <f t="shared" si="17"/>
        <v>1</v>
      </c>
    </row>
    <row r="333" spans="1:29" x14ac:dyDescent="0.2">
      <c r="A333" t="s">
        <v>198</v>
      </c>
      <c r="B333" t="s">
        <v>25</v>
      </c>
      <c r="C333" s="6">
        <v>43833</v>
      </c>
      <c r="D333" s="7">
        <v>77.132000000000005</v>
      </c>
      <c r="E333" s="6">
        <v>43845</v>
      </c>
      <c r="F333" s="7">
        <v>82.042000000000002</v>
      </c>
      <c r="G333">
        <v>1</v>
      </c>
      <c r="H333">
        <v>0</v>
      </c>
      <c r="J333" s="7"/>
      <c r="K333" s="8"/>
      <c r="M333" s="7"/>
      <c r="N333" s="8"/>
      <c r="O333" s="9" cm="1">
        <f t="array" ref="O333">_xlfn.IFS(AND(B333="Short",F333=Q333),(D333-F333)/D333,AND(B333="Long",F333=Q333),(F333/D333)-1,AND(B333="Long",F333&lt;&gt;Q333),(F333/D333)-1,AND(B333="Short",F333&lt;&gt;Q333),(D333-F333)/D333)</f>
        <v>6.365710729658236E-2</v>
      </c>
      <c r="P333" t="s">
        <v>23</v>
      </c>
      <c r="Q333" s="7">
        <v>82.042000000000002</v>
      </c>
      <c r="R333" s="8">
        <v>43833</v>
      </c>
      <c r="S333" s="10">
        <f t="shared" si="15"/>
        <v>12</v>
      </c>
      <c r="T333" s="10">
        <v>1</v>
      </c>
      <c r="V333" s="11" t="str">
        <f t="shared" si="16"/>
        <v>1</v>
      </c>
      <c r="Y333" s="10">
        <v>0</v>
      </c>
      <c r="AC333">
        <f t="shared" si="17"/>
        <v>12</v>
      </c>
    </row>
    <row r="334" spans="1:29" x14ac:dyDescent="0.2">
      <c r="A334" t="s">
        <v>199</v>
      </c>
      <c r="B334" t="s">
        <v>22</v>
      </c>
      <c r="C334" s="6">
        <v>45448</v>
      </c>
      <c r="D334" s="7">
        <v>20.074999999999999</v>
      </c>
      <c r="E334" s="6">
        <v>45506</v>
      </c>
      <c r="F334" s="7">
        <v>18.7</v>
      </c>
      <c r="G334">
        <v>1</v>
      </c>
      <c r="H334">
        <v>0</v>
      </c>
      <c r="J334" s="7"/>
      <c r="K334" s="8"/>
      <c r="M334" s="7"/>
      <c r="N334" s="8"/>
      <c r="O334" s="9" cm="1">
        <f t="array" ref="O334">_xlfn.IFS(AND(B334="Short",F334=Q334),(D334-F334)/D334,AND(B334="Long",F334=Q334),(F334/D334)-1,AND(B334="Long",F334&lt;&gt;Q334),(F334/D334)-1,AND(B334="Short",F334&lt;&gt;Q334),(D334-F334)/D334)</f>
        <v>6.8493150684931503E-2</v>
      </c>
      <c r="P334" t="s">
        <v>23</v>
      </c>
      <c r="Q334" s="7">
        <v>18.7</v>
      </c>
      <c r="R334" s="8">
        <v>45448</v>
      </c>
      <c r="S334" s="10">
        <f t="shared" si="15"/>
        <v>58</v>
      </c>
      <c r="T334" s="10">
        <v>1</v>
      </c>
      <c r="V334" s="11" t="str">
        <f t="shared" si="16"/>
        <v>1</v>
      </c>
      <c r="Y334" s="10">
        <v>0</v>
      </c>
      <c r="AC334">
        <f t="shared" si="17"/>
        <v>58</v>
      </c>
    </row>
    <row r="335" spans="1:29" x14ac:dyDescent="0.2">
      <c r="A335" t="s">
        <v>202</v>
      </c>
      <c r="B335" t="s">
        <v>22</v>
      </c>
      <c r="C335" s="6">
        <v>43775</v>
      </c>
      <c r="D335" s="7">
        <v>21.315999999999999</v>
      </c>
      <c r="E335" s="6">
        <v>43776</v>
      </c>
      <c r="F335" s="7">
        <v>19.696000000000002</v>
      </c>
      <c r="G335">
        <v>1</v>
      </c>
      <c r="H335">
        <v>0</v>
      </c>
      <c r="J335" s="7"/>
      <c r="K335" s="8"/>
      <c r="M335" s="7"/>
      <c r="N335" s="8"/>
      <c r="O335" s="9" cm="1">
        <f t="array" ref="O335">_xlfn.IFS(AND(B335="Short",F335=Q335),(D335-F335)/D335,AND(B335="Long",F335=Q335),(F335/D335)-1,AND(B335="Long",F335&lt;&gt;Q335),(F335/D335)-1,AND(B335="Short",F335&lt;&gt;Q335),(D335-F335)/D335)</f>
        <v>7.5999249390129364E-2</v>
      </c>
      <c r="P335" t="s">
        <v>23</v>
      </c>
      <c r="Q335" s="7">
        <v>19.696000000000002</v>
      </c>
      <c r="R335" s="8">
        <v>43775</v>
      </c>
      <c r="S335" s="10">
        <f t="shared" si="15"/>
        <v>1</v>
      </c>
      <c r="T335" s="10">
        <v>1</v>
      </c>
      <c r="V335" s="11" t="str">
        <f t="shared" si="16"/>
        <v>1</v>
      </c>
      <c r="Y335" s="10">
        <v>0</v>
      </c>
      <c r="AC335">
        <f t="shared" si="17"/>
        <v>1</v>
      </c>
    </row>
    <row r="336" spans="1:29" x14ac:dyDescent="0.2">
      <c r="A336" t="s">
        <v>202</v>
      </c>
      <c r="B336" t="s">
        <v>25</v>
      </c>
      <c r="C336" s="6">
        <v>43902</v>
      </c>
      <c r="D336" s="7">
        <v>17.596</v>
      </c>
      <c r="E336" s="6">
        <v>43903</v>
      </c>
      <c r="F336" s="7">
        <v>18.576000000000001</v>
      </c>
      <c r="G336">
        <v>1</v>
      </c>
      <c r="H336">
        <v>0</v>
      </c>
      <c r="J336" s="7"/>
      <c r="K336" s="8"/>
      <c r="M336" s="7"/>
      <c r="N336" s="8"/>
      <c r="O336" s="9" cm="1">
        <f t="array" ref="O336">_xlfn.IFS(AND(B336="Short",F336=Q336),(D336-F336)/D336,AND(B336="Long",F336=Q336),(F336/D336)-1,AND(B336="Long",F336&lt;&gt;Q336),(F336/D336)-1,AND(B336="Short",F336&lt;&gt;Q336),(D336-F336)/D336)</f>
        <v>5.5694476017276617E-2</v>
      </c>
      <c r="P336" t="s">
        <v>23</v>
      </c>
      <c r="Q336" s="7">
        <v>18.576000000000001</v>
      </c>
      <c r="R336" s="8">
        <v>43902</v>
      </c>
      <c r="S336" s="10">
        <f t="shared" si="15"/>
        <v>1</v>
      </c>
      <c r="T336" s="10">
        <v>1</v>
      </c>
      <c r="V336" s="11" t="str">
        <f t="shared" si="16"/>
        <v>1</v>
      </c>
      <c r="Y336" s="10">
        <v>0</v>
      </c>
      <c r="AC336">
        <f t="shared" si="17"/>
        <v>1</v>
      </c>
    </row>
    <row r="337" spans="1:29" x14ac:dyDescent="0.2">
      <c r="A337" t="s">
        <v>210</v>
      </c>
      <c r="B337" t="s">
        <v>25</v>
      </c>
      <c r="C337" s="6">
        <v>43906</v>
      </c>
      <c r="D337" s="7">
        <v>157.26300000000001</v>
      </c>
      <c r="E337" s="6">
        <v>43907</v>
      </c>
      <c r="F337" s="7">
        <v>168.578</v>
      </c>
      <c r="G337">
        <v>1</v>
      </c>
      <c r="H337">
        <v>0</v>
      </c>
      <c r="J337" s="7"/>
      <c r="K337" s="8"/>
      <c r="M337" s="7"/>
      <c r="N337" s="8"/>
      <c r="O337" s="9" cm="1">
        <f t="array" ref="O337">_xlfn.IFS(AND(B337="Short",F337=Q337),(D337-F337)/D337,AND(B337="Long",F337=Q337),(F337/D337)-1,AND(B337="Long",F337&lt;&gt;Q337),(F337/D337)-1,AND(B337="Short",F337&lt;&gt;Q337),(D337-F337)/D337)</f>
        <v>7.194953676325655E-2</v>
      </c>
      <c r="P337" t="s">
        <v>23</v>
      </c>
      <c r="Q337" s="7">
        <v>168.578</v>
      </c>
      <c r="R337" s="8">
        <v>43906</v>
      </c>
      <c r="S337" s="10">
        <f t="shared" si="15"/>
        <v>1</v>
      </c>
      <c r="T337" s="10">
        <v>1</v>
      </c>
      <c r="V337" s="11" t="str">
        <f t="shared" si="16"/>
        <v>1</v>
      </c>
      <c r="Y337" s="10">
        <v>0</v>
      </c>
      <c r="AC337">
        <f t="shared" si="17"/>
        <v>1</v>
      </c>
    </row>
    <row r="338" spans="1:29" x14ac:dyDescent="0.2">
      <c r="A338" t="s">
        <v>203</v>
      </c>
      <c r="B338" t="s">
        <v>25</v>
      </c>
      <c r="C338" s="6">
        <v>43906</v>
      </c>
      <c r="D338" s="7">
        <v>48.201999999999998</v>
      </c>
      <c r="E338" s="6">
        <v>43914</v>
      </c>
      <c r="F338" s="7">
        <v>51.661999999999999</v>
      </c>
      <c r="G338">
        <v>1</v>
      </c>
      <c r="H338">
        <v>0</v>
      </c>
      <c r="J338" s="7"/>
      <c r="K338" s="8"/>
      <c r="M338" s="7"/>
      <c r="N338" s="8"/>
      <c r="O338" s="9" cm="1">
        <f t="array" ref="O338">_xlfn.IFS(AND(B338="Short",F338=Q338),(D338-F338)/D338,AND(B338="Long",F338=Q338),(F338/D338)-1,AND(B338="Long",F338&lt;&gt;Q338),(F338/D338)-1,AND(B338="Short",F338&lt;&gt;Q338),(D338-F338)/D338)</f>
        <v>7.1781253889880103E-2</v>
      </c>
      <c r="P338" t="s">
        <v>23</v>
      </c>
      <c r="Q338" s="7">
        <v>51.661999999999999</v>
      </c>
      <c r="R338" s="8">
        <v>43906</v>
      </c>
      <c r="S338" s="10">
        <f t="shared" si="15"/>
        <v>8</v>
      </c>
      <c r="T338" s="10">
        <v>1</v>
      </c>
      <c r="V338" s="11" t="str">
        <f t="shared" si="16"/>
        <v>1</v>
      </c>
      <c r="Y338" s="10">
        <v>0</v>
      </c>
      <c r="AC338">
        <f t="shared" si="17"/>
        <v>8</v>
      </c>
    </row>
    <row r="339" spans="1:29" x14ac:dyDescent="0.2">
      <c r="A339" t="s">
        <v>203</v>
      </c>
      <c r="B339" t="s">
        <v>22</v>
      </c>
      <c r="C339" s="6">
        <v>44209</v>
      </c>
      <c r="D339" s="7">
        <v>58.874000000000002</v>
      </c>
      <c r="E339" s="6">
        <v>44221</v>
      </c>
      <c r="F339" s="7">
        <v>55.744</v>
      </c>
      <c r="G339">
        <v>1</v>
      </c>
      <c r="H339">
        <v>0</v>
      </c>
      <c r="J339" s="7"/>
      <c r="K339" s="8"/>
      <c r="M339" s="7"/>
      <c r="N339" s="8"/>
      <c r="O339" s="9" cm="1">
        <f t="array" ref="O339">_xlfn.IFS(AND(B339="Short",F339=Q339),(D339-F339)/D339,AND(B339="Long",F339=Q339),(F339/D339)-1,AND(B339="Long",F339&lt;&gt;Q339),(F339/D339)-1,AND(B339="Short",F339&lt;&gt;Q339),(D339-F339)/D339)</f>
        <v>5.3164384957706326E-2</v>
      </c>
      <c r="P339" t="s">
        <v>23</v>
      </c>
      <c r="Q339" s="7">
        <v>55.744</v>
      </c>
      <c r="R339" s="8">
        <v>44209</v>
      </c>
      <c r="S339" s="10">
        <f t="shared" si="15"/>
        <v>12</v>
      </c>
      <c r="T339" s="10">
        <v>1</v>
      </c>
      <c r="V339" s="11" t="str">
        <f t="shared" si="16"/>
        <v>1</v>
      </c>
      <c r="Y339" s="10">
        <v>0</v>
      </c>
      <c r="AC339">
        <f t="shared" si="17"/>
        <v>12</v>
      </c>
    </row>
    <row r="340" spans="1:29" x14ac:dyDescent="0.2">
      <c r="A340" t="s">
        <v>203</v>
      </c>
      <c r="B340" t="s">
        <v>25</v>
      </c>
      <c r="C340" s="6">
        <v>44771</v>
      </c>
      <c r="D340" s="7">
        <v>36.015500000000003</v>
      </c>
      <c r="E340" s="6">
        <v>45138</v>
      </c>
      <c r="F340" s="7">
        <v>35.770000000000003</v>
      </c>
      <c r="G340">
        <v>0</v>
      </c>
      <c r="H340">
        <v>0</v>
      </c>
      <c r="J340" s="7"/>
      <c r="K340" s="8"/>
      <c r="M340" s="7"/>
      <c r="N340" s="8"/>
      <c r="O340" s="9" cm="1">
        <f t="array" ref="O340">_xlfn.IFS(AND(B340="Short",F340=Q340),(D340-F340)/D340,AND(B340="Long",F340=Q340),(F340/D340)-1,AND(B340="Long",F340&lt;&gt;Q340),(F340/D340)-1,AND(B340="Short",F340&lt;&gt;Q340),(D340-F340)/D340)</f>
        <v>-6.8165095583845314E-3</v>
      </c>
      <c r="P340" t="s">
        <v>23</v>
      </c>
      <c r="Q340" s="7">
        <v>38.067999999999998</v>
      </c>
      <c r="R340" s="8">
        <v>44771</v>
      </c>
      <c r="S340" s="10">
        <f t="shared" si="15"/>
        <v>367</v>
      </c>
      <c r="T340" s="10">
        <v>0</v>
      </c>
      <c r="V340" s="11" t="b">
        <f t="shared" si="16"/>
        <v>0</v>
      </c>
      <c r="Y340" s="10">
        <v>0</v>
      </c>
      <c r="AC340">
        <f t="shared" si="17"/>
        <v>367</v>
      </c>
    </row>
    <row r="341" spans="1:29" x14ac:dyDescent="0.2">
      <c r="A341" t="s">
        <v>221</v>
      </c>
      <c r="B341" t="s">
        <v>22</v>
      </c>
      <c r="C341" s="6">
        <v>44636</v>
      </c>
      <c r="D341" s="7">
        <v>61.003</v>
      </c>
      <c r="E341" s="6">
        <v>44657</v>
      </c>
      <c r="F341" s="7">
        <v>58.118000000000002</v>
      </c>
      <c r="G341">
        <v>1</v>
      </c>
      <c r="H341">
        <v>0</v>
      </c>
      <c r="J341" s="7"/>
      <c r="K341" s="8"/>
      <c r="M341" s="7"/>
      <c r="N341" s="8"/>
      <c r="O341" s="9" cm="1">
        <f t="array" ref="O341">_xlfn.IFS(AND(B341="Short",F341=Q341),(D341-F341)/D341,AND(B341="Long",F341=Q341),(F341/D341)-1,AND(B341="Long",F341&lt;&gt;Q341),(F341/D341)-1,AND(B341="Short",F341&lt;&gt;Q341),(D341-F341)/D341)</f>
        <v>4.7292756093962558E-2</v>
      </c>
      <c r="P341" t="s">
        <v>23</v>
      </c>
      <c r="Q341" s="7">
        <v>58.118000000000002</v>
      </c>
      <c r="R341" s="8">
        <v>44636</v>
      </c>
      <c r="S341" s="10">
        <f t="shared" si="15"/>
        <v>21</v>
      </c>
      <c r="T341" s="10">
        <v>1</v>
      </c>
      <c r="V341" s="11" t="str">
        <f t="shared" si="16"/>
        <v>1</v>
      </c>
      <c r="Y341" s="10">
        <v>0</v>
      </c>
      <c r="AC341">
        <f t="shared" si="17"/>
        <v>21</v>
      </c>
    </row>
    <row r="342" spans="1:29" x14ac:dyDescent="0.2">
      <c r="A342" t="s">
        <v>221</v>
      </c>
      <c r="B342" t="s">
        <v>25</v>
      </c>
      <c r="C342" s="6">
        <v>45259</v>
      </c>
      <c r="D342" s="7">
        <v>118.881</v>
      </c>
      <c r="E342" s="6">
        <v>45274</v>
      </c>
      <c r="F342" s="7">
        <v>125.43600000000001</v>
      </c>
      <c r="G342">
        <v>1</v>
      </c>
      <c r="H342">
        <v>0</v>
      </c>
      <c r="J342" s="7"/>
      <c r="K342" s="8"/>
      <c r="M342" s="7"/>
      <c r="N342" s="8"/>
      <c r="O342" s="9" cm="1">
        <f t="array" ref="O342">_xlfn.IFS(AND(B342="Short",F342=Q342),(D342-F342)/D342,AND(B342="Long",F342=Q342),(F342/D342)-1,AND(B342="Long",F342&lt;&gt;Q342),(F342/D342)-1,AND(B342="Short",F342&lt;&gt;Q342),(D342-F342)/D342)</f>
        <v>5.5139172786231594E-2</v>
      </c>
      <c r="P342" t="s">
        <v>23</v>
      </c>
      <c r="Q342" s="7">
        <v>125.43600000000001</v>
      </c>
      <c r="R342" s="8">
        <v>45259</v>
      </c>
      <c r="S342" s="10">
        <f t="shared" si="15"/>
        <v>15</v>
      </c>
      <c r="T342" s="10">
        <v>1</v>
      </c>
      <c r="V342" s="11" t="str">
        <f t="shared" si="16"/>
        <v>1</v>
      </c>
      <c r="Y342" s="10">
        <v>0</v>
      </c>
      <c r="AC342">
        <f t="shared" si="17"/>
        <v>15</v>
      </c>
    </row>
    <row r="343" spans="1:29" x14ac:dyDescent="0.2">
      <c r="A343" t="s">
        <v>221</v>
      </c>
      <c r="B343" t="s">
        <v>25</v>
      </c>
      <c r="C343" s="6">
        <v>45366</v>
      </c>
      <c r="D343" s="7">
        <v>130.60300000000001</v>
      </c>
      <c r="E343" s="6">
        <v>45386</v>
      </c>
      <c r="F343" s="7">
        <v>139.96799999999999</v>
      </c>
      <c r="G343">
        <v>1</v>
      </c>
      <c r="H343">
        <v>0</v>
      </c>
      <c r="J343" s="7"/>
      <c r="K343" s="8"/>
      <c r="M343" s="7"/>
      <c r="N343" s="8"/>
      <c r="O343" s="9" cm="1">
        <f t="array" ref="O343">_xlfn.IFS(AND(B343="Short",F343=Q343),(D343-F343)/D343,AND(B343="Long",F343=Q343),(F343/D343)-1,AND(B343="Long",F343&lt;&gt;Q343),(F343/D343)-1,AND(B343="Short",F343&lt;&gt;Q343),(D343-F343)/D343)</f>
        <v>7.1705856680168045E-2</v>
      </c>
      <c r="P343" t="s">
        <v>23</v>
      </c>
      <c r="Q343" s="7">
        <v>139.96799999999999</v>
      </c>
      <c r="R343" s="8">
        <v>45366</v>
      </c>
      <c r="S343" s="10">
        <f t="shared" si="15"/>
        <v>20</v>
      </c>
      <c r="T343" s="10">
        <v>1</v>
      </c>
      <c r="V343" s="11" t="str">
        <f t="shared" si="16"/>
        <v>1</v>
      </c>
      <c r="Y343" s="10">
        <v>0</v>
      </c>
      <c r="AC343">
        <f t="shared" si="17"/>
        <v>20</v>
      </c>
    </row>
    <row r="344" spans="1:29" x14ac:dyDescent="0.2">
      <c r="A344" t="s">
        <v>222</v>
      </c>
      <c r="B344" t="s">
        <v>25</v>
      </c>
      <c r="C344" s="6">
        <v>43906</v>
      </c>
      <c r="D344" s="7">
        <v>29.155999999999999</v>
      </c>
      <c r="E344" s="6">
        <v>43907</v>
      </c>
      <c r="F344" s="7">
        <v>31.186</v>
      </c>
      <c r="G344">
        <v>1</v>
      </c>
      <c r="H344">
        <v>0</v>
      </c>
      <c r="J344" s="7"/>
      <c r="K344" s="8"/>
      <c r="M344" s="7"/>
      <c r="N344" s="8"/>
      <c r="O344" s="9" cm="1">
        <f t="array" ref="O344">_xlfn.IFS(AND(B344="Short",F344=Q344),(D344-F344)/D344,AND(B344="Long",F344=Q344),(F344/D344)-1,AND(B344="Long",F344&lt;&gt;Q344),(F344/D344)-1,AND(B344="Short",F344&lt;&gt;Q344),(D344-F344)/D344)</f>
        <v>6.9625463026478318E-2</v>
      </c>
      <c r="P344" t="s">
        <v>23</v>
      </c>
      <c r="Q344" s="7">
        <v>31.186</v>
      </c>
      <c r="R344" s="8">
        <v>43906</v>
      </c>
      <c r="S344" s="10">
        <f t="shared" si="15"/>
        <v>1</v>
      </c>
      <c r="T344" s="10">
        <v>1</v>
      </c>
      <c r="V344" s="11" t="str">
        <f t="shared" si="16"/>
        <v>1</v>
      </c>
      <c r="Y344" s="10">
        <v>0</v>
      </c>
      <c r="AC344">
        <f t="shared" si="17"/>
        <v>1</v>
      </c>
    </row>
    <row r="345" spans="1:29" x14ac:dyDescent="0.2">
      <c r="A345" t="s">
        <v>222</v>
      </c>
      <c r="B345" t="s">
        <v>25</v>
      </c>
      <c r="C345" s="6">
        <v>44685</v>
      </c>
      <c r="D345" s="7">
        <v>54.844999999999999</v>
      </c>
      <c r="E345" s="6">
        <v>44788</v>
      </c>
      <c r="F345" s="7">
        <v>58.77</v>
      </c>
      <c r="G345">
        <v>1</v>
      </c>
      <c r="H345">
        <v>0</v>
      </c>
      <c r="J345" s="7"/>
      <c r="K345" s="8"/>
      <c r="M345" s="7"/>
      <c r="N345" s="8"/>
      <c r="O345" s="9" cm="1">
        <f t="array" ref="O345">_xlfn.IFS(AND(B345="Short",F345=Q345),(D345-F345)/D345,AND(B345="Long",F345=Q345),(F345/D345)-1,AND(B345="Long",F345&lt;&gt;Q345),(F345/D345)-1,AND(B345="Short",F345&lt;&gt;Q345),(D345-F345)/D345)</f>
        <v>7.1565320448536918E-2</v>
      </c>
      <c r="P345" t="s">
        <v>23</v>
      </c>
      <c r="Q345" s="7">
        <v>58.77</v>
      </c>
      <c r="R345" s="8">
        <v>44685</v>
      </c>
      <c r="S345" s="10">
        <f t="shared" si="15"/>
        <v>103</v>
      </c>
      <c r="T345" s="10">
        <v>1</v>
      </c>
      <c r="V345" s="11" t="str">
        <f t="shared" si="16"/>
        <v>1</v>
      </c>
      <c r="Y345" s="10">
        <v>0</v>
      </c>
      <c r="AC345">
        <f t="shared" si="17"/>
        <v>103</v>
      </c>
    </row>
    <row r="346" spans="1:29" x14ac:dyDescent="0.2">
      <c r="A346" t="s">
        <v>208</v>
      </c>
      <c r="B346" t="s">
        <v>25</v>
      </c>
      <c r="C346" s="6">
        <v>43906</v>
      </c>
      <c r="D346" s="7">
        <v>234.92500000000001</v>
      </c>
      <c r="E346" s="6">
        <v>43916</v>
      </c>
      <c r="F346" s="7">
        <v>249.55</v>
      </c>
      <c r="G346">
        <v>1</v>
      </c>
      <c r="H346">
        <v>0</v>
      </c>
      <c r="J346" s="7"/>
      <c r="K346" s="8"/>
      <c r="M346" s="7"/>
      <c r="N346" s="8"/>
      <c r="O346" s="9" cm="1">
        <f t="array" ref="O346">_xlfn.IFS(AND(B346="Short",F346=Q346),(D346-F346)/D346,AND(B346="Long",F346=Q346),(F346/D346)-1,AND(B346="Long",F346&lt;&gt;Q346),(F346/D346)-1,AND(B346="Short",F346&lt;&gt;Q346),(D346-F346)/D346)</f>
        <v>6.2253910822603009E-2</v>
      </c>
      <c r="P346" t="s">
        <v>23</v>
      </c>
      <c r="Q346" s="7">
        <v>249.55</v>
      </c>
      <c r="R346" s="8">
        <v>43906</v>
      </c>
      <c r="S346" s="10">
        <f t="shared" si="15"/>
        <v>10</v>
      </c>
      <c r="T346" s="10">
        <v>1</v>
      </c>
      <c r="V346" s="11" t="str">
        <f t="shared" si="16"/>
        <v>1</v>
      </c>
      <c r="Y346" s="10">
        <v>0</v>
      </c>
      <c r="AC346">
        <f t="shared" si="17"/>
        <v>10</v>
      </c>
    </row>
    <row r="347" spans="1:29" x14ac:dyDescent="0.2">
      <c r="A347" t="s">
        <v>212</v>
      </c>
      <c r="B347" t="s">
        <v>25</v>
      </c>
      <c r="C347" s="6">
        <v>43906</v>
      </c>
      <c r="D347" s="7">
        <v>151.49799999999999</v>
      </c>
      <c r="E347" s="6">
        <v>43907</v>
      </c>
      <c r="F347" s="7">
        <v>165.38800000000001</v>
      </c>
      <c r="G347">
        <v>1</v>
      </c>
      <c r="H347">
        <v>0</v>
      </c>
      <c r="J347" s="7"/>
      <c r="K347" s="8"/>
      <c r="M347" s="7"/>
      <c r="N347" s="8"/>
      <c r="O347" s="9" cm="1">
        <f t="array" ref="O347">_xlfn.IFS(AND(B347="Short",F347=Q347),(D347-F347)/D347,AND(B347="Long",F347=Q347),(F347/D347)-1,AND(B347="Long",F347&lt;&gt;Q347),(F347/D347)-1,AND(B347="Short",F347&lt;&gt;Q347),(D347-F347)/D347)</f>
        <v>9.1684378671665678E-2</v>
      </c>
      <c r="P347" t="s">
        <v>23</v>
      </c>
      <c r="Q347" s="7">
        <v>165.38800000000001</v>
      </c>
      <c r="R347" s="8">
        <v>43906</v>
      </c>
      <c r="S347" s="10">
        <f t="shared" si="15"/>
        <v>1</v>
      </c>
      <c r="T347" s="10">
        <v>1</v>
      </c>
      <c r="V347" s="11" t="str">
        <f t="shared" si="16"/>
        <v>1</v>
      </c>
      <c r="Y347" s="10">
        <v>0</v>
      </c>
      <c r="AC347">
        <f t="shared" si="17"/>
        <v>1</v>
      </c>
    </row>
    <row r="348" spans="1:29" x14ac:dyDescent="0.2">
      <c r="A348" t="s">
        <v>207</v>
      </c>
      <c r="B348" t="s">
        <v>22</v>
      </c>
      <c r="C348" s="6">
        <v>45351</v>
      </c>
      <c r="D348" s="7">
        <v>34.366999999999997</v>
      </c>
      <c r="E348" s="6">
        <v>45442</v>
      </c>
      <c r="F348" s="7">
        <v>32.402000000000001</v>
      </c>
      <c r="G348">
        <v>1</v>
      </c>
      <c r="H348">
        <v>0</v>
      </c>
      <c r="J348" s="7"/>
      <c r="K348" s="8"/>
      <c r="M348" s="7"/>
      <c r="N348" s="8"/>
      <c r="O348" s="9" cm="1">
        <f t="array" ref="O348">_xlfn.IFS(AND(B348="Short",F348=Q348),(D348-F348)/D348,AND(B348="Long",F348=Q348),(F348/D348)-1,AND(B348="Long",F348&lt;&gt;Q348),(F348/D348)-1,AND(B348="Short",F348&lt;&gt;Q348),(D348-F348)/D348)</f>
        <v>5.7176942997642984E-2</v>
      </c>
      <c r="P348" t="s">
        <v>23</v>
      </c>
      <c r="Q348" s="7">
        <v>32.402000000000001</v>
      </c>
      <c r="R348" s="8">
        <v>45351</v>
      </c>
      <c r="S348" s="10">
        <f t="shared" si="15"/>
        <v>91</v>
      </c>
      <c r="T348" s="10">
        <v>1</v>
      </c>
      <c r="V348" s="11" t="str">
        <f t="shared" si="16"/>
        <v>1</v>
      </c>
      <c r="Y348" s="10">
        <v>0</v>
      </c>
      <c r="AC348">
        <f t="shared" si="17"/>
        <v>91</v>
      </c>
    </row>
    <row r="349" spans="1:29" x14ac:dyDescent="0.2">
      <c r="A349" t="s">
        <v>208</v>
      </c>
      <c r="B349" t="s">
        <v>22</v>
      </c>
      <c r="C349" s="6">
        <v>44519</v>
      </c>
      <c r="D349" s="7">
        <v>707.17700000000002</v>
      </c>
      <c r="E349" s="6">
        <v>44522</v>
      </c>
      <c r="F349" s="7">
        <v>663.71199999999999</v>
      </c>
      <c r="G349">
        <v>1</v>
      </c>
      <c r="H349">
        <v>0</v>
      </c>
      <c r="J349" s="7"/>
      <c r="K349" s="8"/>
      <c r="M349" s="7"/>
      <c r="N349" s="8"/>
      <c r="O349" s="9" cm="1">
        <f t="array" ref="O349">_xlfn.IFS(AND(B349="Short",F349=Q349),(D349-F349)/D349,AND(B349="Long",F349=Q349),(F349/D349)-1,AND(B349="Long",F349&lt;&gt;Q349),(F349/D349)-1,AND(B349="Short",F349&lt;&gt;Q349),(D349-F349)/D349)</f>
        <v>6.1462688973199113E-2</v>
      </c>
      <c r="P349" t="s">
        <v>23</v>
      </c>
      <c r="Q349" s="7">
        <v>663.71199999999999</v>
      </c>
      <c r="R349" s="8">
        <v>44519</v>
      </c>
      <c r="S349" s="10">
        <f t="shared" si="15"/>
        <v>3</v>
      </c>
      <c r="T349" s="10">
        <v>1</v>
      </c>
      <c r="V349" s="11" t="str">
        <f t="shared" si="16"/>
        <v>1</v>
      </c>
      <c r="Y349" s="10">
        <v>0</v>
      </c>
      <c r="AC349">
        <f t="shared" si="17"/>
        <v>3</v>
      </c>
    </row>
    <row r="350" spans="1:29" x14ac:dyDescent="0.2">
      <c r="A350" t="s">
        <v>229</v>
      </c>
      <c r="B350" t="s">
        <v>25</v>
      </c>
      <c r="C350" s="6">
        <v>43906</v>
      </c>
      <c r="D350" s="7">
        <v>17.140999999999998</v>
      </c>
      <c r="E350" s="6">
        <v>43907</v>
      </c>
      <c r="F350" s="7">
        <v>18.896000000000001</v>
      </c>
      <c r="G350">
        <v>1</v>
      </c>
      <c r="H350">
        <v>0</v>
      </c>
      <c r="J350" s="7"/>
      <c r="K350" s="8"/>
      <c r="M350" s="7"/>
      <c r="N350" s="8"/>
      <c r="O350" s="9" cm="1">
        <f t="array" ref="O350">_xlfn.IFS(AND(B350="Short",F350=Q350),(D350-F350)/D350,AND(B350="Long",F350=Q350),(F350/D350)-1,AND(B350="Long",F350&lt;&gt;Q350),(F350/D350)-1,AND(B350="Short",F350&lt;&gt;Q350),(D350-F350)/D350)</f>
        <v>0.10238609182661462</v>
      </c>
      <c r="P350" t="s">
        <v>23</v>
      </c>
      <c r="Q350" s="7">
        <v>18.896000000000001</v>
      </c>
      <c r="R350" s="8">
        <v>43906</v>
      </c>
      <c r="S350" s="10">
        <f t="shared" si="15"/>
        <v>1</v>
      </c>
      <c r="T350" s="10">
        <v>1</v>
      </c>
      <c r="V350" s="11" t="str">
        <f t="shared" si="16"/>
        <v>1</v>
      </c>
      <c r="Y350" s="10">
        <v>0</v>
      </c>
      <c r="AC350">
        <f t="shared" si="17"/>
        <v>1</v>
      </c>
    </row>
    <row r="351" spans="1:29" x14ac:dyDescent="0.2">
      <c r="A351" t="s">
        <v>218</v>
      </c>
      <c r="B351" t="s">
        <v>22</v>
      </c>
      <c r="C351" s="6">
        <v>44207</v>
      </c>
      <c r="D351" s="7">
        <v>183.14099999999999</v>
      </c>
      <c r="E351" s="6">
        <v>44573</v>
      </c>
      <c r="F351" s="7">
        <v>255.92</v>
      </c>
      <c r="G351">
        <v>0</v>
      </c>
      <c r="H351">
        <v>0</v>
      </c>
      <c r="J351" s="7"/>
      <c r="K351" s="8"/>
      <c r="M351" s="7"/>
      <c r="N351" s="8"/>
      <c r="O351" s="9" cm="1">
        <f t="array" ref="O351">_xlfn.IFS(AND(B351="Short",F351=Q351),(D351-F351)/D351,AND(B351="Long",F351=Q351),(F351/D351)-1,AND(B351="Long",F351&lt;&gt;Q351),(F351/D351)-1,AND(B351="Short",F351&lt;&gt;Q351),(D351-F351)/D351)</f>
        <v>-0.39739326529832208</v>
      </c>
      <c r="P351" t="s">
        <v>23</v>
      </c>
      <c r="Q351" s="7">
        <v>173.846</v>
      </c>
      <c r="R351" s="8">
        <v>44207</v>
      </c>
      <c r="S351" s="10">
        <f t="shared" si="15"/>
        <v>366</v>
      </c>
      <c r="T351" s="10">
        <v>0</v>
      </c>
      <c r="V351" s="11" t="b">
        <f t="shared" si="16"/>
        <v>0</v>
      </c>
      <c r="Y351" s="10">
        <v>0</v>
      </c>
      <c r="AC351" t="b">
        <f t="shared" si="17"/>
        <v>0</v>
      </c>
    </row>
    <row r="352" spans="1:29" x14ac:dyDescent="0.2">
      <c r="A352" t="s">
        <v>211</v>
      </c>
      <c r="B352" t="s">
        <v>25</v>
      </c>
      <c r="C352" s="6">
        <v>44861</v>
      </c>
      <c r="D352" s="7">
        <v>30.545000000000002</v>
      </c>
      <c r="E352" s="6">
        <v>44865</v>
      </c>
      <c r="F352" s="7">
        <v>32.270000000000003</v>
      </c>
      <c r="G352">
        <v>1</v>
      </c>
      <c r="H352">
        <v>0</v>
      </c>
      <c r="J352" s="7"/>
      <c r="K352" s="8"/>
      <c r="M352" s="7"/>
      <c r="N352" s="8"/>
      <c r="O352" s="9" cm="1">
        <f t="array" ref="O352">_xlfn.IFS(AND(B352="Short",F352=Q352),(D352-F352)/D352,AND(B352="Long",F352=Q352),(F352/D352)-1,AND(B352="Long",F352&lt;&gt;Q352),(F352/D352)-1,AND(B352="Short",F352&lt;&gt;Q352),(D352-F352)/D352)</f>
        <v>5.6474054673432583E-2</v>
      </c>
      <c r="P352" t="s">
        <v>23</v>
      </c>
      <c r="Q352" s="7">
        <v>32.270000000000003</v>
      </c>
      <c r="R352" s="8">
        <v>44861</v>
      </c>
      <c r="S352" s="10">
        <f t="shared" si="15"/>
        <v>4</v>
      </c>
      <c r="T352" s="10">
        <v>1</v>
      </c>
      <c r="V352" s="11" t="str">
        <f t="shared" si="16"/>
        <v>1</v>
      </c>
      <c r="Y352" s="10">
        <v>0</v>
      </c>
      <c r="AC352">
        <f t="shared" si="17"/>
        <v>4</v>
      </c>
    </row>
    <row r="353" spans="1:29" x14ac:dyDescent="0.2">
      <c r="A353" t="s">
        <v>229</v>
      </c>
      <c r="B353" t="s">
        <v>22</v>
      </c>
      <c r="C353" s="6">
        <v>45226</v>
      </c>
      <c r="D353" s="7">
        <v>27.564</v>
      </c>
      <c r="E353" s="6">
        <v>45229</v>
      </c>
      <c r="F353" s="7">
        <v>26.184000000000001</v>
      </c>
      <c r="G353">
        <v>1</v>
      </c>
      <c r="H353">
        <v>0</v>
      </c>
      <c r="J353" s="7"/>
      <c r="K353" s="8"/>
      <c r="M353" s="7"/>
      <c r="N353" s="8"/>
      <c r="O353" s="9" cm="1">
        <f t="array" ref="O353">_xlfn.IFS(AND(B353="Short",F353=Q353),(D353-F353)/D353,AND(B353="Long",F353=Q353),(F353/D353)-1,AND(B353="Long",F353&lt;&gt;Q353),(F353/D353)-1,AND(B353="Short",F353&lt;&gt;Q353),(D353-F353)/D353)</f>
        <v>5.0065302568567664E-2</v>
      </c>
      <c r="P353" t="s">
        <v>23</v>
      </c>
      <c r="Q353" s="7">
        <v>26.184000000000001</v>
      </c>
      <c r="R353" s="8">
        <v>45226</v>
      </c>
      <c r="S353" s="10">
        <f t="shared" si="15"/>
        <v>3</v>
      </c>
      <c r="T353" s="10">
        <v>1</v>
      </c>
      <c r="V353" s="11" t="str">
        <f t="shared" si="16"/>
        <v>1</v>
      </c>
      <c r="Y353" s="10">
        <v>0</v>
      </c>
      <c r="AC353">
        <f t="shared" si="17"/>
        <v>3</v>
      </c>
    </row>
    <row r="354" spans="1:29" x14ac:dyDescent="0.2">
      <c r="A354" t="s">
        <v>232</v>
      </c>
      <c r="B354" t="s">
        <v>25</v>
      </c>
      <c r="C354" s="6">
        <v>43899</v>
      </c>
      <c r="D354" s="7">
        <v>97.721000000000004</v>
      </c>
      <c r="E354" s="6">
        <v>43903</v>
      </c>
      <c r="F354" s="7">
        <v>103.476</v>
      </c>
      <c r="G354">
        <v>1</v>
      </c>
      <c r="H354">
        <v>0</v>
      </c>
      <c r="J354" s="7"/>
      <c r="K354" s="8"/>
      <c r="M354" s="7"/>
      <c r="N354" s="8"/>
      <c r="O354" s="9" cm="1">
        <f t="array" ref="O354">_xlfn.IFS(AND(B354="Short",F354=Q354),(D354-F354)/D354,AND(B354="Long",F354=Q354),(F354/D354)-1,AND(B354="Long",F354&lt;&gt;Q354),(F354/D354)-1,AND(B354="Short",F354&lt;&gt;Q354),(D354-F354)/D354)</f>
        <v>5.8892152147440147E-2</v>
      </c>
      <c r="P354" t="s">
        <v>23</v>
      </c>
      <c r="Q354" s="7">
        <v>103.476</v>
      </c>
      <c r="R354" s="8">
        <v>43899</v>
      </c>
      <c r="S354" s="10">
        <f t="shared" si="15"/>
        <v>4</v>
      </c>
      <c r="T354" s="10">
        <v>1</v>
      </c>
      <c r="V354" s="11" t="str">
        <f t="shared" si="16"/>
        <v>1</v>
      </c>
      <c r="Y354" s="10">
        <v>0</v>
      </c>
      <c r="AC354">
        <f t="shared" si="17"/>
        <v>4</v>
      </c>
    </row>
    <row r="355" spans="1:29" x14ac:dyDescent="0.2">
      <c r="A355" t="s">
        <v>214</v>
      </c>
      <c r="B355" t="s">
        <v>25</v>
      </c>
      <c r="C355" s="6">
        <v>45512</v>
      </c>
      <c r="D355" s="7">
        <v>45.445</v>
      </c>
      <c r="E355" s="6">
        <v>45538</v>
      </c>
      <c r="F355" s="7">
        <v>48.27</v>
      </c>
      <c r="G355">
        <v>1</v>
      </c>
      <c r="H355">
        <v>0</v>
      </c>
      <c r="J355" s="7"/>
      <c r="K355" s="8"/>
      <c r="M355" s="7"/>
      <c r="N355" s="8"/>
      <c r="O355" s="9" cm="1">
        <f t="array" ref="O355">_xlfn.IFS(AND(B355="Short",F355=Q355),(D355-F355)/D355,AND(B355="Long",F355=Q355),(F355/D355)-1,AND(B355="Long",F355&lt;&gt;Q355),(F355/D355)-1,AND(B355="Short",F355&lt;&gt;Q355),(D355-F355)/D355)</f>
        <v>6.2163054241390681E-2</v>
      </c>
      <c r="P355" t="s">
        <v>23</v>
      </c>
      <c r="Q355" s="7">
        <v>48.27</v>
      </c>
      <c r="R355" s="8">
        <v>45512</v>
      </c>
      <c r="S355" s="10">
        <f t="shared" si="15"/>
        <v>26</v>
      </c>
      <c r="T355" s="10">
        <v>1</v>
      </c>
      <c r="V355" s="11" t="str">
        <f t="shared" si="16"/>
        <v>1</v>
      </c>
      <c r="Y355" s="10">
        <v>0</v>
      </c>
      <c r="AC355">
        <f t="shared" si="17"/>
        <v>26</v>
      </c>
    </row>
    <row r="356" spans="1:29" x14ac:dyDescent="0.2">
      <c r="A356" t="s">
        <v>232</v>
      </c>
      <c r="B356" t="s">
        <v>25</v>
      </c>
      <c r="C356" s="6">
        <v>43906</v>
      </c>
      <c r="D356" s="7">
        <v>87.070999999999998</v>
      </c>
      <c r="E356" s="6">
        <v>43907</v>
      </c>
      <c r="F356" s="7">
        <v>96.426000000000002</v>
      </c>
      <c r="G356">
        <v>1</v>
      </c>
      <c r="H356">
        <v>0</v>
      </c>
      <c r="J356" s="7"/>
      <c r="K356" s="8"/>
      <c r="M356" s="7"/>
      <c r="N356" s="8"/>
      <c r="O356" s="9" cm="1">
        <f t="array" ref="O356">_xlfn.IFS(AND(B356="Short",F356=Q356),(D356-F356)/D356,AND(B356="Long",F356=Q356),(F356/D356)-1,AND(B356="Long",F356&lt;&gt;Q356),(F356/D356)-1,AND(B356="Short",F356&lt;&gt;Q356),(D356-F356)/D356)</f>
        <v>0.10744105385260316</v>
      </c>
      <c r="P356" t="s">
        <v>23</v>
      </c>
      <c r="Q356" s="7">
        <v>96.426000000000002</v>
      </c>
      <c r="R356" s="8">
        <v>43906</v>
      </c>
      <c r="S356" s="10">
        <f t="shared" si="15"/>
        <v>1</v>
      </c>
      <c r="T356" s="10">
        <v>1</v>
      </c>
      <c r="V356" s="11" t="str">
        <f t="shared" si="16"/>
        <v>1</v>
      </c>
      <c r="Y356" s="10">
        <v>0</v>
      </c>
      <c r="AC356">
        <f t="shared" si="17"/>
        <v>1</v>
      </c>
    </row>
    <row r="357" spans="1:29" x14ac:dyDescent="0.2">
      <c r="A357" t="s">
        <v>216</v>
      </c>
      <c r="B357" t="s">
        <v>25</v>
      </c>
      <c r="C357" s="6">
        <v>43906</v>
      </c>
      <c r="D357" s="7">
        <v>36.344000000000001</v>
      </c>
      <c r="E357" s="6">
        <v>43907</v>
      </c>
      <c r="F357" s="7">
        <v>38.414000000000001</v>
      </c>
      <c r="G357">
        <v>1</v>
      </c>
      <c r="H357">
        <v>0</v>
      </c>
      <c r="J357" s="7"/>
      <c r="K357" s="8"/>
      <c r="M357" s="7"/>
      <c r="N357" s="8"/>
      <c r="O357" s="9" cm="1">
        <f t="array" ref="O357">_xlfn.IFS(AND(B357="Short",F357=Q357),(D357-F357)/D357,AND(B357="Long",F357=Q357),(F357/D357)-1,AND(B357="Long",F357&lt;&gt;Q357),(F357/D357)-1,AND(B357="Short",F357&lt;&gt;Q357),(D357-F357)/D357)</f>
        <v>5.6955756108298505E-2</v>
      </c>
      <c r="P357" t="s">
        <v>23</v>
      </c>
      <c r="Q357" s="7">
        <v>38.414000000000001</v>
      </c>
      <c r="R357" s="8">
        <v>43906</v>
      </c>
      <c r="S357" s="10">
        <f t="shared" si="15"/>
        <v>1</v>
      </c>
      <c r="T357" s="10">
        <v>1</v>
      </c>
      <c r="V357" s="11" t="str">
        <f t="shared" si="16"/>
        <v>1</v>
      </c>
      <c r="Y357" s="10">
        <v>0</v>
      </c>
      <c r="AC357">
        <f t="shared" si="17"/>
        <v>1</v>
      </c>
    </row>
    <row r="358" spans="1:29" x14ac:dyDescent="0.2">
      <c r="A358" t="s">
        <v>217</v>
      </c>
      <c r="B358" t="s">
        <v>25</v>
      </c>
      <c r="C358" s="6">
        <v>43906</v>
      </c>
      <c r="D358" s="7">
        <v>29.245999999999999</v>
      </c>
      <c r="E358" s="6">
        <v>43907</v>
      </c>
      <c r="F358" s="7">
        <v>31.576000000000001</v>
      </c>
      <c r="G358">
        <v>1</v>
      </c>
      <c r="H358">
        <v>0</v>
      </c>
      <c r="J358" s="7"/>
      <c r="K358" s="8"/>
      <c r="M358" s="7"/>
      <c r="N358" s="8"/>
      <c r="O358" s="9" cm="1">
        <f t="array" ref="O358">_xlfn.IFS(AND(B358="Short",F358=Q358),(D358-F358)/D358,AND(B358="Long",F358=Q358),(F358/D358)-1,AND(B358="Long",F358&lt;&gt;Q358),(F358/D358)-1,AND(B358="Short",F358&lt;&gt;Q358),(D358-F358)/D358)</f>
        <v>7.9669014566094543E-2</v>
      </c>
      <c r="P358" t="s">
        <v>23</v>
      </c>
      <c r="Q358" s="7">
        <v>31.576000000000001</v>
      </c>
      <c r="R358" s="8">
        <v>43906</v>
      </c>
      <c r="S358" s="10">
        <f t="shared" si="15"/>
        <v>1</v>
      </c>
      <c r="T358" s="10">
        <v>1</v>
      </c>
      <c r="V358" s="11" t="str">
        <f t="shared" si="16"/>
        <v>1</v>
      </c>
      <c r="Y358" s="10">
        <v>0</v>
      </c>
      <c r="AC358">
        <f t="shared" si="17"/>
        <v>1</v>
      </c>
    </row>
    <row r="359" spans="1:29" x14ac:dyDescent="0.2">
      <c r="A359" t="s">
        <v>239</v>
      </c>
      <c r="B359" t="s">
        <v>25</v>
      </c>
      <c r="C359" s="6">
        <v>43906</v>
      </c>
      <c r="D359" s="7">
        <v>21.31</v>
      </c>
      <c r="E359" s="6">
        <v>43909</v>
      </c>
      <c r="F359" s="7">
        <v>22.51</v>
      </c>
      <c r="G359">
        <v>1</v>
      </c>
      <c r="H359">
        <v>0</v>
      </c>
      <c r="J359" s="7"/>
      <c r="K359" s="8"/>
      <c r="M359" s="7"/>
      <c r="N359" s="8"/>
      <c r="O359" s="9" cm="1">
        <f t="array" ref="O359">_xlfn.IFS(AND(B359="Short",F359=Q359),(D359-F359)/D359,AND(B359="Long",F359=Q359),(F359/D359)-1,AND(B359="Long",F359&lt;&gt;Q359),(F359/D359)-1,AND(B359="Short",F359&lt;&gt;Q359),(D359-F359)/D359)</f>
        <v>5.6311590802440303E-2</v>
      </c>
      <c r="P359" t="s">
        <v>23</v>
      </c>
      <c r="Q359" s="7">
        <v>22.51</v>
      </c>
      <c r="R359" s="8">
        <v>43906</v>
      </c>
      <c r="S359" s="10">
        <f t="shared" si="15"/>
        <v>3</v>
      </c>
      <c r="T359" s="10">
        <v>1</v>
      </c>
      <c r="V359" s="11" t="str">
        <f t="shared" si="16"/>
        <v>1</v>
      </c>
      <c r="Y359" s="10">
        <v>0</v>
      </c>
      <c r="AC359">
        <f t="shared" si="17"/>
        <v>3</v>
      </c>
    </row>
    <row r="360" spans="1:29" x14ac:dyDescent="0.2">
      <c r="A360" t="s">
        <v>220</v>
      </c>
      <c r="B360" t="s">
        <v>25</v>
      </c>
      <c r="C360" s="6">
        <v>43906</v>
      </c>
      <c r="D360" s="7">
        <v>15.076000000000001</v>
      </c>
      <c r="E360" s="6">
        <v>43916</v>
      </c>
      <c r="F360" s="7">
        <v>16.206</v>
      </c>
      <c r="G360">
        <v>1</v>
      </c>
      <c r="H360">
        <v>0</v>
      </c>
      <c r="J360" s="7"/>
      <c r="K360" s="8"/>
      <c r="M360" s="7"/>
      <c r="N360" s="8"/>
      <c r="O360" s="9" cm="1">
        <f t="array" ref="O360">_xlfn.IFS(AND(B360="Short",F360=Q360),(D360-F360)/D360,AND(B360="Long",F360=Q360),(F360/D360)-1,AND(B360="Long",F360&lt;&gt;Q360),(F360/D360)-1,AND(B360="Short",F360&lt;&gt;Q360),(D360-F360)/D360)</f>
        <v>7.4953568585831798E-2</v>
      </c>
      <c r="P360" t="s">
        <v>23</v>
      </c>
      <c r="Q360" s="7">
        <v>16.206</v>
      </c>
      <c r="R360" s="8">
        <v>43906</v>
      </c>
      <c r="S360" s="10">
        <f t="shared" si="15"/>
        <v>10</v>
      </c>
      <c r="T360" s="10">
        <v>1</v>
      </c>
      <c r="V360" s="11" t="str">
        <f t="shared" si="16"/>
        <v>1</v>
      </c>
      <c r="Y360" s="10">
        <v>0</v>
      </c>
      <c r="AC360">
        <f t="shared" si="17"/>
        <v>10</v>
      </c>
    </row>
    <row r="361" spans="1:29" x14ac:dyDescent="0.2">
      <c r="A361" t="s">
        <v>220</v>
      </c>
      <c r="B361" t="s">
        <v>25</v>
      </c>
      <c r="C361" s="6">
        <v>44602</v>
      </c>
      <c r="D361" s="7">
        <v>33.698</v>
      </c>
      <c r="E361" s="6">
        <v>44602</v>
      </c>
      <c r="F361" s="7">
        <v>36.887999999999998</v>
      </c>
      <c r="G361">
        <v>1</v>
      </c>
      <c r="H361">
        <v>0</v>
      </c>
      <c r="J361" s="7"/>
      <c r="K361" s="8"/>
      <c r="M361" s="7"/>
      <c r="N361" s="8"/>
      <c r="O361" s="9" cm="1">
        <f t="array" ref="O361">_xlfn.IFS(AND(B361="Short",F361=Q361),(D361-F361)/D361,AND(B361="Long",F361=Q361),(F361/D361)-1,AND(B361="Long",F361&lt;&gt;Q361),(F361/D361)-1,AND(B361="Short",F361&lt;&gt;Q361),(D361-F361)/D361)</f>
        <v>9.4664371772805511E-2</v>
      </c>
      <c r="P361" t="s">
        <v>23</v>
      </c>
      <c r="Q361" s="7">
        <v>36.887999999999998</v>
      </c>
      <c r="R361" s="8">
        <v>44602</v>
      </c>
      <c r="S361" s="10">
        <f t="shared" si="15"/>
        <v>0</v>
      </c>
      <c r="T361" s="10">
        <v>1</v>
      </c>
      <c r="V361" s="11" t="str">
        <f t="shared" si="16"/>
        <v>1</v>
      </c>
      <c r="Y361" s="10">
        <v>0</v>
      </c>
      <c r="AC361">
        <f t="shared" si="17"/>
        <v>0</v>
      </c>
    </row>
    <row r="362" spans="1:29" x14ac:dyDescent="0.2">
      <c r="A362" t="s">
        <v>243</v>
      </c>
      <c r="B362" t="s">
        <v>22</v>
      </c>
      <c r="C362" s="6">
        <v>44999</v>
      </c>
      <c r="D362" s="7">
        <v>13.369</v>
      </c>
      <c r="E362" s="6">
        <v>44999</v>
      </c>
      <c r="F362" s="7">
        <v>12.263999999999999</v>
      </c>
      <c r="G362">
        <v>1</v>
      </c>
      <c r="H362">
        <v>0</v>
      </c>
      <c r="J362" s="7"/>
      <c r="K362" s="8"/>
      <c r="M362" s="7"/>
      <c r="N362" s="8"/>
      <c r="O362" s="9" cm="1">
        <f t="array" ref="O362">_xlfn.IFS(AND(B362="Short",F362=Q362),(D362-F362)/D362,AND(B362="Long",F362=Q362),(F362/D362)-1,AND(B362="Long",F362&lt;&gt;Q362),(F362/D362)-1,AND(B362="Short",F362&lt;&gt;Q362),(D362-F362)/D362)</f>
        <v>8.2653900815319051E-2</v>
      </c>
      <c r="P362" t="s">
        <v>23</v>
      </c>
      <c r="Q362" s="7">
        <v>12.263999999999999</v>
      </c>
      <c r="R362" s="8">
        <v>44999</v>
      </c>
      <c r="S362" s="10">
        <f t="shared" si="15"/>
        <v>0</v>
      </c>
      <c r="T362" s="10">
        <v>1</v>
      </c>
      <c r="V362" s="11" t="str">
        <f t="shared" si="16"/>
        <v>1</v>
      </c>
      <c r="Y362" s="10">
        <v>0</v>
      </c>
      <c r="AC362">
        <f t="shared" si="17"/>
        <v>0</v>
      </c>
    </row>
    <row r="363" spans="1:29" x14ac:dyDescent="0.2">
      <c r="A363" t="s">
        <v>224</v>
      </c>
      <c r="B363" t="s">
        <v>25</v>
      </c>
      <c r="C363" s="6">
        <v>43899</v>
      </c>
      <c r="D363" s="7">
        <v>32.616</v>
      </c>
      <c r="E363" s="6">
        <v>43900</v>
      </c>
      <c r="F363" s="7">
        <v>36.246000000000002</v>
      </c>
      <c r="G363">
        <v>1</v>
      </c>
      <c r="H363">
        <v>0</v>
      </c>
      <c r="J363" s="7"/>
      <c r="K363" s="8"/>
      <c r="M363" s="7"/>
      <c r="N363" s="8"/>
      <c r="O363" s="9" cm="1">
        <f t="array" ref="O363">_xlfn.IFS(AND(B363="Short",F363=Q363),(D363-F363)/D363,AND(B363="Long",F363=Q363),(F363/D363)-1,AND(B363="Long",F363&lt;&gt;Q363),(F363/D363)-1,AND(B363="Short",F363&lt;&gt;Q363),(D363-F363)/D363)</f>
        <v>0.11129506990434157</v>
      </c>
      <c r="P363" t="s">
        <v>23</v>
      </c>
      <c r="Q363" s="7">
        <v>36.246000000000002</v>
      </c>
      <c r="R363" s="8">
        <v>43899</v>
      </c>
      <c r="S363" s="10">
        <f t="shared" si="15"/>
        <v>1</v>
      </c>
      <c r="T363" s="10">
        <v>1</v>
      </c>
      <c r="V363" s="11" t="str">
        <f t="shared" si="16"/>
        <v>1</v>
      </c>
      <c r="Y363" s="10">
        <v>0</v>
      </c>
      <c r="AC363">
        <f t="shared" si="17"/>
        <v>1</v>
      </c>
    </row>
    <row r="364" spans="1:29" x14ac:dyDescent="0.2">
      <c r="A364" t="s">
        <v>224</v>
      </c>
      <c r="B364" t="s">
        <v>22</v>
      </c>
      <c r="C364" s="6">
        <v>43903</v>
      </c>
      <c r="D364" s="7">
        <v>25.545000000000002</v>
      </c>
      <c r="E364" s="6">
        <v>43906</v>
      </c>
      <c r="F364" s="7">
        <v>24.07</v>
      </c>
      <c r="G364">
        <v>1</v>
      </c>
      <c r="H364">
        <v>0</v>
      </c>
      <c r="J364" s="7"/>
      <c r="K364" s="8"/>
      <c r="M364" s="7"/>
      <c r="N364" s="8"/>
      <c r="O364" s="9" cm="1">
        <f t="array" ref="O364">_xlfn.IFS(AND(B364="Short",F364=Q364),(D364-F364)/D364,AND(B364="Long",F364=Q364),(F364/D364)-1,AND(B364="Long",F364&lt;&gt;Q364),(F364/D364)-1,AND(B364="Short",F364&lt;&gt;Q364),(D364-F364)/D364)</f>
        <v>5.7741240947347866E-2</v>
      </c>
      <c r="P364" t="s">
        <v>23</v>
      </c>
      <c r="Q364" s="7">
        <v>24.07</v>
      </c>
      <c r="R364" s="8">
        <v>43903</v>
      </c>
      <c r="S364" s="10">
        <f t="shared" si="15"/>
        <v>3</v>
      </c>
      <c r="T364" s="10">
        <v>1</v>
      </c>
      <c r="V364" s="11" t="str">
        <f t="shared" si="16"/>
        <v>1</v>
      </c>
      <c r="Y364" s="10">
        <v>0</v>
      </c>
      <c r="AC364">
        <f t="shared" si="17"/>
        <v>3</v>
      </c>
    </row>
    <row r="365" spans="1:29" x14ac:dyDescent="0.2">
      <c r="A365" t="s">
        <v>224</v>
      </c>
      <c r="B365" t="s">
        <v>25</v>
      </c>
      <c r="C365" s="6">
        <v>43906</v>
      </c>
      <c r="D365" s="7">
        <v>20.96</v>
      </c>
      <c r="E365" s="6">
        <v>43906</v>
      </c>
      <c r="F365" s="7">
        <v>23.16</v>
      </c>
      <c r="G365">
        <v>1</v>
      </c>
      <c r="H365">
        <v>0</v>
      </c>
      <c r="J365" s="7"/>
      <c r="K365" s="8"/>
      <c r="M365" s="7"/>
      <c r="N365" s="8"/>
      <c r="O365" s="9" cm="1">
        <f t="array" ref="O365">_xlfn.IFS(AND(B365="Short",F365=Q365),(D365-F365)/D365,AND(B365="Long",F365=Q365),(F365/D365)-1,AND(B365="Long",F365&lt;&gt;Q365),(F365/D365)-1,AND(B365="Short",F365&lt;&gt;Q365),(D365-F365)/D365)</f>
        <v>0.10496183206106857</v>
      </c>
      <c r="P365" t="s">
        <v>23</v>
      </c>
      <c r="Q365" s="7">
        <v>23.16</v>
      </c>
      <c r="R365" s="8">
        <v>43906</v>
      </c>
      <c r="S365" s="10">
        <f t="shared" si="15"/>
        <v>0</v>
      </c>
      <c r="T365" s="10">
        <v>1</v>
      </c>
      <c r="V365" s="11" t="str">
        <f t="shared" si="16"/>
        <v>1</v>
      </c>
      <c r="Y365" s="10">
        <v>0</v>
      </c>
      <c r="AC365">
        <f t="shared" si="17"/>
        <v>0</v>
      </c>
    </row>
    <row r="366" spans="1:29" x14ac:dyDescent="0.2">
      <c r="A366" t="s">
        <v>243</v>
      </c>
      <c r="B366" t="s">
        <v>22</v>
      </c>
      <c r="C366" s="6">
        <v>45516</v>
      </c>
      <c r="D366" s="7">
        <v>16.797000000000001</v>
      </c>
      <c r="E366" s="6">
        <v>45517</v>
      </c>
      <c r="F366" s="7">
        <v>15.582000000000001</v>
      </c>
      <c r="G366">
        <v>1</v>
      </c>
      <c r="H366">
        <v>0</v>
      </c>
      <c r="J366" s="7"/>
      <c r="K366" s="8"/>
      <c r="M366" s="7"/>
      <c r="N366" s="8"/>
      <c r="O366" s="9" cm="1">
        <f t="array" ref="O366">_xlfn.IFS(AND(B366="Short",F366=Q366),(D366-F366)/D366,AND(B366="Long",F366=Q366),(F366/D366)-1,AND(B366="Long",F366&lt;&gt;Q366),(F366/D366)-1,AND(B366="Short",F366&lt;&gt;Q366),(D366-F366)/D366)</f>
        <v>7.2334345418824775E-2</v>
      </c>
      <c r="P366" t="s">
        <v>23</v>
      </c>
      <c r="Q366" s="7">
        <v>15.582000000000001</v>
      </c>
      <c r="R366" s="8">
        <v>45516</v>
      </c>
      <c r="S366" s="10">
        <f t="shared" si="15"/>
        <v>1</v>
      </c>
      <c r="T366" s="10">
        <v>1</v>
      </c>
      <c r="V366" s="11" t="str">
        <f t="shared" si="16"/>
        <v>1</v>
      </c>
      <c r="Y366" s="10">
        <v>0</v>
      </c>
      <c r="AC366">
        <f t="shared" si="17"/>
        <v>1</v>
      </c>
    </row>
    <row r="367" spans="1:29" x14ac:dyDescent="0.2">
      <c r="A367" t="s">
        <v>249</v>
      </c>
      <c r="B367" t="s">
        <v>25</v>
      </c>
      <c r="C367" s="6">
        <v>43906</v>
      </c>
      <c r="D367" s="7">
        <v>81.905000000000001</v>
      </c>
      <c r="E367" s="6">
        <v>43907</v>
      </c>
      <c r="F367" s="7">
        <v>87.53</v>
      </c>
      <c r="G367">
        <v>1</v>
      </c>
      <c r="H367">
        <v>0</v>
      </c>
      <c r="J367" s="7"/>
      <c r="K367" s="8"/>
      <c r="M367" s="7"/>
      <c r="N367" s="8"/>
      <c r="O367" s="9" cm="1">
        <f t="array" ref="O367">_xlfn.IFS(AND(B367="Short",F367=Q367),(D367-F367)/D367,AND(B367="Long",F367=Q367),(F367/D367)-1,AND(B367="Long",F367&lt;&gt;Q367),(F367/D367)-1,AND(B367="Short",F367&lt;&gt;Q367),(D367-F367)/D367)</f>
        <v>6.8677125938587436E-2</v>
      </c>
      <c r="P367" t="s">
        <v>23</v>
      </c>
      <c r="Q367" s="7">
        <v>87.53</v>
      </c>
      <c r="R367" s="8">
        <v>43906</v>
      </c>
      <c r="S367" s="10">
        <f t="shared" si="15"/>
        <v>1</v>
      </c>
      <c r="T367" s="10">
        <v>1</v>
      </c>
      <c r="V367" s="11" t="str">
        <f t="shared" si="16"/>
        <v>1</v>
      </c>
      <c r="Y367" s="10">
        <v>0</v>
      </c>
      <c r="AC367">
        <f t="shared" si="17"/>
        <v>1</v>
      </c>
    </row>
    <row r="368" spans="1:29" x14ac:dyDescent="0.2">
      <c r="A368" t="s">
        <v>223</v>
      </c>
      <c r="B368" t="s">
        <v>25</v>
      </c>
      <c r="C368" s="6">
        <v>43906</v>
      </c>
      <c r="D368" s="7">
        <v>32.158999999999999</v>
      </c>
      <c r="E368" s="6">
        <v>43920</v>
      </c>
      <c r="F368" s="7">
        <v>34.204000000000001</v>
      </c>
      <c r="G368">
        <v>1</v>
      </c>
      <c r="H368">
        <v>0</v>
      </c>
      <c r="J368" s="7"/>
      <c r="K368" s="8"/>
      <c r="M368" s="7"/>
      <c r="N368" s="8"/>
      <c r="O368" s="9" cm="1">
        <f t="array" ref="O368">_xlfn.IFS(AND(B368="Short",F368=Q368),(D368-F368)/D368,AND(B368="Long",F368=Q368),(F368/D368)-1,AND(B368="Long",F368&lt;&gt;Q368),(F368/D368)-1,AND(B368="Short",F368&lt;&gt;Q368),(D368-F368)/D368)</f>
        <v>6.3590285767592292E-2</v>
      </c>
      <c r="P368" t="s">
        <v>23</v>
      </c>
      <c r="Q368" s="7">
        <v>34.204000000000001</v>
      </c>
      <c r="R368" s="8">
        <v>43906</v>
      </c>
      <c r="S368" s="10">
        <f t="shared" si="15"/>
        <v>14</v>
      </c>
      <c r="T368" s="10">
        <v>1</v>
      </c>
      <c r="V368" s="11" t="str">
        <f t="shared" si="16"/>
        <v>1</v>
      </c>
      <c r="Y368" s="10">
        <v>0</v>
      </c>
      <c r="AC368">
        <f t="shared" si="17"/>
        <v>14</v>
      </c>
    </row>
    <row r="369" spans="1:29" x14ac:dyDescent="0.2">
      <c r="A369" t="s">
        <v>249</v>
      </c>
      <c r="B369" t="s">
        <v>25</v>
      </c>
      <c r="C369" s="6">
        <v>44979</v>
      </c>
      <c r="D369" s="7">
        <v>162.88300000000001</v>
      </c>
      <c r="E369" s="6">
        <v>45345</v>
      </c>
      <c r="F369" s="7">
        <v>149.97</v>
      </c>
      <c r="G369">
        <v>0</v>
      </c>
      <c r="H369">
        <v>0</v>
      </c>
      <c r="J369" s="7"/>
      <c r="K369" s="8"/>
      <c r="M369" s="7"/>
      <c r="N369" s="8"/>
      <c r="O369" s="9" cm="1">
        <f t="array" ref="O369">_xlfn.IFS(AND(B369="Short",F369=Q369),(D369-F369)/D369,AND(B369="Long",F369=Q369),(F369/D369)-1,AND(B369="Long",F369&lt;&gt;Q369),(F369/D369)-1,AND(B369="Short",F369&lt;&gt;Q369),(D369-F369)/D369)</f>
        <v>-7.9277763793643374E-2</v>
      </c>
      <c r="P369" t="s">
        <v>23</v>
      </c>
      <c r="Q369" s="7">
        <v>174.048</v>
      </c>
      <c r="R369" s="8">
        <v>44979</v>
      </c>
      <c r="S369" s="10">
        <f t="shared" si="15"/>
        <v>366</v>
      </c>
      <c r="T369" s="10">
        <v>0</v>
      </c>
      <c r="V369" s="11" t="b">
        <f t="shared" si="16"/>
        <v>0</v>
      </c>
      <c r="Y369" s="10">
        <v>0</v>
      </c>
      <c r="AC369" t="b">
        <f t="shared" si="17"/>
        <v>0</v>
      </c>
    </row>
    <row r="370" spans="1:29" x14ac:dyDescent="0.2">
      <c r="A370" t="s">
        <v>228</v>
      </c>
      <c r="B370" t="s">
        <v>25</v>
      </c>
      <c r="C370" s="6">
        <v>43906</v>
      </c>
      <c r="D370" s="7">
        <v>153.40600000000001</v>
      </c>
      <c r="E370" s="6">
        <v>43914</v>
      </c>
      <c r="F370" s="7">
        <v>162.93600000000001</v>
      </c>
      <c r="G370">
        <v>1</v>
      </c>
      <c r="H370">
        <v>0</v>
      </c>
      <c r="J370" s="7"/>
      <c r="K370" s="8"/>
      <c r="M370" s="7"/>
      <c r="N370" s="8"/>
      <c r="O370" s="9" cm="1">
        <f t="array" ref="O370">_xlfn.IFS(AND(B370="Short",F370=Q370),(D370-F370)/D370,AND(B370="Long",F370=Q370),(F370/D370)-1,AND(B370="Long",F370&lt;&gt;Q370),(F370/D370)-1,AND(B370="Short",F370&lt;&gt;Q370),(D370-F370)/D370)</f>
        <v>6.2122733139512221E-2</v>
      </c>
      <c r="P370" t="s">
        <v>23</v>
      </c>
      <c r="Q370" s="7">
        <v>162.93600000000001</v>
      </c>
      <c r="R370" s="8">
        <v>43906</v>
      </c>
      <c r="S370" s="10">
        <f t="shared" si="15"/>
        <v>8</v>
      </c>
      <c r="T370" s="10">
        <v>1</v>
      </c>
      <c r="V370" s="11" t="str">
        <f t="shared" si="16"/>
        <v>1</v>
      </c>
      <c r="Y370" s="10">
        <v>0</v>
      </c>
      <c r="AC370">
        <f t="shared" si="17"/>
        <v>8</v>
      </c>
    </row>
    <row r="371" spans="1:29" x14ac:dyDescent="0.2">
      <c r="A371" t="s">
        <v>226</v>
      </c>
      <c r="B371" t="s">
        <v>22</v>
      </c>
      <c r="C371" s="6">
        <v>44518</v>
      </c>
      <c r="D371" s="7">
        <v>32.056399999999996</v>
      </c>
      <c r="E371" s="6">
        <v>44533</v>
      </c>
      <c r="F371" s="7">
        <v>30.503399999999999</v>
      </c>
      <c r="G371">
        <v>1</v>
      </c>
      <c r="H371">
        <v>0</v>
      </c>
      <c r="J371" s="7"/>
      <c r="K371" s="8"/>
      <c r="M371" s="7"/>
      <c r="N371" s="8"/>
      <c r="O371" s="9" cm="1">
        <f t="array" ref="O371">_xlfn.IFS(AND(B371="Short",F371=Q371),(D371-F371)/D371,AND(B371="Long",F371=Q371),(F371/D371)-1,AND(B371="Long",F371&lt;&gt;Q371),(F371/D371)-1,AND(B371="Short",F371&lt;&gt;Q371),(D371-F371)/D371)</f>
        <v>4.844586416441015E-2</v>
      </c>
      <c r="P371" t="s">
        <v>23</v>
      </c>
      <c r="Q371" s="7">
        <v>30.503399999999999</v>
      </c>
      <c r="R371" s="8">
        <v>44518</v>
      </c>
      <c r="S371" s="10">
        <f t="shared" si="15"/>
        <v>15</v>
      </c>
      <c r="T371" s="10">
        <v>1</v>
      </c>
      <c r="V371" s="11" t="str">
        <f t="shared" si="16"/>
        <v>1</v>
      </c>
      <c r="Y371" s="10">
        <v>0</v>
      </c>
      <c r="AC371">
        <f t="shared" si="17"/>
        <v>15</v>
      </c>
    </row>
    <row r="372" spans="1:29" x14ac:dyDescent="0.2">
      <c r="A372" t="s">
        <v>228</v>
      </c>
      <c r="B372" t="s">
        <v>25</v>
      </c>
      <c r="C372" s="6">
        <v>45051</v>
      </c>
      <c r="D372" s="7">
        <v>410.43799999999999</v>
      </c>
      <c r="E372" s="6">
        <v>45068</v>
      </c>
      <c r="F372" s="7">
        <v>437.37799999999999</v>
      </c>
      <c r="G372">
        <v>1</v>
      </c>
      <c r="H372">
        <v>0</v>
      </c>
      <c r="J372" s="7"/>
      <c r="K372" s="8"/>
      <c r="M372" s="7"/>
      <c r="N372" s="8"/>
      <c r="O372" s="9" cm="1">
        <f t="array" ref="O372">_xlfn.IFS(AND(B372="Short",F372=Q372),(D372-F372)/D372,AND(B372="Long",F372=Q372),(F372/D372)-1,AND(B372="Long",F372&lt;&gt;Q372),(F372/D372)-1,AND(B372="Short",F372&lt;&gt;Q372),(D372-F372)/D372)</f>
        <v>6.5637197335529418E-2</v>
      </c>
      <c r="P372" t="s">
        <v>23</v>
      </c>
      <c r="Q372" s="7">
        <v>437.37799999999999</v>
      </c>
      <c r="R372" s="8">
        <v>45051</v>
      </c>
      <c r="S372" s="10">
        <f t="shared" si="15"/>
        <v>17</v>
      </c>
      <c r="T372" s="10">
        <v>1</v>
      </c>
      <c r="V372" s="11" t="str">
        <f t="shared" si="16"/>
        <v>1</v>
      </c>
      <c r="Y372" s="10">
        <v>0</v>
      </c>
      <c r="AC372">
        <f t="shared" si="17"/>
        <v>17</v>
      </c>
    </row>
    <row r="373" spans="1:29" x14ac:dyDescent="0.2">
      <c r="A373" t="s">
        <v>226</v>
      </c>
      <c r="B373" t="s">
        <v>22</v>
      </c>
      <c r="C373" s="6">
        <v>44980</v>
      </c>
      <c r="D373" s="7">
        <v>23.171399999999998</v>
      </c>
      <c r="E373" s="6">
        <v>45348</v>
      </c>
      <c r="F373" s="7">
        <v>79.091999999999999</v>
      </c>
      <c r="G373">
        <v>0</v>
      </c>
      <c r="H373">
        <v>0</v>
      </c>
      <c r="J373" s="7"/>
      <c r="K373" s="8"/>
      <c r="M373" s="7"/>
      <c r="N373" s="8"/>
      <c r="O373" s="9" cm="1">
        <f t="array" ref="O373">_xlfn.IFS(AND(B373="Short",F373=Q373),(D373-F373)/D373,AND(B373="Long",F373=Q373),(F373/D373)-1,AND(B373="Long",F373&lt;&gt;Q373),(F373/D373)-1,AND(B373="Short",F373&lt;&gt;Q373),(D373-F373)/D373)</f>
        <v>-2.4133457624485359</v>
      </c>
      <c r="P373" t="s">
        <v>23</v>
      </c>
      <c r="Q373" s="7">
        <v>21.828399999999998</v>
      </c>
      <c r="R373" s="8">
        <v>44980</v>
      </c>
      <c r="S373" s="10">
        <f t="shared" si="15"/>
        <v>368</v>
      </c>
      <c r="T373" s="10">
        <v>0</v>
      </c>
      <c r="V373" s="11" t="b">
        <f t="shared" si="16"/>
        <v>0</v>
      </c>
      <c r="Y373" s="10">
        <v>0</v>
      </c>
      <c r="AC373" t="b">
        <f t="shared" si="17"/>
        <v>0</v>
      </c>
    </row>
    <row r="374" spans="1:29" x14ac:dyDescent="0.2">
      <c r="A374" t="s">
        <v>219</v>
      </c>
      <c r="B374" t="s">
        <v>25</v>
      </c>
      <c r="C374" s="6">
        <v>43906</v>
      </c>
      <c r="D374" s="7">
        <v>298.36799999999999</v>
      </c>
      <c r="E374" s="6">
        <v>43907</v>
      </c>
      <c r="F374" s="7">
        <v>315.15800000000002</v>
      </c>
      <c r="G374">
        <v>1</v>
      </c>
      <c r="H374">
        <v>0</v>
      </c>
      <c r="J374" s="7"/>
      <c r="K374" s="8"/>
      <c r="M374" s="7"/>
      <c r="N374" s="8"/>
      <c r="O374" s="9" cm="1">
        <f t="array" ref="O374">_xlfn.IFS(AND(B374="Short",F374=Q374),(D374-F374)/D374,AND(B374="Long",F374=Q374),(F374/D374)-1,AND(B374="Long",F374&lt;&gt;Q374),(F374/D374)-1,AND(B374="Short",F374&lt;&gt;Q374),(D374-F374)/D374)</f>
        <v>5.6272790647790671E-2</v>
      </c>
      <c r="P374" t="s">
        <v>23</v>
      </c>
      <c r="Q374" s="7">
        <v>315.15800000000002</v>
      </c>
      <c r="R374" s="8">
        <v>43906</v>
      </c>
      <c r="S374" s="10">
        <f t="shared" si="15"/>
        <v>1</v>
      </c>
      <c r="T374" s="10">
        <v>1</v>
      </c>
      <c r="V374" s="11" t="str">
        <f t="shared" si="16"/>
        <v>1</v>
      </c>
      <c r="Y374" s="10">
        <v>0</v>
      </c>
      <c r="AC374">
        <f t="shared" si="17"/>
        <v>1</v>
      </c>
    </row>
    <row r="375" spans="1:29" x14ac:dyDescent="0.2">
      <c r="A375" t="s">
        <v>226</v>
      </c>
      <c r="B375" t="s">
        <v>25</v>
      </c>
      <c r="C375" s="6">
        <v>45509</v>
      </c>
      <c r="D375" s="7">
        <v>93.581000000000003</v>
      </c>
      <c r="E375" s="6">
        <v>45510</v>
      </c>
      <c r="F375" s="7">
        <v>101.18600000000001</v>
      </c>
      <c r="G375">
        <v>1</v>
      </c>
      <c r="H375">
        <v>0</v>
      </c>
      <c r="J375" s="7"/>
      <c r="K375" s="8"/>
      <c r="M375" s="7"/>
      <c r="N375" s="8"/>
      <c r="O375" s="9" cm="1">
        <f t="array" ref="O375">_xlfn.IFS(AND(B375="Short",F375=Q375),(D375-F375)/D375,AND(B375="Long",F375=Q375),(F375/D375)-1,AND(B375="Long",F375&lt;&gt;Q375),(F375/D375)-1,AND(B375="Short",F375&lt;&gt;Q375),(D375-F375)/D375)</f>
        <v>8.1266496404184707E-2</v>
      </c>
      <c r="P375" t="s">
        <v>23</v>
      </c>
      <c r="Q375" s="7">
        <v>101.18600000000001</v>
      </c>
      <c r="R375" s="8">
        <v>45509</v>
      </c>
      <c r="S375" s="10">
        <f t="shared" si="15"/>
        <v>1</v>
      </c>
      <c r="T375" s="10">
        <v>1</v>
      </c>
      <c r="V375" s="11" t="str">
        <f t="shared" si="16"/>
        <v>1</v>
      </c>
      <c r="Y375" s="10">
        <v>0</v>
      </c>
      <c r="AC375">
        <f t="shared" si="17"/>
        <v>1</v>
      </c>
    </row>
    <row r="376" spans="1:29" x14ac:dyDescent="0.2">
      <c r="A376" t="s">
        <v>231</v>
      </c>
      <c r="B376" t="s">
        <v>25</v>
      </c>
      <c r="C376" s="6">
        <v>43906</v>
      </c>
      <c r="D376" s="7">
        <v>2632.2280000000001</v>
      </c>
      <c r="E376" s="6">
        <v>43909</v>
      </c>
      <c r="F376" s="7">
        <v>2793.3679999999999</v>
      </c>
      <c r="G376">
        <v>1</v>
      </c>
      <c r="H376">
        <v>0</v>
      </c>
      <c r="J376" s="7"/>
      <c r="K376" s="8"/>
      <c r="M376" s="7"/>
      <c r="N376" s="8"/>
      <c r="O376" s="9" cm="1">
        <f t="array" ref="O376">_xlfn.IFS(AND(B376="Short",F376=Q376),(D376-F376)/D376,AND(B376="Long",F376=Q376),(F376/D376)-1,AND(B376="Long",F376&lt;&gt;Q376),(F376/D376)-1,AND(B376="Short",F376&lt;&gt;Q376),(D376-F376)/D376)</f>
        <v>6.1218101167527905E-2</v>
      </c>
      <c r="P376" t="s">
        <v>23</v>
      </c>
      <c r="Q376" s="7">
        <v>2793.3679999999999</v>
      </c>
      <c r="R376" s="8">
        <v>43906</v>
      </c>
      <c r="S376" s="10">
        <f t="shared" si="15"/>
        <v>3</v>
      </c>
      <c r="T376" s="10">
        <v>1</v>
      </c>
      <c r="V376" s="11" t="str">
        <f t="shared" si="16"/>
        <v>1</v>
      </c>
      <c r="Y376" s="10">
        <v>0</v>
      </c>
      <c r="AC376">
        <f t="shared" si="17"/>
        <v>3</v>
      </c>
    </row>
    <row r="377" spans="1:29" x14ac:dyDescent="0.2">
      <c r="A377" t="s">
        <v>234</v>
      </c>
      <c r="B377" t="s">
        <v>22</v>
      </c>
      <c r="C377" s="6">
        <v>43840</v>
      </c>
      <c r="D377" s="7">
        <v>20.74</v>
      </c>
      <c r="E377" s="6">
        <v>43843</v>
      </c>
      <c r="F377" s="7">
        <v>19.440000000000001</v>
      </c>
      <c r="G377">
        <v>1</v>
      </c>
      <c r="H377">
        <v>0</v>
      </c>
      <c r="J377" s="7"/>
      <c r="K377" s="8"/>
      <c r="M377" s="7"/>
      <c r="N377" s="8"/>
      <c r="O377" s="9" cm="1">
        <f t="array" ref="O377">_xlfn.IFS(AND(B377="Short",F377=Q377),(D377-F377)/D377,AND(B377="Long",F377=Q377),(F377/D377)-1,AND(B377="Long",F377&lt;&gt;Q377),(F377/D377)-1,AND(B377="Short",F377&lt;&gt;Q377),(D377-F377)/D377)</f>
        <v>6.2680810028929473E-2</v>
      </c>
      <c r="P377" t="s">
        <v>23</v>
      </c>
      <c r="Q377" s="7">
        <v>19.440000000000001</v>
      </c>
      <c r="R377" s="8">
        <v>43840</v>
      </c>
      <c r="S377" s="10">
        <f t="shared" si="15"/>
        <v>3</v>
      </c>
      <c r="T377" s="10">
        <v>1</v>
      </c>
      <c r="V377" s="11" t="str">
        <f t="shared" si="16"/>
        <v>1</v>
      </c>
      <c r="Y377" s="10">
        <v>0</v>
      </c>
      <c r="AC377">
        <f t="shared" si="17"/>
        <v>3</v>
      </c>
    </row>
    <row r="378" spans="1:29" x14ac:dyDescent="0.2">
      <c r="A378" t="s">
        <v>234</v>
      </c>
      <c r="B378" t="s">
        <v>25</v>
      </c>
      <c r="C378" s="6">
        <v>43889</v>
      </c>
      <c r="D378" s="7">
        <v>23.658000000000001</v>
      </c>
      <c r="E378" s="6">
        <v>43889</v>
      </c>
      <c r="F378" s="7">
        <v>25.047999999999998</v>
      </c>
      <c r="G378">
        <v>1</v>
      </c>
      <c r="H378">
        <v>0</v>
      </c>
      <c r="J378" s="7"/>
      <c r="K378" s="8"/>
      <c r="M378" s="7"/>
      <c r="N378" s="8"/>
      <c r="O378" s="9" cm="1">
        <f t="array" ref="O378">_xlfn.IFS(AND(B378="Short",F378=Q378),(D378-F378)/D378,AND(B378="Long",F378=Q378),(F378/D378)-1,AND(B378="Long",F378&lt;&gt;Q378),(F378/D378)-1,AND(B378="Short",F378&lt;&gt;Q378),(D378-F378)/D378)</f>
        <v>5.8753909882492072E-2</v>
      </c>
      <c r="P378" t="s">
        <v>23</v>
      </c>
      <c r="Q378" s="7">
        <v>25.047999999999998</v>
      </c>
      <c r="R378" s="8">
        <v>43889</v>
      </c>
      <c r="S378" s="10">
        <f t="shared" si="15"/>
        <v>0</v>
      </c>
      <c r="T378" s="10">
        <v>1</v>
      </c>
      <c r="V378" s="11" t="str">
        <f t="shared" si="16"/>
        <v>1</v>
      </c>
      <c r="Y378" s="10">
        <v>0</v>
      </c>
      <c r="AC378">
        <f t="shared" si="17"/>
        <v>0</v>
      </c>
    </row>
    <row r="379" spans="1:29" x14ac:dyDescent="0.2">
      <c r="A379" t="s">
        <v>234</v>
      </c>
      <c r="B379" t="s">
        <v>25</v>
      </c>
      <c r="C379" s="6">
        <v>43978</v>
      </c>
      <c r="D379" s="7">
        <v>51.850999999999999</v>
      </c>
      <c r="E379" s="6">
        <v>43979</v>
      </c>
      <c r="F379" s="7">
        <v>55.106000000000002</v>
      </c>
      <c r="G379">
        <v>1</v>
      </c>
      <c r="H379">
        <v>0</v>
      </c>
      <c r="J379" s="7"/>
      <c r="K379" s="8"/>
      <c r="M379" s="7"/>
      <c r="N379" s="8"/>
      <c r="O379" s="9" cm="1">
        <f t="array" ref="O379">_xlfn.IFS(AND(B379="Short",F379=Q379),(D379-F379)/D379,AND(B379="Long",F379=Q379),(F379/D379)-1,AND(B379="Long",F379&lt;&gt;Q379),(F379/D379)-1,AND(B379="Short",F379&lt;&gt;Q379),(D379-F379)/D379)</f>
        <v>6.2776031320514569E-2</v>
      </c>
      <c r="P379" t="s">
        <v>23</v>
      </c>
      <c r="Q379" s="7">
        <v>55.106000000000002</v>
      </c>
      <c r="R379" s="8">
        <v>43978</v>
      </c>
      <c r="S379" s="10">
        <f t="shared" si="15"/>
        <v>1</v>
      </c>
      <c r="T379" s="10">
        <v>1</v>
      </c>
      <c r="V379" s="11" t="str">
        <f t="shared" si="16"/>
        <v>1</v>
      </c>
      <c r="Y379" s="10">
        <v>0</v>
      </c>
      <c r="AC379">
        <f t="shared" si="17"/>
        <v>1</v>
      </c>
    </row>
    <row r="380" spans="1:29" x14ac:dyDescent="0.2">
      <c r="A380" t="s">
        <v>234</v>
      </c>
      <c r="B380" t="s">
        <v>25</v>
      </c>
      <c r="C380" s="6">
        <v>44505</v>
      </c>
      <c r="D380" s="7">
        <v>245.815</v>
      </c>
      <c r="E380" s="6">
        <v>44519</v>
      </c>
      <c r="F380" s="7">
        <v>267.04000000000002</v>
      </c>
      <c r="G380">
        <v>1</v>
      </c>
      <c r="H380">
        <v>0</v>
      </c>
      <c r="J380" s="7"/>
      <c r="K380" s="8"/>
      <c r="M380" s="7"/>
      <c r="N380" s="8"/>
      <c r="O380" s="9" cm="1">
        <f t="array" ref="O380">_xlfn.IFS(AND(B380="Short",F380=Q380),(D380-F380)/D380,AND(B380="Long",F380=Q380),(F380/D380)-1,AND(B380="Long",F380&lt;&gt;Q380),(F380/D380)-1,AND(B380="Short",F380&lt;&gt;Q380),(D380-F380)/D380)</f>
        <v>8.6345422370482039E-2</v>
      </c>
      <c r="P380" t="s">
        <v>23</v>
      </c>
      <c r="Q380" s="7">
        <v>267.04000000000002</v>
      </c>
      <c r="R380" s="8">
        <v>44505</v>
      </c>
      <c r="S380" s="10">
        <f t="shared" si="15"/>
        <v>14</v>
      </c>
      <c r="T380" s="10">
        <v>1</v>
      </c>
      <c r="V380" s="11" t="str">
        <f t="shared" si="16"/>
        <v>1</v>
      </c>
      <c r="Y380" s="10">
        <v>0</v>
      </c>
      <c r="AC380">
        <f t="shared" si="17"/>
        <v>14</v>
      </c>
    </row>
    <row r="381" spans="1:29" x14ac:dyDescent="0.2">
      <c r="A381" t="s">
        <v>234</v>
      </c>
      <c r="B381" t="s">
        <v>25</v>
      </c>
      <c r="C381" s="6">
        <v>44540</v>
      </c>
      <c r="D381" s="7">
        <v>239.0855</v>
      </c>
      <c r="E381" s="6">
        <v>44543</v>
      </c>
      <c r="F381" s="7">
        <v>257.488</v>
      </c>
      <c r="G381">
        <v>1</v>
      </c>
      <c r="H381">
        <v>0</v>
      </c>
      <c r="J381" s="7"/>
      <c r="K381" s="8"/>
      <c r="M381" s="7"/>
      <c r="N381" s="8"/>
      <c r="O381" s="9" cm="1">
        <f t="array" ref="O381">_xlfn.IFS(AND(B381="Short",F381=Q381),(D381-F381)/D381,AND(B381="Long",F381=Q381),(F381/D381)-1,AND(B381="Long",F381&lt;&gt;Q381),(F381/D381)-1,AND(B381="Short",F381&lt;&gt;Q381),(D381-F381)/D381)</f>
        <v>7.6970372523637032E-2</v>
      </c>
      <c r="P381" t="s">
        <v>23</v>
      </c>
      <c r="Q381" s="7">
        <v>257.488</v>
      </c>
      <c r="R381" s="8">
        <v>44540</v>
      </c>
      <c r="S381" s="10">
        <f t="shared" si="15"/>
        <v>3</v>
      </c>
      <c r="T381" s="10">
        <v>1</v>
      </c>
      <c r="V381" s="11" t="str">
        <f t="shared" si="16"/>
        <v>1</v>
      </c>
      <c r="Y381" s="10">
        <v>0</v>
      </c>
      <c r="AC381">
        <f t="shared" si="17"/>
        <v>3</v>
      </c>
    </row>
    <row r="382" spans="1:29" x14ac:dyDescent="0.2">
      <c r="A382" t="s">
        <v>234</v>
      </c>
      <c r="B382" t="s">
        <v>25</v>
      </c>
      <c r="C382" s="6">
        <v>45232</v>
      </c>
      <c r="D382" s="7">
        <v>65.534999999999997</v>
      </c>
      <c r="E382" s="6">
        <v>45233</v>
      </c>
      <c r="F382" s="7">
        <v>71.459999999999994</v>
      </c>
      <c r="G382">
        <v>1</v>
      </c>
      <c r="H382">
        <v>0</v>
      </c>
      <c r="J382" s="7"/>
      <c r="K382" s="8"/>
      <c r="M382" s="7"/>
      <c r="N382" s="8"/>
      <c r="O382" s="9" cm="1">
        <f t="array" ref="O382">_xlfn.IFS(AND(B382="Short",F382=Q382),(D382-F382)/D382,AND(B382="Long",F382=Q382),(F382/D382)-1,AND(B382="Long",F382&lt;&gt;Q382),(F382/D382)-1,AND(B382="Short",F382&lt;&gt;Q382),(D382-F382)/D382)</f>
        <v>9.04097047379262E-2</v>
      </c>
      <c r="P382" t="s">
        <v>23</v>
      </c>
      <c r="Q382" s="7">
        <v>71.459999999999994</v>
      </c>
      <c r="R382" s="8">
        <v>45232</v>
      </c>
      <c r="S382" s="10">
        <f t="shared" si="15"/>
        <v>1</v>
      </c>
      <c r="T382" s="10">
        <v>1</v>
      </c>
      <c r="V382" s="11" t="str">
        <f t="shared" si="16"/>
        <v>1</v>
      </c>
      <c r="Y382" s="10">
        <v>0</v>
      </c>
      <c r="AC382">
        <f t="shared" si="17"/>
        <v>1</v>
      </c>
    </row>
    <row r="383" spans="1:29" x14ac:dyDescent="0.2">
      <c r="A383" t="s">
        <v>225</v>
      </c>
      <c r="B383" t="s">
        <v>22</v>
      </c>
      <c r="C383" s="6">
        <v>43698</v>
      </c>
      <c r="D383" s="7">
        <v>108.80500000000001</v>
      </c>
      <c r="E383" s="6">
        <v>43896</v>
      </c>
      <c r="F383" s="7">
        <v>102.73</v>
      </c>
      <c r="G383">
        <v>1</v>
      </c>
      <c r="H383">
        <v>0</v>
      </c>
      <c r="J383" s="7"/>
      <c r="K383" s="8"/>
      <c r="M383" s="7"/>
      <c r="N383" s="8"/>
      <c r="O383" s="9" cm="1">
        <f t="array" ref="O383">_xlfn.IFS(AND(B383="Short",F383=Q383),(D383-F383)/D383,AND(B383="Long",F383=Q383),(F383/D383)-1,AND(B383="Long",F383&lt;&gt;Q383),(F383/D383)-1,AND(B383="Short",F383&lt;&gt;Q383),(D383-F383)/D383)</f>
        <v>5.5833831165847184E-2</v>
      </c>
      <c r="P383" t="s">
        <v>23</v>
      </c>
      <c r="Q383" s="7">
        <v>102.73</v>
      </c>
      <c r="R383" s="8">
        <v>43698</v>
      </c>
      <c r="S383" s="10">
        <f t="shared" si="15"/>
        <v>198</v>
      </c>
      <c r="T383" s="10">
        <v>1</v>
      </c>
      <c r="V383" s="11" t="str">
        <f t="shared" si="16"/>
        <v>1</v>
      </c>
      <c r="Y383" s="10">
        <v>0</v>
      </c>
      <c r="AC383">
        <f t="shared" si="17"/>
        <v>198</v>
      </c>
    </row>
    <row r="384" spans="1:29" x14ac:dyDescent="0.2">
      <c r="A384" t="s">
        <v>236</v>
      </c>
      <c r="B384" t="s">
        <v>22</v>
      </c>
      <c r="C384" s="6">
        <v>43724</v>
      </c>
      <c r="D384" s="7">
        <v>13.942</v>
      </c>
      <c r="E384" s="6">
        <v>43725</v>
      </c>
      <c r="F384" s="7">
        <v>13.252000000000001</v>
      </c>
      <c r="G384">
        <v>1</v>
      </c>
      <c r="H384">
        <v>0</v>
      </c>
      <c r="J384" s="7"/>
      <c r="K384" s="8"/>
      <c r="M384" s="7"/>
      <c r="N384" s="8"/>
      <c r="O384" s="9" cm="1">
        <f t="array" ref="O384">_xlfn.IFS(AND(B384="Short",F384=Q384),(D384-F384)/D384,AND(B384="Long",F384=Q384),(F384/D384)-1,AND(B384="Long",F384&lt;&gt;Q384),(F384/D384)-1,AND(B384="Short",F384&lt;&gt;Q384),(D384-F384)/D384)</f>
        <v>4.9490747382011153E-2</v>
      </c>
      <c r="P384" t="s">
        <v>23</v>
      </c>
      <c r="Q384" s="7">
        <v>13.252000000000001</v>
      </c>
      <c r="R384" s="8">
        <v>43724</v>
      </c>
      <c r="S384" s="10">
        <f t="shared" si="15"/>
        <v>1</v>
      </c>
      <c r="T384" s="10">
        <v>1</v>
      </c>
      <c r="V384" s="11" t="str">
        <f t="shared" si="16"/>
        <v>1</v>
      </c>
      <c r="Y384" s="10">
        <v>0</v>
      </c>
      <c r="AC384">
        <f t="shared" si="17"/>
        <v>1</v>
      </c>
    </row>
    <row r="385" spans="1:29" x14ac:dyDescent="0.2">
      <c r="A385" t="s">
        <v>257</v>
      </c>
      <c r="B385" t="s">
        <v>25</v>
      </c>
      <c r="C385" s="6">
        <v>43685</v>
      </c>
      <c r="D385" s="7">
        <v>27.143999999999998</v>
      </c>
      <c r="E385" s="6">
        <v>43719</v>
      </c>
      <c r="F385" s="7">
        <v>29.213999999999999</v>
      </c>
      <c r="G385">
        <v>1</v>
      </c>
      <c r="H385">
        <v>0</v>
      </c>
      <c r="J385" s="7"/>
      <c r="K385" s="8"/>
      <c r="M385" s="7"/>
      <c r="N385" s="8"/>
      <c r="O385" s="9" cm="1">
        <f t="array" ref="O385">_xlfn.IFS(AND(B385="Short",F385=Q385),(D385-F385)/D385,AND(B385="Long",F385=Q385),(F385/D385)-1,AND(B385="Long",F385&lt;&gt;Q385),(F385/D385)-1,AND(B385="Short",F385&lt;&gt;Q385),(D385-F385)/D385)</f>
        <v>7.6259946949602142E-2</v>
      </c>
      <c r="P385" t="s">
        <v>23</v>
      </c>
      <c r="Q385" s="7">
        <v>29.213999999999999</v>
      </c>
      <c r="R385" s="8">
        <v>43685</v>
      </c>
      <c r="S385" s="10">
        <f t="shared" si="15"/>
        <v>34</v>
      </c>
      <c r="T385" s="10">
        <v>1</v>
      </c>
      <c r="V385" s="11" t="str">
        <f t="shared" si="16"/>
        <v>1</v>
      </c>
      <c r="Y385" s="10">
        <v>0</v>
      </c>
      <c r="AC385">
        <f t="shared" si="17"/>
        <v>34</v>
      </c>
    </row>
    <row r="386" spans="1:29" x14ac:dyDescent="0.2">
      <c r="A386" t="s">
        <v>257</v>
      </c>
      <c r="B386" t="s">
        <v>25</v>
      </c>
      <c r="C386" s="6">
        <v>43906</v>
      </c>
      <c r="D386" s="7">
        <v>21.207000000000001</v>
      </c>
      <c r="E386" s="6">
        <v>43907</v>
      </c>
      <c r="F386" s="7">
        <v>22.742000000000001</v>
      </c>
      <c r="G386">
        <v>1</v>
      </c>
      <c r="H386">
        <v>0</v>
      </c>
      <c r="J386" s="7"/>
      <c r="K386" s="8"/>
      <c r="M386" s="7"/>
      <c r="N386" s="8"/>
      <c r="O386" s="9" cm="1">
        <f t="array" ref="O386">_xlfn.IFS(AND(B386="Short",F386=Q386),(D386-F386)/D386,AND(B386="Long",F386=Q386),(F386/D386)-1,AND(B386="Long",F386&lt;&gt;Q386),(F386/D386)-1,AND(B386="Short",F386&lt;&gt;Q386),(D386-F386)/D386)</f>
        <v>7.2381760739378409E-2</v>
      </c>
      <c r="P386" t="s">
        <v>23</v>
      </c>
      <c r="Q386" s="7">
        <v>22.742000000000001</v>
      </c>
      <c r="R386" s="8">
        <v>43906</v>
      </c>
      <c r="S386" s="10">
        <f t="shared" si="15"/>
        <v>1</v>
      </c>
      <c r="T386" s="10">
        <v>1</v>
      </c>
      <c r="V386" s="11" t="str">
        <f t="shared" si="16"/>
        <v>1</v>
      </c>
      <c r="Y386" s="10">
        <v>0</v>
      </c>
      <c r="AC386">
        <f t="shared" si="17"/>
        <v>1</v>
      </c>
    </row>
    <row r="387" spans="1:29" x14ac:dyDescent="0.2">
      <c r="A387" t="s">
        <v>236</v>
      </c>
      <c r="B387" t="s">
        <v>22</v>
      </c>
      <c r="C387" s="6">
        <v>45441</v>
      </c>
      <c r="D387" s="7">
        <v>29.06</v>
      </c>
      <c r="E387" s="6">
        <v>45456</v>
      </c>
      <c r="F387" s="7">
        <v>27.61</v>
      </c>
      <c r="G387">
        <v>1</v>
      </c>
      <c r="H387">
        <v>0</v>
      </c>
      <c r="J387" s="7"/>
      <c r="K387" s="8"/>
      <c r="M387" s="7"/>
      <c r="N387" s="8"/>
      <c r="O387" s="9" cm="1">
        <f t="array" ref="O387">_xlfn.IFS(AND(B387="Short",F387=Q387),(D387-F387)/D387,AND(B387="Long",F387=Q387),(F387/D387)-1,AND(B387="Long",F387&lt;&gt;Q387),(F387/D387)-1,AND(B387="Short",F387&lt;&gt;Q387),(D387-F387)/D387)</f>
        <v>4.9896765313145193E-2</v>
      </c>
      <c r="P387" t="s">
        <v>23</v>
      </c>
      <c r="Q387" s="7">
        <v>27.61</v>
      </c>
      <c r="R387" s="8">
        <v>45441</v>
      </c>
      <c r="S387" s="10">
        <f t="shared" ref="S387:S450" si="18">_xlfn.DAYS(E387,C387)</f>
        <v>15</v>
      </c>
      <c r="T387" s="10">
        <v>1</v>
      </c>
      <c r="V387" s="11" t="str">
        <f t="shared" ref="V387:V450" si="19">IF(F387=Q387,"1")</f>
        <v>1</v>
      </c>
      <c r="Y387" s="10">
        <v>0</v>
      </c>
      <c r="AC387">
        <f t="shared" si="17"/>
        <v>15</v>
      </c>
    </row>
    <row r="388" spans="1:29" x14ac:dyDescent="0.2">
      <c r="A388" t="s">
        <v>238</v>
      </c>
      <c r="B388" t="s">
        <v>25</v>
      </c>
      <c r="C388" s="6">
        <v>43899</v>
      </c>
      <c r="D388" s="7">
        <v>37.348999999999997</v>
      </c>
      <c r="E388" s="6">
        <v>43900</v>
      </c>
      <c r="F388" s="7">
        <v>39.844000000000001</v>
      </c>
      <c r="G388">
        <v>1</v>
      </c>
      <c r="H388">
        <v>0</v>
      </c>
      <c r="J388" s="7"/>
      <c r="K388" s="8"/>
      <c r="M388" s="7"/>
      <c r="N388" s="8"/>
      <c r="O388" s="9" cm="1">
        <f t="array" ref="O388">_xlfn.IFS(AND(B388="Short",F388=Q388),(D388-F388)/D388,AND(B388="Long",F388=Q388),(F388/D388)-1,AND(B388="Long",F388&lt;&gt;Q388),(F388/D388)-1,AND(B388="Short",F388&lt;&gt;Q388),(D388-F388)/D388)</f>
        <v>6.6802324024739734E-2</v>
      </c>
      <c r="P388" t="s">
        <v>23</v>
      </c>
      <c r="Q388" s="7">
        <v>39.844000000000001</v>
      </c>
      <c r="R388" s="8">
        <v>43899</v>
      </c>
      <c r="S388" s="10">
        <f t="shared" si="18"/>
        <v>1</v>
      </c>
      <c r="T388" s="10">
        <v>1</v>
      </c>
      <c r="V388" s="11" t="str">
        <f t="shared" si="19"/>
        <v>1</v>
      </c>
      <c r="Y388" s="10">
        <v>0</v>
      </c>
      <c r="AC388">
        <f t="shared" ref="AC388:AC451" si="20">IF(O388&gt;-0.01,_xlfn.DAYS(E388,C388))</f>
        <v>1</v>
      </c>
    </row>
    <row r="389" spans="1:29" x14ac:dyDescent="0.2">
      <c r="A389" t="s">
        <v>233</v>
      </c>
      <c r="B389" t="s">
        <v>25</v>
      </c>
      <c r="C389" s="6">
        <v>43906</v>
      </c>
      <c r="D389" s="7">
        <v>9.6020000000000003</v>
      </c>
      <c r="E389" s="6">
        <v>43907</v>
      </c>
      <c r="F389" s="7">
        <v>10.162000000000001</v>
      </c>
      <c r="G389">
        <v>1</v>
      </c>
      <c r="H389">
        <v>0</v>
      </c>
      <c r="J389" s="7"/>
      <c r="K389" s="8"/>
      <c r="M389" s="7"/>
      <c r="N389" s="8"/>
      <c r="O389" s="9" cm="1">
        <f t="array" ref="O389">_xlfn.IFS(AND(B389="Short",F389=Q389),(D389-F389)/D389,AND(B389="Long",F389=Q389),(F389/D389)-1,AND(B389="Long",F389&lt;&gt;Q389),(F389/D389)-1,AND(B389="Short",F389&lt;&gt;Q389),(D389-F389)/D389)</f>
        <v>5.8321183086856854E-2</v>
      </c>
      <c r="P389" t="s">
        <v>23</v>
      </c>
      <c r="Q389" s="7">
        <v>10.162000000000001</v>
      </c>
      <c r="R389" s="8">
        <v>43906</v>
      </c>
      <c r="S389" s="10">
        <f t="shared" si="18"/>
        <v>1</v>
      </c>
      <c r="T389" s="10">
        <v>1</v>
      </c>
      <c r="V389" s="11" t="str">
        <f t="shared" si="19"/>
        <v>1</v>
      </c>
      <c r="Y389" s="10">
        <v>0</v>
      </c>
      <c r="AC389">
        <f t="shared" si="20"/>
        <v>1</v>
      </c>
    </row>
    <row r="390" spans="1:29" x14ac:dyDescent="0.2">
      <c r="A390" t="s">
        <v>225</v>
      </c>
      <c r="B390" t="s">
        <v>25</v>
      </c>
      <c r="C390" s="6">
        <v>43906</v>
      </c>
      <c r="D390" s="7">
        <v>86.644000000000005</v>
      </c>
      <c r="E390" s="6">
        <v>43928</v>
      </c>
      <c r="F390" s="7">
        <v>92.114000000000004</v>
      </c>
      <c r="G390">
        <v>1</v>
      </c>
      <c r="H390">
        <v>0</v>
      </c>
      <c r="J390" s="7"/>
      <c r="K390" s="8"/>
      <c r="M390" s="7"/>
      <c r="N390" s="8"/>
      <c r="O390" s="9" cm="1">
        <f t="array" ref="O390">_xlfn.IFS(AND(B390="Short",F390=Q390),(D390-F390)/D390,AND(B390="Long",F390=Q390),(F390/D390)-1,AND(B390="Long",F390&lt;&gt;Q390),(F390/D390)-1,AND(B390="Short",F390&lt;&gt;Q390),(D390-F390)/D390)</f>
        <v>6.3131896034347434E-2</v>
      </c>
      <c r="P390" t="s">
        <v>23</v>
      </c>
      <c r="Q390" s="7">
        <v>92.114000000000004</v>
      </c>
      <c r="R390" s="8">
        <v>43906</v>
      </c>
      <c r="S390" s="10">
        <f t="shared" si="18"/>
        <v>22</v>
      </c>
      <c r="T390" s="10">
        <v>1</v>
      </c>
      <c r="V390" s="11" t="str">
        <f t="shared" si="19"/>
        <v>1</v>
      </c>
      <c r="Y390" s="10">
        <v>0</v>
      </c>
      <c r="AC390">
        <f t="shared" si="20"/>
        <v>22</v>
      </c>
    </row>
    <row r="391" spans="1:29" x14ac:dyDescent="0.2">
      <c r="A391" t="s">
        <v>233</v>
      </c>
      <c r="B391" t="s">
        <v>22</v>
      </c>
      <c r="C391" s="6">
        <v>44141</v>
      </c>
      <c r="D391" s="7">
        <v>15.16</v>
      </c>
      <c r="E391" s="6">
        <v>44508</v>
      </c>
      <c r="F391" s="7">
        <v>23.95</v>
      </c>
      <c r="G391">
        <v>0</v>
      </c>
      <c r="H391">
        <v>0</v>
      </c>
      <c r="J391" s="7"/>
      <c r="K391" s="8"/>
      <c r="M391" s="7"/>
      <c r="N391" s="8"/>
      <c r="O391" s="9" cm="1">
        <f t="array" ref="O391">_xlfn.IFS(AND(B391="Short",F391=Q391),(D391-F391)/D391,AND(B391="Long",F391=Q391),(F391/D391)-1,AND(B391="Long",F391&lt;&gt;Q391),(F391/D391)-1,AND(B391="Short",F391&lt;&gt;Q391),(D391-F391)/D391)</f>
        <v>-0.57981530343007914</v>
      </c>
      <c r="P391" t="s">
        <v>23</v>
      </c>
      <c r="Q391" s="7">
        <v>14.46</v>
      </c>
      <c r="R391" s="8">
        <v>44141</v>
      </c>
      <c r="S391" s="10">
        <f t="shared" si="18"/>
        <v>367</v>
      </c>
      <c r="T391" s="10">
        <v>0</v>
      </c>
      <c r="V391" s="11" t="b">
        <f t="shared" si="19"/>
        <v>0</v>
      </c>
      <c r="Y391" s="10">
        <v>0</v>
      </c>
      <c r="AC391" t="b">
        <f t="shared" si="20"/>
        <v>0</v>
      </c>
    </row>
    <row r="392" spans="1:29" x14ac:dyDescent="0.2">
      <c r="A392" t="s">
        <v>233</v>
      </c>
      <c r="B392" t="s">
        <v>25</v>
      </c>
      <c r="C392" s="6">
        <v>44874</v>
      </c>
      <c r="D392" s="7">
        <v>15.522</v>
      </c>
      <c r="E392" s="6">
        <v>44875</v>
      </c>
      <c r="F392" s="7">
        <v>16.532</v>
      </c>
      <c r="G392">
        <v>1</v>
      </c>
      <c r="H392">
        <v>0</v>
      </c>
      <c r="J392" s="7"/>
      <c r="K392" s="8"/>
      <c r="M392" s="7"/>
      <c r="N392" s="8"/>
      <c r="O392" s="9" cm="1">
        <f t="array" ref="O392">_xlfn.IFS(AND(B392="Short",F392=Q392),(D392-F392)/D392,AND(B392="Long",F392=Q392),(F392/D392)-1,AND(B392="Long",F392&lt;&gt;Q392),(F392/D392)-1,AND(B392="Short",F392&lt;&gt;Q392),(D392-F392)/D392)</f>
        <v>6.5068934415668078E-2</v>
      </c>
      <c r="P392" t="s">
        <v>23</v>
      </c>
      <c r="Q392" s="7">
        <v>16.532</v>
      </c>
      <c r="R392" s="8">
        <v>44874</v>
      </c>
      <c r="S392" s="10">
        <f t="shared" si="18"/>
        <v>1</v>
      </c>
      <c r="T392" s="10">
        <v>1</v>
      </c>
      <c r="V392" s="11" t="str">
        <f t="shared" si="19"/>
        <v>1</v>
      </c>
      <c r="Y392" s="10">
        <v>0</v>
      </c>
      <c r="AC392">
        <f t="shared" si="20"/>
        <v>1</v>
      </c>
    </row>
    <row r="393" spans="1:29" x14ac:dyDescent="0.2">
      <c r="A393" t="s">
        <v>237</v>
      </c>
      <c r="B393" t="s">
        <v>22</v>
      </c>
      <c r="C393" s="6">
        <v>44141</v>
      </c>
      <c r="D393" s="7">
        <v>15.503</v>
      </c>
      <c r="E393" s="6">
        <v>44508</v>
      </c>
      <c r="F393" s="7">
        <v>24.05</v>
      </c>
      <c r="G393">
        <v>0</v>
      </c>
      <c r="H393">
        <v>0</v>
      </c>
      <c r="J393" s="7"/>
      <c r="K393" s="8"/>
      <c r="M393" s="7"/>
      <c r="N393" s="8"/>
      <c r="O393" s="9" cm="1">
        <f t="array" ref="O393">_xlfn.IFS(AND(B393="Short",F393=Q393),(D393-F393)/D393,AND(B393="Long",F393=Q393),(F393/D393)-1,AND(B393="Long",F393&lt;&gt;Q393),(F393/D393)-1,AND(B393="Short",F393&lt;&gt;Q393),(D393-F393)/D393)</f>
        <v>-0.55131264916467781</v>
      </c>
      <c r="P393" t="s">
        <v>23</v>
      </c>
      <c r="Q393" s="7">
        <v>14.667999999999999</v>
      </c>
      <c r="R393" s="8">
        <v>44141</v>
      </c>
      <c r="S393" s="10">
        <f t="shared" si="18"/>
        <v>367</v>
      </c>
      <c r="T393" s="10">
        <v>0</v>
      </c>
      <c r="V393" s="11" t="b">
        <f t="shared" si="19"/>
        <v>0</v>
      </c>
      <c r="Y393" s="10">
        <v>0</v>
      </c>
      <c r="AC393" t="b">
        <f t="shared" si="20"/>
        <v>0</v>
      </c>
    </row>
    <row r="394" spans="1:29" x14ac:dyDescent="0.2">
      <c r="A394" t="s">
        <v>238</v>
      </c>
      <c r="B394" t="s">
        <v>25</v>
      </c>
      <c r="C394" s="6">
        <v>43906</v>
      </c>
      <c r="D394" s="7">
        <v>31.713000000000001</v>
      </c>
      <c r="E394" s="6">
        <v>43907</v>
      </c>
      <c r="F394" s="7">
        <v>34.927999999999997</v>
      </c>
      <c r="G394">
        <v>1</v>
      </c>
      <c r="H394">
        <v>0</v>
      </c>
      <c r="J394" s="7"/>
      <c r="K394" s="8"/>
      <c r="M394" s="7"/>
      <c r="N394" s="8"/>
      <c r="O394" s="9" cm="1">
        <f t="array" ref="O394">_xlfn.IFS(AND(B394="Short",F394=Q394),(D394-F394)/D394,AND(B394="Long",F394=Q394),(F394/D394)-1,AND(B394="Long",F394&lt;&gt;Q394),(F394/D394)-1,AND(B394="Short",F394&lt;&gt;Q394),(D394-F394)/D394)</f>
        <v>0.10137798379213558</v>
      </c>
      <c r="P394" t="s">
        <v>23</v>
      </c>
      <c r="Q394" s="7">
        <v>34.927999999999997</v>
      </c>
      <c r="R394" s="8">
        <v>43906</v>
      </c>
      <c r="S394" s="10">
        <f t="shared" si="18"/>
        <v>1</v>
      </c>
      <c r="T394" s="10">
        <v>1</v>
      </c>
      <c r="V394" s="11" t="str">
        <f t="shared" si="19"/>
        <v>1</v>
      </c>
      <c r="Y394" s="10">
        <v>0</v>
      </c>
      <c r="AC394">
        <f t="shared" si="20"/>
        <v>1</v>
      </c>
    </row>
    <row r="395" spans="1:29" x14ac:dyDescent="0.2">
      <c r="A395" t="s">
        <v>227</v>
      </c>
      <c r="B395" t="s">
        <v>25</v>
      </c>
      <c r="C395" s="6">
        <v>43906</v>
      </c>
      <c r="D395" s="7">
        <v>227.61600000000001</v>
      </c>
      <c r="E395" s="6">
        <v>43915</v>
      </c>
      <c r="F395" s="7">
        <v>246.596</v>
      </c>
      <c r="G395">
        <v>1</v>
      </c>
      <c r="H395">
        <v>0</v>
      </c>
      <c r="J395" s="7"/>
      <c r="K395" s="8"/>
      <c r="M395" s="7"/>
      <c r="N395" s="8"/>
      <c r="O395" s="9" cm="1">
        <f t="array" ref="O395">_xlfn.IFS(AND(B395="Short",F395=Q395),(D395-F395)/D395,AND(B395="Long",F395=Q395),(F395/D395)-1,AND(B395="Long",F395&lt;&gt;Q395),(F395/D395)-1,AND(B395="Short",F395&lt;&gt;Q395),(D395-F395)/D395)</f>
        <v>8.3386053704484597E-2</v>
      </c>
      <c r="P395" t="s">
        <v>23</v>
      </c>
      <c r="Q395" s="7">
        <v>246.596</v>
      </c>
      <c r="R395" s="8">
        <v>43906</v>
      </c>
      <c r="S395" s="10">
        <f t="shared" si="18"/>
        <v>9</v>
      </c>
      <c r="T395" s="10">
        <v>1</v>
      </c>
      <c r="V395" s="11" t="str">
        <f t="shared" si="19"/>
        <v>1</v>
      </c>
      <c r="Y395" s="10">
        <v>0</v>
      </c>
      <c r="AC395">
        <f t="shared" si="20"/>
        <v>9</v>
      </c>
    </row>
    <row r="396" spans="1:29" x14ac:dyDescent="0.2">
      <c r="A396" t="s">
        <v>237</v>
      </c>
      <c r="B396" t="s">
        <v>25</v>
      </c>
      <c r="C396" s="6">
        <v>44874</v>
      </c>
      <c r="D396" s="7">
        <v>15.254</v>
      </c>
      <c r="E396" s="6">
        <v>44875</v>
      </c>
      <c r="F396" s="7">
        <v>16.274000000000001</v>
      </c>
      <c r="G396">
        <v>1</v>
      </c>
      <c r="H396">
        <v>0</v>
      </c>
      <c r="J396" s="7"/>
      <c r="K396" s="8"/>
      <c r="M396" s="7"/>
      <c r="N396" s="8"/>
      <c r="O396" s="9" cm="1">
        <f t="array" ref="O396">_xlfn.IFS(AND(B396="Short",F396=Q396),(D396-F396)/D396,AND(B396="Long",F396=Q396),(F396/D396)-1,AND(B396="Long",F396&lt;&gt;Q396),(F396/D396)-1,AND(B396="Short",F396&lt;&gt;Q396),(D396-F396)/D396)</f>
        <v>6.6867706830995299E-2</v>
      </c>
      <c r="P396" t="s">
        <v>23</v>
      </c>
      <c r="Q396" s="7">
        <v>16.274000000000001</v>
      </c>
      <c r="R396" s="8">
        <v>44874</v>
      </c>
      <c r="S396" s="10">
        <f t="shared" si="18"/>
        <v>1</v>
      </c>
      <c r="T396" s="10">
        <v>1</v>
      </c>
      <c r="V396" s="11" t="str">
        <f t="shared" si="19"/>
        <v>1</v>
      </c>
      <c r="Y396" s="10">
        <v>0</v>
      </c>
      <c r="AC396">
        <f t="shared" si="20"/>
        <v>1</v>
      </c>
    </row>
    <row r="397" spans="1:29" x14ac:dyDescent="0.2">
      <c r="A397" t="s">
        <v>242</v>
      </c>
      <c r="B397" t="s">
        <v>25</v>
      </c>
      <c r="C397" s="6">
        <v>43906</v>
      </c>
      <c r="D397" s="7">
        <v>254.24</v>
      </c>
      <c r="E397" s="6">
        <v>43907</v>
      </c>
      <c r="F397" s="7">
        <v>270.44</v>
      </c>
      <c r="G397">
        <v>1</v>
      </c>
      <c r="H397">
        <v>0</v>
      </c>
      <c r="J397" s="7"/>
      <c r="K397" s="8"/>
      <c r="M397" s="7"/>
      <c r="N397" s="8"/>
      <c r="O397" s="9" cm="1">
        <f t="array" ref="O397">_xlfn.IFS(AND(B397="Short",F397=Q397),(D397-F397)/D397,AND(B397="Long",F397=Q397),(F397/D397)-1,AND(B397="Long",F397&lt;&gt;Q397),(F397/D397)-1,AND(B397="Short",F397&lt;&gt;Q397),(D397-F397)/D397)</f>
        <v>6.3719320327249696E-2</v>
      </c>
      <c r="P397" t="s">
        <v>23</v>
      </c>
      <c r="Q397" s="7">
        <v>270.44</v>
      </c>
      <c r="R397" s="8">
        <v>43906</v>
      </c>
      <c r="S397" s="10">
        <f t="shared" si="18"/>
        <v>1</v>
      </c>
      <c r="T397" s="10">
        <v>1</v>
      </c>
      <c r="V397" s="11" t="str">
        <f t="shared" si="19"/>
        <v>1</v>
      </c>
      <c r="Y397" s="10">
        <v>0</v>
      </c>
      <c r="AC397">
        <f t="shared" si="20"/>
        <v>1</v>
      </c>
    </row>
    <row r="398" spans="1:29" x14ac:dyDescent="0.2">
      <c r="A398" t="s">
        <v>230</v>
      </c>
      <c r="B398" t="s">
        <v>22</v>
      </c>
      <c r="C398" s="6">
        <v>44448</v>
      </c>
      <c r="D398" s="7">
        <v>428.4375</v>
      </c>
      <c r="E398" s="6">
        <v>44470</v>
      </c>
      <c r="F398" s="7">
        <v>402</v>
      </c>
      <c r="G398">
        <v>1</v>
      </c>
      <c r="H398">
        <v>0</v>
      </c>
      <c r="J398" s="7"/>
      <c r="K398" s="8"/>
      <c r="M398" s="7"/>
      <c r="N398" s="8"/>
      <c r="O398" s="9" cm="1">
        <f t="array" ref="O398">_xlfn.IFS(AND(B398="Short",F398=Q398),(D398-F398)/D398,AND(B398="Long",F398=Q398),(F398/D398)-1,AND(B398="Long",F398&lt;&gt;Q398),(F398/D398)-1,AND(B398="Short",F398&lt;&gt;Q398),(D398-F398)/D398)</f>
        <v>6.1706783369803064E-2</v>
      </c>
      <c r="P398" t="s">
        <v>23</v>
      </c>
      <c r="Q398" s="7">
        <v>402</v>
      </c>
      <c r="R398" s="8">
        <v>44448</v>
      </c>
      <c r="S398" s="10">
        <f t="shared" si="18"/>
        <v>22</v>
      </c>
      <c r="T398" s="10">
        <v>1</v>
      </c>
      <c r="V398" s="11" t="str">
        <f t="shared" si="19"/>
        <v>1</v>
      </c>
      <c r="Y398" s="10">
        <v>0</v>
      </c>
      <c r="AC398">
        <f t="shared" si="20"/>
        <v>22</v>
      </c>
    </row>
    <row r="399" spans="1:29" x14ac:dyDescent="0.2">
      <c r="A399" t="s">
        <v>230</v>
      </c>
      <c r="B399" t="s">
        <v>22</v>
      </c>
      <c r="C399" s="6">
        <v>44806</v>
      </c>
      <c r="D399" s="7">
        <v>323.20499999999998</v>
      </c>
      <c r="E399" s="6">
        <v>44826</v>
      </c>
      <c r="F399" s="7">
        <v>307.23</v>
      </c>
      <c r="G399">
        <v>1</v>
      </c>
      <c r="H399">
        <v>0</v>
      </c>
      <c r="J399" s="7"/>
      <c r="K399" s="8"/>
      <c r="M399" s="7"/>
      <c r="N399" s="8"/>
      <c r="O399" s="9" cm="1">
        <f t="array" ref="O399">_xlfn.IFS(AND(B399="Short",F399=Q399),(D399-F399)/D399,AND(B399="Long",F399=Q399),(F399/D399)-1,AND(B399="Long",F399&lt;&gt;Q399),(F399/D399)-1,AND(B399="Short",F399&lt;&gt;Q399),(D399-F399)/D399)</f>
        <v>4.9426834362092067E-2</v>
      </c>
      <c r="P399" t="s">
        <v>23</v>
      </c>
      <c r="Q399" s="7">
        <v>307.23</v>
      </c>
      <c r="R399" s="8">
        <v>44806</v>
      </c>
      <c r="S399" s="10">
        <f t="shared" si="18"/>
        <v>20</v>
      </c>
      <c r="T399" s="10">
        <v>1</v>
      </c>
      <c r="V399" s="11" t="str">
        <f t="shared" si="19"/>
        <v>1</v>
      </c>
      <c r="Y399" s="10">
        <v>0</v>
      </c>
      <c r="AC399">
        <f t="shared" si="20"/>
        <v>20</v>
      </c>
    </row>
    <row r="400" spans="1:29" x14ac:dyDescent="0.2">
      <c r="A400" t="s">
        <v>230</v>
      </c>
      <c r="B400" t="s">
        <v>25</v>
      </c>
      <c r="C400" s="6">
        <v>44935</v>
      </c>
      <c r="D400" s="7">
        <v>296.80599999999998</v>
      </c>
      <c r="E400" s="6">
        <v>44938</v>
      </c>
      <c r="F400" s="7">
        <v>314.83600000000001</v>
      </c>
      <c r="G400">
        <v>1</v>
      </c>
      <c r="H400">
        <v>0</v>
      </c>
      <c r="J400" s="7"/>
      <c r="K400" s="8"/>
      <c r="M400" s="7"/>
      <c r="N400" s="8"/>
      <c r="O400" s="9" cm="1">
        <f t="array" ref="O400">_xlfn.IFS(AND(B400="Short",F400=Q400),(D400-F400)/D400,AND(B400="Long",F400=Q400),(F400/D400)-1,AND(B400="Long",F400&lt;&gt;Q400),(F400/D400)-1,AND(B400="Short",F400&lt;&gt;Q400),(D400-F400)/D400)</f>
        <v>6.0746750402620009E-2</v>
      </c>
      <c r="P400" t="s">
        <v>23</v>
      </c>
      <c r="Q400" s="7">
        <v>314.83600000000001</v>
      </c>
      <c r="R400" s="8">
        <v>44935</v>
      </c>
      <c r="S400" s="10">
        <f t="shared" si="18"/>
        <v>3</v>
      </c>
      <c r="T400" s="10">
        <v>1</v>
      </c>
      <c r="V400" s="11" t="str">
        <f t="shared" si="19"/>
        <v>1</v>
      </c>
      <c r="Y400" s="10">
        <v>0</v>
      </c>
      <c r="AC400">
        <f t="shared" si="20"/>
        <v>3</v>
      </c>
    </row>
    <row r="401" spans="1:29" x14ac:dyDescent="0.2">
      <c r="A401" t="s">
        <v>230</v>
      </c>
      <c r="B401" t="s">
        <v>22</v>
      </c>
      <c r="C401" s="6">
        <v>45014</v>
      </c>
      <c r="D401" s="7">
        <v>361.65600000000001</v>
      </c>
      <c r="E401" s="6">
        <v>45076</v>
      </c>
      <c r="F401" s="7">
        <v>338.68599999999998</v>
      </c>
      <c r="G401">
        <v>1</v>
      </c>
      <c r="H401">
        <v>0</v>
      </c>
      <c r="J401" s="7"/>
      <c r="K401" s="8"/>
      <c r="M401" s="7"/>
      <c r="N401" s="8"/>
      <c r="O401" s="9" cm="1">
        <f t="array" ref="O401">_xlfn.IFS(AND(B401="Short",F401=Q401),(D401-F401)/D401,AND(B401="Long",F401=Q401),(F401/D401)-1,AND(B401="Long",F401&lt;&gt;Q401),(F401/D401)-1,AND(B401="Short",F401&lt;&gt;Q401),(D401-F401)/D401)</f>
        <v>6.3513393943415916E-2</v>
      </c>
      <c r="P401" t="s">
        <v>23</v>
      </c>
      <c r="Q401" s="7">
        <v>338.68599999999998</v>
      </c>
      <c r="R401" s="8">
        <v>45014</v>
      </c>
      <c r="S401" s="10">
        <f t="shared" si="18"/>
        <v>62</v>
      </c>
      <c r="T401" s="10">
        <v>1</v>
      </c>
      <c r="V401" s="11" t="str">
        <f t="shared" si="19"/>
        <v>1</v>
      </c>
      <c r="Y401" s="10">
        <v>0</v>
      </c>
      <c r="AC401">
        <f t="shared" si="20"/>
        <v>62</v>
      </c>
    </row>
    <row r="402" spans="1:29" x14ac:dyDescent="0.2">
      <c r="A402" t="s">
        <v>230</v>
      </c>
      <c r="B402" t="s">
        <v>22</v>
      </c>
      <c r="C402" s="6">
        <v>45079</v>
      </c>
      <c r="D402" s="7">
        <v>373.24200000000002</v>
      </c>
      <c r="E402" s="6">
        <v>45393</v>
      </c>
      <c r="F402" s="7">
        <v>348.30200000000002</v>
      </c>
      <c r="G402">
        <v>1</v>
      </c>
      <c r="H402">
        <v>0</v>
      </c>
      <c r="J402" s="7"/>
      <c r="K402" s="8"/>
      <c r="M402" s="7"/>
      <c r="N402" s="8"/>
      <c r="O402" s="9" cm="1">
        <f t="array" ref="O402">_xlfn.IFS(AND(B402="Short",F402=Q402),(D402-F402)/D402,AND(B402="Long",F402=Q402),(F402/D402)-1,AND(B402="Long",F402&lt;&gt;Q402),(F402/D402)-1,AND(B402="Short",F402&lt;&gt;Q402),(D402-F402)/D402)</f>
        <v>6.6819918444333687E-2</v>
      </c>
      <c r="P402" t="s">
        <v>23</v>
      </c>
      <c r="Q402" s="7">
        <v>348.30200000000002</v>
      </c>
      <c r="R402" s="8">
        <v>45079</v>
      </c>
      <c r="S402" s="10">
        <f t="shared" si="18"/>
        <v>314</v>
      </c>
      <c r="T402" s="10">
        <v>1</v>
      </c>
      <c r="V402" s="11" t="str">
        <f t="shared" si="19"/>
        <v>1</v>
      </c>
      <c r="Y402" s="10">
        <v>0</v>
      </c>
      <c r="AC402">
        <f t="shared" si="20"/>
        <v>314</v>
      </c>
    </row>
    <row r="403" spans="1:29" x14ac:dyDescent="0.2">
      <c r="A403" t="s">
        <v>244</v>
      </c>
      <c r="B403" t="s">
        <v>25</v>
      </c>
      <c r="C403" s="6">
        <v>43906</v>
      </c>
      <c r="D403" s="7">
        <v>141.88300000000001</v>
      </c>
      <c r="E403" s="6">
        <v>43915</v>
      </c>
      <c r="F403" s="7">
        <v>151.298</v>
      </c>
      <c r="G403">
        <v>1</v>
      </c>
      <c r="H403">
        <v>0</v>
      </c>
      <c r="J403" s="7"/>
      <c r="K403" s="8"/>
      <c r="M403" s="7"/>
      <c r="N403" s="8"/>
      <c r="O403" s="9" cm="1">
        <f t="array" ref="O403">_xlfn.IFS(AND(B403="Short",F403=Q403),(D403-F403)/D403,AND(B403="Long",F403=Q403),(F403/D403)-1,AND(B403="Long",F403&lt;&gt;Q403),(F403/D403)-1,AND(B403="Short",F403&lt;&gt;Q403),(D403-F403)/D403)</f>
        <v>6.6357491736148688E-2</v>
      </c>
      <c r="P403" t="s">
        <v>23</v>
      </c>
      <c r="Q403" s="7">
        <v>151.298</v>
      </c>
      <c r="R403" s="8">
        <v>43906</v>
      </c>
      <c r="S403" s="10">
        <f t="shared" si="18"/>
        <v>9</v>
      </c>
      <c r="T403" s="10">
        <v>1</v>
      </c>
      <c r="V403" s="11" t="str">
        <f t="shared" si="19"/>
        <v>1</v>
      </c>
      <c r="Y403" s="10">
        <v>0</v>
      </c>
      <c r="AC403">
        <f t="shared" si="20"/>
        <v>9</v>
      </c>
    </row>
    <row r="404" spans="1:29" x14ac:dyDescent="0.2">
      <c r="A404" t="s">
        <v>260</v>
      </c>
      <c r="B404" t="s">
        <v>25</v>
      </c>
      <c r="C404" s="6">
        <v>43906</v>
      </c>
      <c r="D404" s="7">
        <v>130.358</v>
      </c>
      <c r="E404" s="6">
        <v>43907</v>
      </c>
      <c r="F404" s="7">
        <v>138.69800000000001</v>
      </c>
      <c r="G404">
        <v>1</v>
      </c>
      <c r="H404">
        <v>0</v>
      </c>
      <c r="J404" s="7"/>
      <c r="K404" s="8"/>
      <c r="M404" s="7"/>
      <c r="N404" s="8"/>
      <c r="O404" s="9" cm="1">
        <f t="array" ref="O404">_xlfn.IFS(AND(B404="Short",F404=Q404),(D404-F404)/D404,AND(B404="Long",F404=Q404),(F404/D404)-1,AND(B404="Long",F404&lt;&gt;Q404),(F404/D404)-1,AND(B404="Short",F404&lt;&gt;Q404),(D404-F404)/D404)</f>
        <v>6.397766151674622E-2</v>
      </c>
      <c r="P404" t="s">
        <v>23</v>
      </c>
      <c r="Q404" s="7">
        <v>138.69800000000001</v>
      </c>
      <c r="R404" s="8">
        <v>43906</v>
      </c>
      <c r="S404" s="10">
        <f t="shared" si="18"/>
        <v>1</v>
      </c>
      <c r="T404" s="10">
        <v>1</v>
      </c>
      <c r="V404" s="11" t="str">
        <f t="shared" si="19"/>
        <v>1</v>
      </c>
      <c r="Y404" s="10">
        <v>0</v>
      </c>
      <c r="AC404">
        <f t="shared" si="20"/>
        <v>1</v>
      </c>
    </row>
    <row r="405" spans="1:29" x14ac:dyDescent="0.2">
      <c r="A405" t="s">
        <v>260</v>
      </c>
      <c r="B405" t="s">
        <v>25</v>
      </c>
      <c r="C405" s="6">
        <v>43908</v>
      </c>
      <c r="D405" s="7">
        <v>133.988</v>
      </c>
      <c r="E405" s="6">
        <v>43908</v>
      </c>
      <c r="F405" s="7">
        <v>142.678</v>
      </c>
      <c r="G405">
        <v>1</v>
      </c>
      <c r="H405">
        <v>0</v>
      </c>
      <c r="J405" s="7"/>
      <c r="K405" s="8"/>
      <c r="M405" s="7"/>
      <c r="N405" s="8"/>
      <c r="O405" s="9" cm="1">
        <f t="array" ref="O405">_xlfn.IFS(AND(B405="Short",F405=Q405),(D405-F405)/D405,AND(B405="Long",F405=Q405),(F405/D405)-1,AND(B405="Long",F405&lt;&gt;Q405),(F405/D405)-1,AND(B405="Short",F405&lt;&gt;Q405),(D405-F405)/D405)</f>
        <v>6.4856554318297066E-2</v>
      </c>
      <c r="P405" t="s">
        <v>23</v>
      </c>
      <c r="Q405" s="7">
        <v>142.678</v>
      </c>
      <c r="R405" s="8">
        <v>43908</v>
      </c>
      <c r="S405" s="10">
        <f t="shared" si="18"/>
        <v>0</v>
      </c>
      <c r="T405" s="10">
        <v>1</v>
      </c>
      <c r="V405" s="11" t="str">
        <f t="shared" si="19"/>
        <v>1</v>
      </c>
      <c r="Y405" s="10">
        <v>0</v>
      </c>
      <c r="AC405">
        <f t="shared" si="20"/>
        <v>0</v>
      </c>
    </row>
    <row r="406" spans="1:29" x14ac:dyDescent="0.2">
      <c r="A406" t="s">
        <v>235</v>
      </c>
      <c r="B406" t="s">
        <v>25</v>
      </c>
      <c r="C406" s="6">
        <v>43906</v>
      </c>
      <c r="D406" s="7">
        <v>36.978000000000002</v>
      </c>
      <c r="E406" s="6">
        <v>43907</v>
      </c>
      <c r="F406" s="7">
        <v>39.368000000000002</v>
      </c>
      <c r="G406">
        <v>1</v>
      </c>
      <c r="H406">
        <v>0</v>
      </c>
      <c r="J406" s="7"/>
      <c r="K406" s="8"/>
      <c r="M406" s="7"/>
      <c r="N406" s="8"/>
      <c r="O406" s="9" cm="1">
        <f t="array" ref="O406">_xlfn.IFS(AND(B406="Short",F406=Q406),(D406-F406)/D406,AND(B406="Long",F406=Q406),(F406/D406)-1,AND(B406="Long",F406&lt;&gt;Q406),(F406/D406)-1,AND(B406="Short",F406&lt;&gt;Q406),(D406-F406)/D406)</f>
        <v>6.4633025041916925E-2</v>
      </c>
      <c r="P406" t="s">
        <v>23</v>
      </c>
      <c r="Q406" s="7">
        <v>39.368000000000002</v>
      </c>
      <c r="R406" s="8">
        <v>43906</v>
      </c>
      <c r="S406" s="10">
        <f t="shared" si="18"/>
        <v>1</v>
      </c>
      <c r="T406" s="10">
        <v>1</v>
      </c>
      <c r="V406" s="11" t="str">
        <f t="shared" si="19"/>
        <v>1</v>
      </c>
      <c r="Y406" s="10">
        <v>0</v>
      </c>
      <c r="AC406">
        <f t="shared" si="20"/>
        <v>1</v>
      </c>
    </row>
    <row r="407" spans="1:29" x14ac:dyDescent="0.2">
      <c r="A407" t="s">
        <v>235</v>
      </c>
      <c r="B407" t="s">
        <v>22</v>
      </c>
      <c r="C407" s="6">
        <v>43914</v>
      </c>
      <c r="D407" s="7">
        <v>37.753</v>
      </c>
      <c r="E407" s="6">
        <v>43920</v>
      </c>
      <c r="F407" s="7">
        <v>35.518000000000001</v>
      </c>
      <c r="G407">
        <v>1</v>
      </c>
      <c r="H407">
        <v>0</v>
      </c>
      <c r="J407" s="7"/>
      <c r="K407" s="8"/>
      <c r="M407" s="7"/>
      <c r="N407" s="8"/>
      <c r="O407" s="9" cm="1">
        <f t="array" ref="O407">_xlfn.IFS(AND(B407="Short",F407=Q407),(D407-F407)/D407,AND(B407="Long",F407=Q407),(F407/D407)-1,AND(B407="Long",F407&lt;&gt;Q407),(F407/D407)-1,AND(B407="Short",F407&lt;&gt;Q407),(D407-F407)/D407)</f>
        <v>5.9200593330331348E-2</v>
      </c>
      <c r="P407" t="s">
        <v>23</v>
      </c>
      <c r="Q407" s="7">
        <v>35.518000000000001</v>
      </c>
      <c r="R407" s="8">
        <v>43914</v>
      </c>
      <c r="S407" s="10">
        <f t="shared" si="18"/>
        <v>6</v>
      </c>
      <c r="T407" s="10">
        <v>1</v>
      </c>
      <c r="V407" s="11" t="str">
        <f t="shared" si="19"/>
        <v>1</v>
      </c>
      <c r="Y407" s="10">
        <v>0</v>
      </c>
      <c r="AC407">
        <f t="shared" si="20"/>
        <v>6</v>
      </c>
    </row>
    <row r="408" spans="1:29" x14ac:dyDescent="0.2">
      <c r="A408" t="s">
        <v>237</v>
      </c>
      <c r="B408" t="s">
        <v>22</v>
      </c>
      <c r="C408" s="6">
        <v>45330</v>
      </c>
      <c r="D408" s="7">
        <v>26.619</v>
      </c>
      <c r="E408" s="6">
        <v>45392</v>
      </c>
      <c r="F408" s="7">
        <v>25.314</v>
      </c>
      <c r="G408">
        <v>1</v>
      </c>
      <c r="H408">
        <v>0</v>
      </c>
      <c r="J408" s="7"/>
      <c r="K408" s="8"/>
      <c r="M408" s="7"/>
      <c r="N408" s="8"/>
      <c r="O408" s="9" cm="1">
        <f t="array" ref="O408">_xlfn.IFS(AND(B408="Short",F408=Q408),(D408-F408)/D408,AND(B408="Long",F408=Q408),(F408/D408)-1,AND(B408="Long",F408&lt;&gt;Q408),(F408/D408)-1,AND(B408="Short",F408&lt;&gt;Q408),(D408-F408)/D408)</f>
        <v>4.9025132424208265E-2</v>
      </c>
      <c r="P408" t="s">
        <v>23</v>
      </c>
      <c r="Q408" s="7">
        <v>25.314</v>
      </c>
      <c r="R408" s="8">
        <v>45330</v>
      </c>
      <c r="S408" s="10">
        <f t="shared" si="18"/>
        <v>62</v>
      </c>
      <c r="T408" s="10">
        <v>1</v>
      </c>
      <c r="V408" s="11" t="str">
        <f t="shared" si="19"/>
        <v>1</v>
      </c>
      <c r="Y408" s="10">
        <v>0</v>
      </c>
      <c r="AC408">
        <f t="shared" si="20"/>
        <v>62</v>
      </c>
    </row>
    <row r="409" spans="1:29" x14ac:dyDescent="0.2">
      <c r="A409" t="s">
        <v>235</v>
      </c>
      <c r="B409" t="s">
        <v>22</v>
      </c>
      <c r="C409" s="6">
        <v>43928</v>
      </c>
      <c r="D409" s="7">
        <v>33.526000000000003</v>
      </c>
      <c r="E409" s="6">
        <v>43937</v>
      </c>
      <c r="F409" s="7">
        <v>31.956</v>
      </c>
      <c r="G409">
        <v>1</v>
      </c>
      <c r="H409">
        <v>0</v>
      </c>
      <c r="J409" s="7"/>
      <c r="K409" s="8"/>
      <c r="M409" s="7"/>
      <c r="N409" s="8"/>
      <c r="O409" s="9" cm="1">
        <f t="array" ref="O409">_xlfn.IFS(AND(B409="Short",F409=Q409),(D409-F409)/D409,AND(B409="Long",F409=Q409),(F409/D409)-1,AND(B409="Long",F409&lt;&gt;Q409),(F409/D409)-1,AND(B409="Short",F409&lt;&gt;Q409),(D409-F409)/D409)</f>
        <v>4.6829326492871318E-2</v>
      </c>
      <c r="P409" t="s">
        <v>23</v>
      </c>
      <c r="Q409" s="7">
        <v>31.956</v>
      </c>
      <c r="R409" s="8">
        <v>43928</v>
      </c>
      <c r="S409" s="10">
        <f t="shared" si="18"/>
        <v>9</v>
      </c>
      <c r="T409" s="10">
        <v>1</v>
      </c>
      <c r="V409" s="11" t="str">
        <f t="shared" si="19"/>
        <v>1</v>
      </c>
      <c r="Y409" s="10">
        <v>0</v>
      </c>
      <c r="AC409">
        <f t="shared" si="20"/>
        <v>9</v>
      </c>
    </row>
    <row r="410" spans="1:29" x14ac:dyDescent="0.2">
      <c r="A410" t="s">
        <v>247</v>
      </c>
      <c r="B410" t="s">
        <v>25</v>
      </c>
      <c r="C410" s="6">
        <v>43906</v>
      </c>
      <c r="D410" s="7">
        <v>140.21700000000001</v>
      </c>
      <c r="E410" s="6">
        <v>43907</v>
      </c>
      <c r="F410" s="7">
        <v>148.40199999999999</v>
      </c>
      <c r="G410">
        <v>1</v>
      </c>
      <c r="H410">
        <v>0</v>
      </c>
      <c r="J410" s="7"/>
      <c r="K410" s="8"/>
      <c r="M410" s="7"/>
      <c r="N410" s="8"/>
      <c r="O410" s="9" cm="1">
        <f t="array" ref="O410">_xlfn.IFS(AND(B410="Short",F410=Q410),(D410-F410)/D410,AND(B410="Long",F410=Q410),(F410/D410)-1,AND(B410="Long",F410&lt;&gt;Q410),(F410/D410)-1,AND(B410="Short",F410&lt;&gt;Q410),(D410-F410)/D410)</f>
        <v>5.8373806314498067E-2</v>
      </c>
      <c r="P410" t="s">
        <v>23</v>
      </c>
      <c r="Q410" s="7">
        <v>148.40199999999999</v>
      </c>
      <c r="R410" s="8">
        <v>43906</v>
      </c>
      <c r="S410" s="10">
        <f t="shared" si="18"/>
        <v>1</v>
      </c>
      <c r="T410" s="10">
        <v>1</v>
      </c>
      <c r="V410" s="11" t="str">
        <f t="shared" si="19"/>
        <v>1</v>
      </c>
      <c r="Y410" s="10">
        <v>0</v>
      </c>
      <c r="AC410">
        <f t="shared" si="20"/>
        <v>1</v>
      </c>
    </row>
    <row r="411" spans="1:29" x14ac:dyDescent="0.2">
      <c r="A411" t="s">
        <v>235</v>
      </c>
      <c r="B411" t="s">
        <v>25</v>
      </c>
      <c r="C411" s="6">
        <v>43993</v>
      </c>
      <c r="D411" s="7">
        <v>33.36</v>
      </c>
      <c r="E411" s="6">
        <v>43994</v>
      </c>
      <c r="F411" s="7">
        <v>35.46</v>
      </c>
      <c r="G411">
        <v>1</v>
      </c>
      <c r="H411">
        <v>0</v>
      </c>
      <c r="J411" s="7"/>
      <c r="K411" s="8"/>
      <c r="M411" s="7"/>
      <c r="N411" s="8"/>
      <c r="O411" s="9" cm="1">
        <f t="array" ref="O411">_xlfn.IFS(AND(B411="Short",F411=Q411),(D411-F411)/D411,AND(B411="Long",F411=Q411),(F411/D411)-1,AND(B411="Long",F411&lt;&gt;Q411),(F411/D411)-1,AND(B411="Short",F411&lt;&gt;Q411),(D411-F411)/D411)</f>
        <v>6.2949640287769837E-2</v>
      </c>
      <c r="P411" t="s">
        <v>23</v>
      </c>
      <c r="Q411" s="7">
        <v>35.46</v>
      </c>
      <c r="R411" s="8">
        <v>43993</v>
      </c>
      <c r="S411" s="10">
        <f t="shared" si="18"/>
        <v>1</v>
      </c>
      <c r="T411" s="10">
        <v>1</v>
      </c>
      <c r="V411" s="11" t="str">
        <f t="shared" si="19"/>
        <v>1</v>
      </c>
      <c r="Y411" s="10">
        <v>0</v>
      </c>
      <c r="AC411">
        <f t="shared" si="20"/>
        <v>1</v>
      </c>
    </row>
    <row r="412" spans="1:29" x14ac:dyDescent="0.2">
      <c r="A412" t="s">
        <v>235</v>
      </c>
      <c r="B412" t="s">
        <v>22</v>
      </c>
      <c r="C412" s="6">
        <v>44144</v>
      </c>
      <c r="D412" s="7">
        <v>46.165999999999997</v>
      </c>
      <c r="E412" s="6">
        <v>44146</v>
      </c>
      <c r="F412" s="7">
        <v>42.746000000000002</v>
      </c>
      <c r="G412">
        <v>1</v>
      </c>
      <c r="H412">
        <v>0</v>
      </c>
      <c r="J412" s="7"/>
      <c r="K412" s="8"/>
      <c r="M412" s="7"/>
      <c r="N412" s="8"/>
      <c r="O412" s="9" cm="1">
        <f t="array" ref="O412">_xlfn.IFS(AND(B412="Short",F412=Q412),(D412-F412)/D412,AND(B412="Long",F412=Q412),(F412/D412)-1,AND(B412="Long",F412&lt;&gt;Q412),(F412/D412)-1,AND(B412="Short",F412&lt;&gt;Q412),(D412-F412)/D412)</f>
        <v>7.4080492137070464E-2</v>
      </c>
      <c r="P412" t="s">
        <v>23</v>
      </c>
      <c r="Q412" s="7">
        <v>42.746000000000002</v>
      </c>
      <c r="R412" s="8">
        <v>44144</v>
      </c>
      <c r="S412" s="10">
        <f t="shared" si="18"/>
        <v>2</v>
      </c>
      <c r="T412" s="10">
        <v>1</v>
      </c>
      <c r="V412" s="11" t="str">
        <f t="shared" si="19"/>
        <v>1</v>
      </c>
      <c r="Y412" s="10">
        <v>0</v>
      </c>
      <c r="AC412">
        <f t="shared" si="20"/>
        <v>2</v>
      </c>
    </row>
    <row r="413" spans="1:29" x14ac:dyDescent="0.2">
      <c r="A413" t="s">
        <v>240</v>
      </c>
      <c r="B413" t="s">
        <v>25</v>
      </c>
      <c r="C413" s="6">
        <v>43902</v>
      </c>
      <c r="D413" s="7">
        <v>87.811999999999998</v>
      </c>
      <c r="E413" s="6">
        <v>43903</v>
      </c>
      <c r="F413" s="7">
        <v>94.872</v>
      </c>
      <c r="G413">
        <v>1</v>
      </c>
      <c r="H413">
        <v>0</v>
      </c>
      <c r="J413" s="7"/>
      <c r="K413" s="8"/>
      <c r="M413" s="7"/>
      <c r="N413" s="8"/>
      <c r="O413" s="9" cm="1">
        <f t="array" ref="O413">_xlfn.IFS(AND(B413="Short",F413=Q413),(D413-F413)/D413,AND(B413="Long",F413=Q413),(F413/D413)-1,AND(B413="Long",F413&lt;&gt;Q413),(F413/D413)-1,AND(B413="Short",F413&lt;&gt;Q413),(D413-F413)/D413)</f>
        <v>8.0399034300551175E-2</v>
      </c>
      <c r="P413" t="s">
        <v>23</v>
      </c>
      <c r="Q413" s="7">
        <v>94.872</v>
      </c>
      <c r="R413" s="8">
        <v>43902</v>
      </c>
      <c r="S413" s="10">
        <f t="shared" si="18"/>
        <v>1</v>
      </c>
      <c r="T413" s="10">
        <v>1</v>
      </c>
      <c r="V413" s="11" t="str">
        <f t="shared" si="19"/>
        <v>1</v>
      </c>
      <c r="Y413" s="10">
        <v>0</v>
      </c>
      <c r="AC413">
        <f t="shared" si="20"/>
        <v>1</v>
      </c>
    </row>
    <row r="414" spans="1:29" x14ac:dyDescent="0.2">
      <c r="A414" t="s">
        <v>240</v>
      </c>
      <c r="B414" t="s">
        <v>25</v>
      </c>
      <c r="C414" s="6">
        <v>43906</v>
      </c>
      <c r="D414" s="7">
        <v>85.64</v>
      </c>
      <c r="E414" s="6">
        <v>43928</v>
      </c>
      <c r="F414" s="7">
        <v>91.14</v>
      </c>
      <c r="G414">
        <v>1</v>
      </c>
      <c r="H414">
        <v>0</v>
      </c>
      <c r="J414" s="7"/>
      <c r="K414" s="8"/>
      <c r="M414" s="7"/>
      <c r="N414" s="8"/>
      <c r="O414" s="9" cm="1">
        <f t="array" ref="O414">_xlfn.IFS(AND(B414="Short",F414=Q414),(D414-F414)/D414,AND(B414="Long",F414=Q414),(F414/D414)-1,AND(B414="Long",F414&lt;&gt;Q414),(F414/D414)-1,AND(B414="Short",F414&lt;&gt;Q414),(D414-F414)/D414)</f>
        <v>6.4222326015880515E-2</v>
      </c>
      <c r="P414" t="s">
        <v>23</v>
      </c>
      <c r="Q414" s="7">
        <v>91.14</v>
      </c>
      <c r="R414" s="8">
        <v>43906</v>
      </c>
      <c r="S414" s="10">
        <f t="shared" si="18"/>
        <v>22</v>
      </c>
      <c r="T414" s="10">
        <v>1</v>
      </c>
      <c r="V414" s="11" t="str">
        <f t="shared" si="19"/>
        <v>1</v>
      </c>
      <c r="Y414" s="10">
        <v>0</v>
      </c>
      <c r="AC414">
        <f t="shared" si="20"/>
        <v>22</v>
      </c>
    </row>
    <row r="415" spans="1:29" x14ac:dyDescent="0.2">
      <c r="A415" t="s">
        <v>252</v>
      </c>
      <c r="B415" t="s">
        <v>25</v>
      </c>
      <c r="C415" s="6">
        <v>43899</v>
      </c>
      <c r="D415" s="7">
        <v>113.547</v>
      </c>
      <c r="E415" s="6">
        <v>43987</v>
      </c>
      <c r="F415" s="7">
        <v>119.982</v>
      </c>
      <c r="G415">
        <v>1</v>
      </c>
      <c r="H415">
        <v>0</v>
      </c>
      <c r="J415" s="7"/>
      <c r="K415" s="8"/>
      <c r="M415" s="7"/>
      <c r="N415" s="8"/>
      <c r="O415" s="9" cm="1">
        <f t="array" ref="O415">_xlfn.IFS(AND(B415="Short",F415=Q415),(D415-F415)/D415,AND(B415="Long",F415=Q415),(F415/D415)-1,AND(B415="Long",F415&lt;&gt;Q415),(F415/D415)-1,AND(B415="Short",F415&lt;&gt;Q415),(D415-F415)/D415)</f>
        <v>5.6672567306930155E-2</v>
      </c>
      <c r="P415" t="s">
        <v>23</v>
      </c>
      <c r="Q415" s="7">
        <v>119.982</v>
      </c>
      <c r="R415" s="8">
        <v>43899</v>
      </c>
      <c r="S415" s="10">
        <f t="shared" si="18"/>
        <v>88</v>
      </c>
      <c r="T415" s="10">
        <v>1</v>
      </c>
      <c r="V415" s="11" t="str">
        <f t="shared" si="19"/>
        <v>1</v>
      </c>
      <c r="Y415" s="10">
        <v>0</v>
      </c>
      <c r="AC415">
        <f t="shared" si="20"/>
        <v>88</v>
      </c>
    </row>
    <row r="416" spans="1:29" x14ac:dyDescent="0.2">
      <c r="A416" t="s">
        <v>256</v>
      </c>
      <c r="B416" t="s">
        <v>25</v>
      </c>
      <c r="C416" s="6">
        <v>43906</v>
      </c>
      <c r="D416" s="7">
        <v>54.377000000000002</v>
      </c>
      <c r="E416" s="6">
        <v>43907</v>
      </c>
      <c r="F416" s="7">
        <v>57.762</v>
      </c>
      <c r="G416">
        <v>1</v>
      </c>
      <c r="H416">
        <v>0</v>
      </c>
      <c r="J416" s="7"/>
      <c r="K416" s="8"/>
      <c r="M416" s="7"/>
      <c r="N416" s="8"/>
      <c r="O416" s="9" cm="1">
        <f t="array" ref="O416">_xlfn.IFS(AND(B416="Short",F416=Q416),(D416-F416)/D416,AND(B416="Long",F416=Q416),(F416/D416)-1,AND(B416="Long",F416&lt;&gt;Q416),(F416/D416)-1,AND(B416="Short",F416&lt;&gt;Q416),(D416-F416)/D416)</f>
        <v>6.2250583886569677E-2</v>
      </c>
      <c r="P416" t="s">
        <v>23</v>
      </c>
      <c r="Q416" s="7">
        <v>57.762</v>
      </c>
      <c r="R416" s="8">
        <v>43906</v>
      </c>
      <c r="S416" s="10">
        <f t="shared" si="18"/>
        <v>1</v>
      </c>
      <c r="T416" s="10">
        <v>1</v>
      </c>
      <c r="V416" s="11" t="str">
        <f t="shared" si="19"/>
        <v>1</v>
      </c>
      <c r="Y416" s="10">
        <v>0</v>
      </c>
      <c r="AC416">
        <f t="shared" si="20"/>
        <v>1</v>
      </c>
    </row>
    <row r="417" spans="1:29" x14ac:dyDescent="0.2">
      <c r="A417" t="s">
        <v>256</v>
      </c>
      <c r="B417" t="s">
        <v>22</v>
      </c>
      <c r="C417" s="6">
        <v>44048</v>
      </c>
      <c r="D417" s="7">
        <v>117.857</v>
      </c>
      <c r="E417" s="6">
        <v>44067</v>
      </c>
      <c r="F417" s="7">
        <v>112.142</v>
      </c>
      <c r="G417">
        <v>1</v>
      </c>
      <c r="H417">
        <v>0</v>
      </c>
      <c r="J417" s="7"/>
      <c r="K417" s="8"/>
      <c r="M417" s="7"/>
      <c r="N417" s="8"/>
      <c r="O417" s="9" cm="1">
        <f t="array" ref="O417">_xlfn.IFS(AND(B417="Short",F417=Q417),(D417-F417)/D417,AND(B417="Long",F417=Q417),(F417/D417)-1,AND(B417="Long",F417&lt;&gt;Q417),(F417/D417)-1,AND(B417="Short",F417&lt;&gt;Q417),(D417-F417)/D417)</f>
        <v>4.8490967867839872E-2</v>
      </c>
      <c r="P417" t="s">
        <v>23</v>
      </c>
      <c r="Q417" s="7">
        <v>112.142</v>
      </c>
      <c r="R417" s="8">
        <v>44048</v>
      </c>
      <c r="S417" s="10">
        <f t="shared" si="18"/>
        <v>19</v>
      </c>
      <c r="T417" s="10">
        <v>1</v>
      </c>
      <c r="V417" s="11" t="str">
        <f t="shared" si="19"/>
        <v>1</v>
      </c>
      <c r="Y417" s="10">
        <v>0</v>
      </c>
      <c r="AC417">
        <f t="shared" si="20"/>
        <v>19</v>
      </c>
    </row>
    <row r="418" spans="1:29" x14ac:dyDescent="0.2">
      <c r="A418" t="s">
        <v>256</v>
      </c>
      <c r="B418" t="s">
        <v>25</v>
      </c>
      <c r="C418" s="6">
        <v>44685</v>
      </c>
      <c r="D418" s="7">
        <v>70.478999999999999</v>
      </c>
      <c r="E418" s="6">
        <v>44686</v>
      </c>
      <c r="F418" s="7">
        <v>75.224000000000004</v>
      </c>
      <c r="G418">
        <v>1</v>
      </c>
      <c r="H418">
        <v>0</v>
      </c>
      <c r="J418" s="7"/>
      <c r="K418" s="8"/>
      <c r="M418" s="7"/>
      <c r="N418" s="8"/>
      <c r="O418" s="9" cm="1">
        <f t="array" ref="O418">_xlfn.IFS(AND(B418="Short",F418=Q418),(D418-F418)/D418,AND(B418="Long",F418=Q418),(F418/D418)-1,AND(B418="Long",F418&lt;&gt;Q418),(F418/D418)-1,AND(B418="Short",F418&lt;&gt;Q418),(D418-F418)/D418)</f>
        <v>6.7325018799926362E-2</v>
      </c>
      <c r="P418" t="s">
        <v>23</v>
      </c>
      <c r="Q418" s="7">
        <v>75.224000000000004</v>
      </c>
      <c r="R418" s="8">
        <v>44685</v>
      </c>
      <c r="S418" s="10">
        <f t="shared" si="18"/>
        <v>1</v>
      </c>
      <c r="T418" s="10">
        <v>1</v>
      </c>
      <c r="V418" s="11" t="str">
        <f t="shared" si="19"/>
        <v>1</v>
      </c>
      <c r="Y418" s="10">
        <v>0</v>
      </c>
      <c r="AC418">
        <f t="shared" si="20"/>
        <v>1</v>
      </c>
    </row>
    <row r="419" spans="1:29" x14ac:dyDescent="0.2">
      <c r="A419" t="s">
        <v>256</v>
      </c>
      <c r="B419" t="s">
        <v>25</v>
      </c>
      <c r="C419" s="6">
        <v>44776</v>
      </c>
      <c r="D419" s="7">
        <v>61.725000000000001</v>
      </c>
      <c r="E419" s="6">
        <v>44781</v>
      </c>
      <c r="F419" s="7">
        <v>70.05</v>
      </c>
      <c r="G419">
        <v>1</v>
      </c>
      <c r="H419">
        <v>0</v>
      </c>
      <c r="J419" s="7"/>
      <c r="K419" s="8"/>
      <c r="M419" s="7"/>
      <c r="N419" s="8"/>
      <c r="O419" s="9" cm="1">
        <f t="array" ref="O419">_xlfn.IFS(AND(B419="Short",F419=Q419),(D419-F419)/D419,AND(B419="Long",F419=Q419),(F419/D419)-1,AND(B419="Long",F419&lt;&gt;Q419),(F419/D419)-1,AND(B419="Short",F419&lt;&gt;Q419),(D419-F419)/D419)</f>
        <v>0.13487241798298899</v>
      </c>
      <c r="P419" t="s">
        <v>23</v>
      </c>
      <c r="Q419" s="7">
        <v>70.05</v>
      </c>
      <c r="R419" s="8">
        <v>44776</v>
      </c>
      <c r="S419" s="10">
        <f t="shared" si="18"/>
        <v>5</v>
      </c>
      <c r="T419" s="10">
        <v>1</v>
      </c>
      <c r="V419" s="11" t="str">
        <f t="shared" si="19"/>
        <v>1</v>
      </c>
      <c r="Y419" s="10">
        <v>0</v>
      </c>
      <c r="AC419">
        <f t="shared" si="20"/>
        <v>5</v>
      </c>
    </row>
    <row r="420" spans="1:29" x14ac:dyDescent="0.2">
      <c r="A420" t="s">
        <v>256</v>
      </c>
      <c r="B420" t="s">
        <v>22</v>
      </c>
      <c r="C420" s="6">
        <v>44867</v>
      </c>
      <c r="D420" s="7">
        <v>51.055</v>
      </c>
      <c r="E420" s="6">
        <v>44868</v>
      </c>
      <c r="F420" s="7">
        <v>47.08</v>
      </c>
      <c r="G420">
        <v>1</v>
      </c>
      <c r="H420">
        <v>0</v>
      </c>
      <c r="J420" s="7"/>
      <c r="K420" s="8"/>
      <c r="M420" s="7"/>
      <c r="N420" s="8"/>
      <c r="O420" s="9" cm="1">
        <f t="array" ref="O420">_xlfn.IFS(AND(B420="Short",F420=Q420),(D420-F420)/D420,AND(B420="Long",F420=Q420),(F420/D420)-1,AND(B420="Long",F420&lt;&gt;Q420),(F420/D420)-1,AND(B420="Short",F420&lt;&gt;Q420),(D420-F420)/D420)</f>
        <v>7.785721280971504E-2</v>
      </c>
      <c r="P420" t="s">
        <v>23</v>
      </c>
      <c r="Q420" s="7">
        <v>47.08</v>
      </c>
      <c r="R420" s="8">
        <v>44867</v>
      </c>
      <c r="S420" s="10">
        <f t="shared" si="18"/>
        <v>1</v>
      </c>
      <c r="T420" s="10">
        <v>1</v>
      </c>
      <c r="V420" s="11" t="str">
        <f t="shared" si="19"/>
        <v>1</v>
      </c>
      <c r="Y420" s="10">
        <v>0</v>
      </c>
      <c r="AC420">
        <f t="shared" si="20"/>
        <v>1</v>
      </c>
    </row>
    <row r="421" spans="1:29" x14ac:dyDescent="0.2">
      <c r="A421" t="s">
        <v>256</v>
      </c>
      <c r="B421" t="s">
        <v>22</v>
      </c>
      <c r="C421" s="6">
        <v>45300</v>
      </c>
      <c r="D421" s="7">
        <v>41.768999999999998</v>
      </c>
      <c r="E421" s="6">
        <v>45301</v>
      </c>
      <c r="F421" s="7">
        <v>39.613999999999997</v>
      </c>
      <c r="G421">
        <v>1</v>
      </c>
      <c r="H421">
        <v>0</v>
      </c>
      <c r="J421" s="7"/>
      <c r="K421" s="8"/>
      <c r="M421" s="7"/>
      <c r="N421" s="8"/>
      <c r="O421" s="9" cm="1">
        <f t="array" ref="O421">_xlfn.IFS(AND(B421="Short",F421=Q421),(D421-F421)/D421,AND(B421="Long",F421=Q421),(F421/D421)-1,AND(B421="Long",F421&lt;&gt;Q421),(F421/D421)-1,AND(B421="Short",F421&lt;&gt;Q421),(D421-F421)/D421)</f>
        <v>5.1593286887404562E-2</v>
      </c>
      <c r="P421" t="s">
        <v>23</v>
      </c>
      <c r="Q421" s="7">
        <v>39.613999999999997</v>
      </c>
      <c r="R421" s="8">
        <v>45300</v>
      </c>
      <c r="S421" s="10">
        <f t="shared" si="18"/>
        <v>1</v>
      </c>
      <c r="T421" s="10">
        <v>1</v>
      </c>
      <c r="V421" s="11" t="str">
        <f t="shared" si="19"/>
        <v>1</v>
      </c>
      <c r="Y421" s="10">
        <v>0</v>
      </c>
      <c r="AC421">
        <f t="shared" si="20"/>
        <v>1</v>
      </c>
    </row>
    <row r="422" spans="1:29" x14ac:dyDescent="0.2">
      <c r="A422" t="s">
        <v>256</v>
      </c>
      <c r="B422" t="s">
        <v>22</v>
      </c>
      <c r="C422" s="6">
        <v>45504</v>
      </c>
      <c r="D422" s="7">
        <v>37.569000000000003</v>
      </c>
      <c r="E422" s="6">
        <v>45509</v>
      </c>
      <c r="F422" s="7">
        <v>35.414000000000001</v>
      </c>
      <c r="G422">
        <v>1</v>
      </c>
      <c r="H422">
        <v>0</v>
      </c>
      <c r="J422" s="7"/>
      <c r="K422" s="8"/>
      <c r="M422" s="7"/>
      <c r="N422" s="8"/>
      <c r="O422" s="9" cm="1">
        <f t="array" ref="O422">_xlfn.IFS(AND(B422="Short",F422=Q422),(D422-F422)/D422,AND(B422="Long",F422=Q422),(F422/D422)-1,AND(B422="Long",F422&lt;&gt;Q422),(F422/D422)-1,AND(B422="Short",F422&lt;&gt;Q422),(D422-F422)/D422)</f>
        <v>5.736112220181535E-2</v>
      </c>
      <c r="P422" t="s">
        <v>23</v>
      </c>
      <c r="Q422" s="7">
        <v>35.414000000000001</v>
      </c>
      <c r="R422" s="8">
        <v>45504</v>
      </c>
      <c r="S422" s="10">
        <f t="shared" si="18"/>
        <v>5</v>
      </c>
      <c r="T422" s="10">
        <v>1</v>
      </c>
      <c r="V422" s="11" t="str">
        <f t="shared" si="19"/>
        <v>1</v>
      </c>
      <c r="Y422" s="10">
        <v>0</v>
      </c>
      <c r="AC422">
        <f t="shared" si="20"/>
        <v>5</v>
      </c>
    </row>
    <row r="423" spans="1:29" x14ac:dyDescent="0.2">
      <c r="A423" t="s">
        <v>265</v>
      </c>
      <c r="B423" t="s">
        <v>25</v>
      </c>
      <c r="C423" s="6">
        <v>43906</v>
      </c>
      <c r="D423" s="7">
        <v>13.286</v>
      </c>
      <c r="E423" s="6">
        <v>43915</v>
      </c>
      <c r="F423" s="7">
        <v>14.116</v>
      </c>
      <c r="G423">
        <v>1</v>
      </c>
      <c r="H423">
        <v>0</v>
      </c>
      <c r="J423" s="7"/>
      <c r="K423" s="8"/>
      <c r="M423" s="7"/>
      <c r="N423" s="8"/>
      <c r="O423" s="9" cm="1">
        <f t="array" ref="O423">_xlfn.IFS(AND(B423="Short",F423=Q423),(D423-F423)/D423,AND(B423="Long",F423=Q423),(F423/D423)-1,AND(B423="Long",F423&lt;&gt;Q423),(F423/D423)-1,AND(B423="Short",F423&lt;&gt;Q423),(D423-F423)/D423)</f>
        <v>6.247177480054189E-2</v>
      </c>
      <c r="P423" t="s">
        <v>23</v>
      </c>
      <c r="Q423" s="7">
        <v>14.116</v>
      </c>
      <c r="R423" s="8">
        <v>43906</v>
      </c>
      <c r="S423" s="10">
        <f t="shared" si="18"/>
        <v>9</v>
      </c>
      <c r="T423" s="10">
        <v>1</v>
      </c>
      <c r="V423" s="11" t="str">
        <f t="shared" si="19"/>
        <v>1</v>
      </c>
      <c r="Y423" s="10">
        <v>0</v>
      </c>
      <c r="AC423">
        <f t="shared" si="20"/>
        <v>9</v>
      </c>
    </row>
    <row r="424" spans="1:29" x14ac:dyDescent="0.2">
      <c r="A424" t="s">
        <v>241</v>
      </c>
      <c r="B424" t="s">
        <v>25</v>
      </c>
      <c r="C424" s="6">
        <v>43902</v>
      </c>
      <c r="D424" s="7">
        <v>43.023000000000003</v>
      </c>
      <c r="E424" s="6">
        <v>43903</v>
      </c>
      <c r="F424" s="7">
        <v>46.137999999999998</v>
      </c>
      <c r="G424">
        <v>1</v>
      </c>
      <c r="H424">
        <v>0</v>
      </c>
      <c r="J424" s="7"/>
      <c r="K424" s="8"/>
      <c r="M424" s="7"/>
      <c r="N424" s="8"/>
      <c r="O424" s="9" cm="1">
        <f t="array" ref="O424">_xlfn.IFS(AND(B424="Short",F424=Q424),(D424-F424)/D424,AND(B424="Long",F424=Q424),(F424/D424)-1,AND(B424="Long",F424&lt;&gt;Q424),(F424/D424)-1,AND(B424="Short",F424&lt;&gt;Q424),(D424-F424)/D424)</f>
        <v>7.2403133207818993E-2</v>
      </c>
      <c r="P424" t="s">
        <v>23</v>
      </c>
      <c r="Q424" s="7">
        <v>46.137999999999998</v>
      </c>
      <c r="R424" s="8">
        <v>43902</v>
      </c>
      <c r="S424" s="10">
        <f t="shared" si="18"/>
        <v>1</v>
      </c>
      <c r="T424" s="10">
        <v>1</v>
      </c>
      <c r="V424" s="11" t="str">
        <f t="shared" si="19"/>
        <v>1</v>
      </c>
      <c r="Y424" s="10">
        <v>0</v>
      </c>
      <c r="AC424">
        <f t="shared" si="20"/>
        <v>1</v>
      </c>
    </row>
    <row r="425" spans="1:29" x14ac:dyDescent="0.2">
      <c r="A425" t="s">
        <v>241</v>
      </c>
      <c r="B425" t="s">
        <v>25</v>
      </c>
      <c r="C425" s="6">
        <v>43906</v>
      </c>
      <c r="D425" s="7">
        <v>41.369</v>
      </c>
      <c r="E425" s="6">
        <v>43910</v>
      </c>
      <c r="F425" s="7">
        <v>45.613999999999997</v>
      </c>
      <c r="G425">
        <v>1</v>
      </c>
      <c r="H425">
        <v>0</v>
      </c>
      <c r="J425" s="7"/>
      <c r="K425" s="8"/>
      <c r="M425" s="7"/>
      <c r="N425" s="8"/>
      <c r="O425" s="9" cm="1">
        <f t="array" ref="O425">_xlfn.IFS(AND(B425="Short",F425=Q425),(D425-F425)/D425,AND(B425="Long",F425=Q425),(F425/D425)-1,AND(B425="Long",F425&lt;&gt;Q425),(F425/D425)-1,AND(B425="Short",F425&lt;&gt;Q425),(D425-F425)/D425)</f>
        <v>0.10261306775604906</v>
      </c>
      <c r="P425" t="s">
        <v>23</v>
      </c>
      <c r="Q425" s="7">
        <v>45.613999999999997</v>
      </c>
      <c r="R425" s="8">
        <v>43906</v>
      </c>
      <c r="S425" s="10">
        <f t="shared" si="18"/>
        <v>4</v>
      </c>
      <c r="T425" s="10">
        <v>1</v>
      </c>
      <c r="V425" s="11" t="str">
        <f t="shared" si="19"/>
        <v>1</v>
      </c>
      <c r="Y425" s="10">
        <v>0</v>
      </c>
      <c r="AC425">
        <f t="shared" si="20"/>
        <v>4</v>
      </c>
    </row>
    <row r="426" spans="1:29" x14ac:dyDescent="0.2">
      <c r="A426" t="s">
        <v>241</v>
      </c>
      <c r="B426" t="s">
        <v>22</v>
      </c>
      <c r="C426" s="6">
        <v>43944</v>
      </c>
      <c r="D426" s="7">
        <v>44.756</v>
      </c>
      <c r="E426" s="6">
        <v>43965</v>
      </c>
      <c r="F426" s="7">
        <v>42.686</v>
      </c>
      <c r="G426">
        <v>1</v>
      </c>
      <c r="H426">
        <v>0</v>
      </c>
      <c r="J426" s="7"/>
      <c r="K426" s="8"/>
      <c r="M426" s="7"/>
      <c r="N426" s="8"/>
      <c r="O426" s="9" cm="1">
        <f t="array" ref="O426">_xlfn.IFS(AND(B426="Short",F426=Q426),(D426-F426)/D426,AND(B426="Long",F426=Q426),(F426/D426)-1,AND(B426="Long",F426&lt;&gt;Q426),(F426/D426)-1,AND(B426="Short",F426&lt;&gt;Q426),(D426-F426)/D426)</f>
        <v>4.6250782018053452E-2</v>
      </c>
      <c r="P426" t="s">
        <v>23</v>
      </c>
      <c r="Q426" s="7">
        <v>42.686</v>
      </c>
      <c r="R426" s="8">
        <v>43944</v>
      </c>
      <c r="S426" s="10">
        <f t="shared" si="18"/>
        <v>21</v>
      </c>
      <c r="T426" s="10">
        <v>1</v>
      </c>
      <c r="V426" s="11" t="str">
        <f t="shared" si="19"/>
        <v>1</v>
      </c>
      <c r="Y426" s="10">
        <v>0</v>
      </c>
      <c r="AC426">
        <f t="shared" si="20"/>
        <v>21</v>
      </c>
    </row>
    <row r="427" spans="1:29" x14ac:dyDescent="0.2">
      <c r="A427" t="s">
        <v>261</v>
      </c>
      <c r="B427" t="s">
        <v>25</v>
      </c>
      <c r="C427" s="6">
        <v>43899</v>
      </c>
      <c r="D427" s="7">
        <v>46.079000000000001</v>
      </c>
      <c r="E427" s="6">
        <v>43930</v>
      </c>
      <c r="F427" s="7">
        <v>49.073999999999998</v>
      </c>
      <c r="G427">
        <v>1</v>
      </c>
      <c r="H427">
        <v>0</v>
      </c>
      <c r="J427" s="7"/>
      <c r="K427" s="8"/>
      <c r="M427" s="7"/>
      <c r="N427" s="8"/>
      <c r="O427" s="9" cm="1">
        <f t="array" ref="O427">_xlfn.IFS(AND(B427="Short",F427=Q427),(D427-F427)/D427,AND(B427="Long",F427=Q427),(F427/D427)-1,AND(B427="Long",F427&lt;&gt;Q427),(F427/D427)-1,AND(B427="Short",F427&lt;&gt;Q427),(D427-F427)/D427)</f>
        <v>6.4997070248920208E-2</v>
      </c>
      <c r="P427" t="s">
        <v>23</v>
      </c>
      <c r="Q427" s="7">
        <v>49.073999999999998</v>
      </c>
      <c r="R427" s="8">
        <v>43899</v>
      </c>
      <c r="S427" s="10">
        <f t="shared" si="18"/>
        <v>31</v>
      </c>
      <c r="T427" s="10">
        <v>1</v>
      </c>
      <c r="V427" s="11" t="str">
        <f t="shared" si="19"/>
        <v>1</v>
      </c>
      <c r="Y427" s="10">
        <v>0</v>
      </c>
      <c r="AC427">
        <f t="shared" si="20"/>
        <v>31</v>
      </c>
    </row>
    <row r="428" spans="1:29" x14ac:dyDescent="0.2">
      <c r="A428" t="s">
        <v>241</v>
      </c>
      <c r="B428" t="s">
        <v>22</v>
      </c>
      <c r="C428" s="6">
        <v>44144</v>
      </c>
      <c r="D428" s="7">
        <v>59.271000000000001</v>
      </c>
      <c r="E428" s="6">
        <v>44147</v>
      </c>
      <c r="F428" s="7">
        <v>55.776000000000003</v>
      </c>
      <c r="G428">
        <v>1</v>
      </c>
      <c r="H428">
        <v>0</v>
      </c>
      <c r="J428" s="7"/>
      <c r="K428" s="8"/>
      <c r="M428" s="7"/>
      <c r="N428" s="8"/>
      <c r="O428" s="9" cm="1">
        <f t="array" ref="O428">_xlfn.IFS(AND(B428="Short",F428=Q428),(D428-F428)/D428,AND(B428="Long",F428=Q428),(F428/D428)-1,AND(B428="Long",F428&lt;&gt;Q428),(F428/D428)-1,AND(B428="Short",F428&lt;&gt;Q428),(D428-F428)/D428)</f>
        <v>5.8966442273624492E-2</v>
      </c>
      <c r="P428" t="s">
        <v>23</v>
      </c>
      <c r="Q428" s="7">
        <v>55.776000000000003</v>
      </c>
      <c r="R428" s="8">
        <v>44144</v>
      </c>
      <c r="S428" s="10">
        <f t="shared" si="18"/>
        <v>3</v>
      </c>
      <c r="T428" s="10">
        <v>1</v>
      </c>
      <c r="V428" s="11" t="str">
        <f t="shared" si="19"/>
        <v>1</v>
      </c>
      <c r="Y428" s="10">
        <v>0</v>
      </c>
      <c r="AC428">
        <f t="shared" si="20"/>
        <v>3</v>
      </c>
    </row>
    <row r="429" spans="1:29" x14ac:dyDescent="0.2">
      <c r="A429" t="s">
        <v>241</v>
      </c>
      <c r="B429" t="s">
        <v>22</v>
      </c>
      <c r="C429" s="6">
        <v>44575</v>
      </c>
      <c r="D429" s="7">
        <v>41.683</v>
      </c>
      <c r="E429" s="6">
        <v>44627</v>
      </c>
      <c r="F429" s="7">
        <v>39.448</v>
      </c>
      <c r="G429">
        <v>1</v>
      </c>
      <c r="H429">
        <v>0</v>
      </c>
      <c r="J429" s="7"/>
      <c r="K429" s="8"/>
      <c r="M429" s="7"/>
      <c r="N429" s="8"/>
      <c r="O429" s="9" cm="1">
        <f t="array" ref="O429">_xlfn.IFS(AND(B429="Short",F429=Q429),(D429-F429)/D429,AND(B429="Long",F429=Q429),(F429/D429)-1,AND(B429="Long",F429&lt;&gt;Q429),(F429/D429)-1,AND(B429="Short",F429&lt;&gt;Q429),(D429-F429)/D429)</f>
        <v>5.3618981359307136E-2</v>
      </c>
      <c r="P429" t="s">
        <v>23</v>
      </c>
      <c r="Q429" s="7">
        <v>39.448</v>
      </c>
      <c r="R429" s="8">
        <v>44575</v>
      </c>
      <c r="S429" s="10">
        <f t="shared" si="18"/>
        <v>52</v>
      </c>
      <c r="T429" s="10">
        <v>1</v>
      </c>
      <c r="V429" s="11" t="str">
        <f t="shared" si="19"/>
        <v>1</v>
      </c>
      <c r="Y429" s="10">
        <v>0</v>
      </c>
      <c r="AC429">
        <f t="shared" si="20"/>
        <v>52</v>
      </c>
    </row>
    <row r="430" spans="1:29" x14ac:dyDescent="0.2">
      <c r="A430" t="s">
        <v>266</v>
      </c>
      <c r="B430" t="s">
        <v>25</v>
      </c>
      <c r="C430" s="6">
        <v>44833</v>
      </c>
      <c r="D430" s="7">
        <v>75.016999999999996</v>
      </c>
      <c r="E430" s="6">
        <v>45091</v>
      </c>
      <c r="F430" s="7">
        <v>81.352000000000004</v>
      </c>
      <c r="G430">
        <v>1</v>
      </c>
      <c r="H430">
        <v>0</v>
      </c>
      <c r="J430" s="7"/>
      <c r="K430" s="8"/>
      <c r="M430" s="7"/>
      <c r="N430" s="8"/>
      <c r="O430" s="9" cm="1">
        <f t="array" ref="O430">_xlfn.IFS(AND(B430="Short",F430=Q430),(D430-F430)/D430,AND(B430="Long",F430=Q430),(F430/D430)-1,AND(B430="Long",F430&lt;&gt;Q430),(F430/D430)-1,AND(B430="Short",F430&lt;&gt;Q430),(D430-F430)/D430)</f>
        <v>8.4447525227615117E-2</v>
      </c>
      <c r="P430" t="s">
        <v>23</v>
      </c>
      <c r="Q430" s="7">
        <v>81.352000000000004</v>
      </c>
      <c r="R430" s="8">
        <v>44833</v>
      </c>
      <c r="S430" s="10">
        <f t="shared" si="18"/>
        <v>258</v>
      </c>
      <c r="T430" s="10">
        <v>1</v>
      </c>
      <c r="V430" s="11" t="str">
        <f t="shared" si="19"/>
        <v>1</v>
      </c>
      <c r="Y430" s="10">
        <v>0</v>
      </c>
      <c r="AC430">
        <f t="shared" si="20"/>
        <v>258</v>
      </c>
    </row>
    <row r="431" spans="1:29" x14ac:dyDescent="0.2">
      <c r="A431" t="s">
        <v>266</v>
      </c>
      <c r="B431" t="s">
        <v>25</v>
      </c>
      <c r="C431" s="6">
        <v>45197</v>
      </c>
      <c r="D431" s="7">
        <v>71.319999999999993</v>
      </c>
      <c r="E431" s="6">
        <v>45274</v>
      </c>
      <c r="F431" s="7">
        <v>75.97</v>
      </c>
      <c r="G431">
        <v>1</v>
      </c>
      <c r="H431">
        <v>0</v>
      </c>
      <c r="J431" s="7"/>
      <c r="K431" s="8"/>
      <c r="M431" s="7"/>
      <c r="N431" s="8"/>
      <c r="O431" s="9" cm="1">
        <f t="array" ref="O431">_xlfn.IFS(AND(B431="Short",F431=Q431),(D431-F431)/D431,AND(B431="Long",F431=Q431),(F431/D431)-1,AND(B431="Long",F431&lt;&gt;Q431),(F431/D431)-1,AND(B431="Short",F431&lt;&gt;Q431),(D431-F431)/D431)</f>
        <v>6.5199102636006812E-2</v>
      </c>
      <c r="P431" t="s">
        <v>23</v>
      </c>
      <c r="Q431" s="7">
        <v>75.97</v>
      </c>
      <c r="R431" s="8">
        <v>45197</v>
      </c>
      <c r="S431" s="10">
        <f t="shared" si="18"/>
        <v>77</v>
      </c>
      <c r="T431" s="10">
        <v>1</v>
      </c>
      <c r="V431" s="11" t="str">
        <f t="shared" si="19"/>
        <v>1</v>
      </c>
      <c r="Y431" s="10">
        <v>0</v>
      </c>
      <c r="AC431">
        <f t="shared" si="20"/>
        <v>77</v>
      </c>
    </row>
    <row r="432" spans="1:29" x14ac:dyDescent="0.2">
      <c r="A432" t="s">
        <v>266</v>
      </c>
      <c r="B432" t="s">
        <v>22</v>
      </c>
      <c r="C432" s="6">
        <v>45281</v>
      </c>
      <c r="D432" s="7">
        <v>83.248000000000005</v>
      </c>
      <c r="E432" s="6">
        <v>45282</v>
      </c>
      <c r="F432" s="7">
        <v>78.488</v>
      </c>
      <c r="G432">
        <v>1</v>
      </c>
      <c r="H432">
        <v>0</v>
      </c>
      <c r="J432" s="7"/>
      <c r="K432" s="8"/>
      <c r="M432" s="7"/>
      <c r="N432" s="8"/>
      <c r="O432" s="9" cm="1">
        <f t="array" ref="O432">_xlfn.IFS(AND(B432="Short",F432=Q432),(D432-F432)/D432,AND(B432="Long",F432=Q432),(F432/D432)-1,AND(B432="Long",F432&lt;&gt;Q432),(F432/D432)-1,AND(B432="Short",F432&lt;&gt;Q432),(D432-F432)/D432)</f>
        <v>5.7178550836056177E-2</v>
      </c>
      <c r="P432" t="s">
        <v>23</v>
      </c>
      <c r="Q432" s="7">
        <v>78.488</v>
      </c>
      <c r="R432" s="8">
        <v>45281</v>
      </c>
      <c r="S432" s="10">
        <f t="shared" si="18"/>
        <v>1</v>
      </c>
      <c r="T432" s="10">
        <v>1</v>
      </c>
      <c r="V432" s="11" t="str">
        <f t="shared" si="19"/>
        <v>1</v>
      </c>
      <c r="Y432" s="10">
        <v>0</v>
      </c>
      <c r="AC432">
        <f t="shared" si="20"/>
        <v>1</v>
      </c>
    </row>
    <row r="433" spans="1:29" x14ac:dyDescent="0.2">
      <c r="A433" t="s">
        <v>246</v>
      </c>
      <c r="B433" t="s">
        <v>25</v>
      </c>
      <c r="C433" s="6">
        <v>44476</v>
      </c>
      <c r="D433" s="7">
        <v>55.914000000000001</v>
      </c>
      <c r="E433" s="6">
        <v>44494</v>
      </c>
      <c r="F433" s="7">
        <v>59.484000000000002</v>
      </c>
      <c r="G433">
        <v>1</v>
      </c>
      <c r="H433">
        <v>0</v>
      </c>
      <c r="J433" s="7"/>
      <c r="K433" s="8"/>
      <c r="M433" s="7"/>
      <c r="N433" s="8"/>
      <c r="O433" s="9" cm="1">
        <f t="array" ref="O433">_xlfn.IFS(AND(B433="Short",F433=Q433),(D433-F433)/D433,AND(B433="Long",F433=Q433),(F433/D433)-1,AND(B433="Long",F433&lt;&gt;Q433),(F433/D433)-1,AND(B433="Short",F433&lt;&gt;Q433),(D433-F433)/D433)</f>
        <v>6.3848052366133778E-2</v>
      </c>
      <c r="P433" t="s">
        <v>23</v>
      </c>
      <c r="Q433" s="7">
        <v>59.484000000000002</v>
      </c>
      <c r="R433" s="8">
        <v>44476</v>
      </c>
      <c r="S433" s="10">
        <f t="shared" si="18"/>
        <v>18</v>
      </c>
      <c r="T433" s="10">
        <v>1</v>
      </c>
      <c r="V433" s="11" t="str">
        <f t="shared" si="19"/>
        <v>1</v>
      </c>
      <c r="Y433" s="10">
        <v>0</v>
      </c>
      <c r="AC433">
        <f t="shared" si="20"/>
        <v>18</v>
      </c>
    </row>
    <row r="434" spans="1:29" x14ac:dyDescent="0.2">
      <c r="A434" t="s">
        <v>272</v>
      </c>
      <c r="B434" t="s">
        <v>25</v>
      </c>
      <c r="C434" s="6">
        <v>43906</v>
      </c>
      <c r="D434" s="7">
        <v>42.863</v>
      </c>
      <c r="E434" s="6">
        <v>43907</v>
      </c>
      <c r="F434" s="7">
        <v>45.978000000000002</v>
      </c>
      <c r="G434">
        <v>1</v>
      </c>
      <c r="H434">
        <v>0</v>
      </c>
      <c r="J434" s="7"/>
      <c r="K434" s="8"/>
      <c r="M434" s="7"/>
      <c r="N434" s="8"/>
      <c r="O434" s="9" cm="1">
        <f t="array" ref="O434">_xlfn.IFS(AND(B434="Short",F434=Q434),(D434-F434)/D434,AND(B434="Long",F434=Q434),(F434/D434)-1,AND(B434="Long",F434&lt;&gt;Q434),(F434/D434)-1,AND(B434="Short",F434&lt;&gt;Q434),(D434-F434)/D434)</f>
        <v>7.2673401301822205E-2</v>
      </c>
      <c r="P434" t="s">
        <v>23</v>
      </c>
      <c r="Q434" s="7">
        <v>45.978000000000002</v>
      </c>
      <c r="R434" s="8">
        <v>43906</v>
      </c>
      <c r="S434" s="10">
        <f t="shared" si="18"/>
        <v>1</v>
      </c>
      <c r="T434" s="10">
        <v>1</v>
      </c>
      <c r="V434" s="11" t="str">
        <f t="shared" si="19"/>
        <v>1</v>
      </c>
      <c r="Y434" s="10">
        <v>0</v>
      </c>
      <c r="AC434">
        <f t="shared" si="20"/>
        <v>1</v>
      </c>
    </row>
    <row r="435" spans="1:29" x14ac:dyDescent="0.2">
      <c r="A435" t="s">
        <v>246</v>
      </c>
      <c r="B435" t="s">
        <v>22</v>
      </c>
      <c r="C435" s="6">
        <v>45204</v>
      </c>
      <c r="D435" s="7">
        <v>100.471</v>
      </c>
      <c r="E435" s="6">
        <v>45205</v>
      </c>
      <c r="F435" s="7">
        <v>94.926000000000002</v>
      </c>
      <c r="G435">
        <v>1</v>
      </c>
      <c r="H435">
        <v>0</v>
      </c>
      <c r="J435" s="7"/>
      <c r="K435" s="8"/>
      <c r="M435" s="7"/>
      <c r="N435" s="8"/>
      <c r="O435" s="9" cm="1">
        <f t="array" ref="O435">_xlfn.IFS(AND(B435="Short",F435=Q435),(D435-F435)/D435,AND(B435="Long",F435=Q435),(F435/D435)-1,AND(B435="Long",F435&lt;&gt;Q435),(F435/D435)-1,AND(B435="Short",F435&lt;&gt;Q435),(D435-F435)/D435)</f>
        <v>5.5190054841695625E-2</v>
      </c>
      <c r="P435" t="s">
        <v>23</v>
      </c>
      <c r="Q435" s="7">
        <v>94.926000000000002</v>
      </c>
      <c r="R435" s="8">
        <v>45204</v>
      </c>
      <c r="S435" s="10">
        <f t="shared" si="18"/>
        <v>1</v>
      </c>
      <c r="T435" s="10">
        <v>1</v>
      </c>
      <c r="V435" s="11" t="str">
        <f t="shared" si="19"/>
        <v>1</v>
      </c>
      <c r="Y435" s="10">
        <v>0</v>
      </c>
      <c r="AC435">
        <f t="shared" si="20"/>
        <v>1</v>
      </c>
    </row>
    <row r="436" spans="1:29" x14ac:dyDescent="0.2">
      <c r="A436" t="s">
        <v>251</v>
      </c>
      <c r="B436" t="s">
        <v>25</v>
      </c>
      <c r="C436" s="6">
        <v>43906</v>
      </c>
      <c r="D436" s="7">
        <v>40.252000000000002</v>
      </c>
      <c r="E436" s="6">
        <v>43909</v>
      </c>
      <c r="F436" s="7">
        <v>43.911999999999999</v>
      </c>
      <c r="G436">
        <v>1</v>
      </c>
      <c r="H436">
        <v>0</v>
      </c>
      <c r="J436" s="7"/>
      <c r="K436" s="8"/>
      <c r="M436" s="7"/>
      <c r="N436" s="8"/>
      <c r="O436" s="9" cm="1">
        <f t="array" ref="O436">_xlfn.IFS(AND(B436="Short",F436=Q436),(D436-F436)/D436,AND(B436="Long",F436=Q436),(F436/D436)-1,AND(B436="Long",F436&lt;&gt;Q436),(F436/D436)-1,AND(B436="Short",F436&lt;&gt;Q436),(D436-F436)/D436)</f>
        <v>9.0927158898936655E-2</v>
      </c>
      <c r="P436" t="s">
        <v>23</v>
      </c>
      <c r="Q436" s="7">
        <v>43.911999999999999</v>
      </c>
      <c r="R436" s="8">
        <v>43906</v>
      </c>
      <c r="S436" s="10">
        <f t="shared" si="18"/>
        <v>3</v>
      </c>
      <c r="T436" s="10">
        <v>1</v>
      </c>
      <c r="V436" s="11" t="str">
        <f t="shared" si="19"/>
        <v>1</v>
      </c>
      <c r="Y436" s="10">
        <v>0</v>
      </c>
      <c r="AC436">
        <f t="shared" si="20"/>
        <v>3</v>
      </c>
    </row>
    <row r="437" spans="1:29" x14ac:dyDescent="0.2">
      <c r="A437" t="s">
        <v>245</v>
      </c>
      <c r="B437" t="s">
        <v>25</v>
      </c>
      <c r="C437" s="6">
        <v>43906</v>
      </c>
      <c r="D437" s="7">
        <v>64.611999999999995</v>
      </c>
      <c r="E437" s="6">
        <v>44272</v>
      </c>
      <c r="F437" s="7">
        <v>63.88</v>
      </c>
      <c r="G437">
        <v>0</v>
      </c>
      <c r="H437">
        <v>0</v>
      </c>
      <c r="J437" s="7"/>
      <c r="K437" s="8"/>
      <c r="M437" s="7"/>
      <c r="N437" s="8"/>
      <c r="O437" s="9" cm="1">
        <f t="array" ref="O437">_xlfn.IFS(AND(B437="Short",F437=Q437),(D437-F437)/D437,AND(B437="Long",F437=Q437),(F437/D437)-1,AND(B437="Long",F437&lt;&gt;Q437),(F437/D437)-1,AND(B437="Short",F437&lt;&gt;Q437),(D437-F437)/D437)</f>
        <v>-1.1329164861016428E-2</v>
      </c>
      <c r="P437" t="s">
        <v>23</v>
      </c>
      <c r="Q437" s="7">
        <v>68.671999999999997</v>
      </c>
      <c r="R437" s="8">
        <v>43906</v>
      </c>
      <c r="S437" s="10">
        <f t="shared" si="18"/>
        <v>366</v>
      </c>
      <c r="T437" s="10">
        <v>0</v>
      </c>
      <c r="V437" s="11" t="b">
        <f t="shared" si="19"/>
        <v>0</v>
      </c>
      <c r="Y437" s="10">
        <v>0</v>
      </c>
      <c r="AC437" t="b">
        <f t="shared" si="20"/>
        <v>0</v>
      </c>
    </row>
    <row r="438" spans="1:29" x14ac:dyDescent="0.2">
      <c r="A438" t="s">
        <v>254</v>
      </c>
      <c r="B438" t="s">
        <v>25</v>
      </c>
      <c r="C438" s="6">
        <v>43902</v>
      </c>
      <c r="D438" s="7">
        <v>37.627000000000002</v>
      </c>
      <c r="E438" s="6">
        <v>43903</v>
      </c>
      <c r="F438" s="7">
        <v>40.061999999999998</v>
      </c>
      <c r="G438">
        <v>1</v>
      </c>
      <c r="H438">
        <v>0</v>
      </c>
      <c r="J438" s="7"/>
      <c r="K438" s="8"/>
      <c r="M438" s="7"/>
      <c r="N438" s="8"/>
      <c r="O438" s="9" cm="1">
        <f t="array" ref="O438">_xlfn.IFS(AND(B438="Short",F438=Q438),(D438-F438)/D438,AND(B438="Long",F438=Q438),(F438/D438)-1,AND(B438="Long",F438&lt;&gt;Q438),(F438/D438)-1,AND(B438="Short",F438&lt;&gt;Q438),(D438-F438)/D438)</f>
        <v>6.4714168017646845E-2</v>
      </c>
      <c r="P438" t="s">
        <v>23</v>
      </c>
      <c r="Q438" s="7">
        <v>40.061999999999998</v>
      </c>
      <c r="R438" s="8">
        <v>43902</v>
      </c>
      <c r="S438" s="10">
        <f t="shared" si="18"/>
        <v>1</v>
      </c>
      <c r="T438" s="10">
        <v>1</v>
      </c>
      <c r="V438" s="11" t="str">
        <f t="shared" si="19"/>
        <v>1</v>
      </c>
      <c r="Y438" s="10">
        <v>0</v>
      </c>
      <c r="AC438">
        <f t="shared" si="20"/>
        <v>1</v>
      </c>
    </row>
    <row r="439" spans="1:29" x14ac:dyDescent="0.2">
      <c r="A439" t="s">
        <v>254</v>
      </c>
      <c r="B439" t="s">
        <v>22</v>
      </c>
      <c r="C439" s="6">
        <v>43903</v>
      </c>
      <c r="D439" s="7">
        <v>41.491999999999997</v>
      </c>
      <c r="E439" s="6">
        <v>43903</v>
      </c>
      <c r="F439" s="7">
        <v>38.552</v>
      </c>
      <c r="G439">
        <v>1</v>
      </c>
      <c r="H439">
        <v>0</v>
      </c>
      <c r="J439" s="7"/>
      <c r="K439" s="8"/>
      <c r="M439" s="7"/>
      <c r="N439" s="8"/>
      <c r="O439" s="9" cm="1">
        <f t="array" ref="O439">_xlfn.IFS(AND(B439="Short",F439=Q439),(D439-F439)/D439,AND(B439="Long",F439=Q439),(F439/D439)-1,AND(B439="Long",F439&lt;&gt;Q439),(F439/D439)-1,AND(B439="Short",F439&lt;&gt;Q439),(D439-F439)/D439)</f>
        <v>7.0857032680998702E-2</v>
      </c>
      <c r="P439" t="s">
        <v>23</v>
      </c>
      <c r="Q439" s="7">
        <v>38.552</v>
      </c>
      <c r="R439" s="8">
        <v>43903</v>
      </c>
      <c r="S439" s="10">
        <f t="shared" si="18"/>
        <v>0</v>
      </c>
      <c r="T439" s="10">
        <v>1</v>
      </c>
      <c r="V439" s="11" t="str">
        <f t="shared" si="19"/>
        <v>1</v>
      </c>
      <c r="Y439" s="10">
        <v>0</v>
      </c>
      <c r="AC439">
        <f t="shared" si="20"/>
        <v>0</v>
      </c>
    </row>
    <row r="440" spans="1:29" x14ac:dyDescent="0.2">
      <c r="A440" t="s">
        <v>254</v>
      </c>
      <c r="B440" t="s">
        <v>25</v>
      </c>
      <c r="C440" s="6">
        <v>43906</v>
      </c>
      <c r="D440" s="7">
        <v>35.784999999999997</v>
      </c>
      <c r="E440" s="6">
        <v>43914</v>
      </c>
      <c r="F440" s="7">
        <v>39.71</v>
      </c>
      <c r="G440">
        <v>1</v>
      </c>
      <c r="H440">
        <v>0</v>
      </c>
      <c r="J440" s="7"/>
      <c r="K440" s="8"/>
      <c r="M440" s="7"/>
      <c r="N440" s="8"/>
      <c r="O440" s="9" cm="1">
        <f t="array" ref="O440">_xlfn.IFS(AND(B440="Short",F440=Q440),(D440-F440)/D440,AND(B440="Long",F440=Q440),(F440/D440)-1,AND(B440="Long",F440&lt;&gt;Q440),(F440/D440)-1,AND(B440="Short",F440&lt;&gt;Q440),(D440-F440)/D440)</f>
        <v>0.10968282800055906</v>
      </c>
      <c r="P440" t="s">
        <v>23</v>
      </c>
      <c r="Q440" s="7">
        <v>39.71</v>
      </c>
      <c r="R440" s="8">
        <v>43906</v>
      </c>
      <c r="S440" s="10">
        <f t="shared" si="18"/>
        <v>8</v>
      </c>
      <c r="T440" s="10">
        <v>1</v>
      </c>
      <c r="V440" s="11" t="str">
        <f t="shared" si="19"/>
        <v>1</v>
      </c>
      <c r="Y440" s="10">
        <v>0</v>
      </c>
      <c r="AC440">
        <f t="shared" si="20"/>
        <v>8</v>
      </c>
    </row>
    <row r="441" spans="1:29" x14ac:dyDescent="0.2">
      <c r="A441" t="s">
        <v>254</v>
      </c>
      <c r="B441" t="s">
        <v>22</v>
      </c>
      <c r="C441" s="6">
        <v>43914</v>
      </c>
      <c r="D441" s="7">
        <v>40.848999999999997</v>
      </c>
      <c r="E441" s="6">
        <v>43922</v>
      </c>
      <c r="F441" s="7">
        <v>38.893999999999998</v>
      </c>
      <c r="G441">
        <v>1</v>
      </c>
      <c r="H441">
        <v>0</v>
      </c>
      <c r="J441" s="7"/>
      <c r="K441" s="8"/>
      <c r="M441" s="7"/>
      <c r="N441" s="8"/>
      <c r="O441" s="9" cm="1">
        <f t="array" ref="O441">_xlfn.IFS(AND(B441="Short",F441=Q441),(D441-F441)/D441,AND(B441="Long",F441=Q441),(F441/D441)-1,AND(B441="Long",F441&lt;&gt;Q441),(F441/D441)-1,AND(B441="Short",F441&lt;&gt;Q441),(D441-F441)/D441)</f>
        <v>4.7859188719430061E-2</v>
      </c>
      <c r="P441" t="s">
        <v>23</v>
      </c>
      <c r="Q441" s="7">
        <v>38.893999999999998</v>
      </c>
      <c r="R441" s="8">
        <v>43914</v>
      </c>
      <c r="S441" s="10">
        <f t="shared" si="18"/>
        <v>8</v>
      </c>
      <c r="T441" s="10">
        <v>1</v>
      </c>
      <c r="V441" s="11" t="str">
        <f t="shared" si="19"/>
        <v>1</v>
      </c>
      <c r="Y441" s="10">
        <v>0</v>
      </c>
      <c r="AC441">
        <f t="shared" si="20"/>
        <v>8</v>
      </c>
    </row>
    <row r="442" spans="1:29" x14ac:dyDescent="0.2">
      <c r="A442" t="s">
        <v>254</v>
      </c>
      <c r="B442" t="s">
        <v>22</v>
      </c>
      <c r="C442" s="6">
        <v>43938</v>
      </c>
      <c r="D442" s="7">
        <v>40.414000000000001</v>
      </c>
      <c r="E442" s="6">
        <v>43941</v>
      </c>
      <c r="F442" s="7">
        <v>38.183999999999997</v>
      </c>
      <c r="G442">
        <v>1</v>
      </c>
      <c r="H442">
        <v>0</v>
      </c>
      <c r="J442" s="7"/>
      <c r="K442" s="8"/>
      <c r="M442" s="7"/>
      <c r="N442" s="8"/>
      <c r="O442" s="9" cm="1">
        <f t="array" ref="O442">_xlfn.IFS(AND(B442="Short",F442=Q442),(D442-F442)/D442,AND(B442="Long",F442=Q442),(F442/D442)-1,AND(B442="Long",F442&lt;&gt;Q442),(F442/D442)-1,AND(B442="Short",F442&lt;&gt;Q442),(D442-F442)/D442)</f>
        <v>5.5178898401544114E-2</v>
      </c>
      <c r="P442" t="s">
        <v>23</v>
      </c>
      <c r="Q442" s="7">
        <v>38.183999999999997</v>
      </c>
      <c r="R442" s="8">
        <v>43938</v>
      </c>
      <c r="S442" s="10">
        <f t="shared" si="18"/>
        <v>3</v>
      </c>
      <c r="T442" s="10">
        <v>1</v>
      </c>
      <c r="V442" s="11" t="str">
        <f t="shared" si="19"/>
        <v>1</v>
      </c>
      <c r="Y442" s="10">
        <v>0</v>
      </c>
      <c r="AC442">
        <f t="shared" si="20"/>
        <v>3</v>
      </c>
    </row>
    <row r="443" spans="1:29" x14ac:dyDescent="0.2">
      <c r="A443" t="s">
        <v>254</v>
      </c>
      <c r="B443" t="s">
        <v>22</v>
      </c>
      <c r="C443" s="6">
        <v>44144</v>
      </c>
      <c r="D443" s="7">
        <v>66.263999999999996</v>
      </c>
      <c r="E443" s="6">
        <v>44510</v>
      </c>
      <c r="F443" s="7">
        <v>115.01</v>
      </c>
      <c r="G443">
        <v>0</v>
      </c>
      <c r="H443">
        <v>0</v>
      </c>
      <c r="J443" s="7"/>
      <c r="K443" s="8"/>
      <c r="M443" s="7"/>
      <c r="N443" s="8"/>
      <c r="O443" s="9" cm="1">
        <f t="array" ref="O443">_xlfn.IFS(AND(B443="Short",F443=Q443),(D443-F443)/D443,AND(B443="Long",F443=Q443),(F443/D443)-1,AND(B443="Long",F443&lt;&gt;Q443),(F443/D443)-1,AND(B443="Short",F443&lt;&gt;Q443),(D443-F443)/D443)</f>
        <v>-0.73563322467704961</v>
      </c>
      <c r="P443" t="s">
        <v>23</v>
      </c>
      <c r="Q443" s="7">
        <v>60.584000000000003</v>
      </c>
      <c r="R443" s="8">
        <v>44144</v>
      </c>
      <c r="S443" s="10">
        <f t="shared" si="18"/>
        <v>366</v>
      </c>
      <c r="T443" s="10">
        <v>0</v>
      </c>
      <c r="V443" s="11" t="b">
        <f t="shared" si="19"/>
        <v>0</v>
      </c>
      <c r="Y443" s="10">
        <v>0</v>
      </c>
      <c r="AC443" t="b">
        <f t="shared" si="20"/>
        <v>0</v>
      </c>
    </row>
    <row r="444" spans="1:29" x14ac:dyDescent="0.2">
      <c r="A444" t="s">
        <v>258</v>
      </c>
      <c r="B444" t="s">
        <v>25</v>
      </c>
      <c r="C444" s="6">
        <v>43906</v>
      </c>
      <c r="D444" s="7">
        <v>238.042</v>
      </c>
      <c r="E444" s="6">
        <v>43915</v>
      </c>
      <c r="F444" s="7">
        <v>255.80199999999999</v>
      </c>
      <c r="G444">
        <v>1</v>
      </c>
      <c r="H444">
        <v>0</v>
      </c>
      <c r="J444" s="7"/>
      <c r="K444" s="8"/>
      <c r="M444" s="7"/>
      <c r="N444" s="8"/>
      <c r="O444" s="9" cm="1">
        <f t="array" ref="O444">_xlfn.IFS(AND(B444="Short",F444=Q444),(D444-F444)/D444,AND(B444="Long",F444=Q444),(F444/D444)-1,AND(B444="Long",F444&lt;&gt;Q444),(F444/D444)-1,AND(B444="Short",F444&lt;&gt;Q444),(D444-F444)/D444)</f>
        <v>7.4608682501407175E-2</v>
      </c>
      <c r="P444" t="s">
        <v>23</v>
      </c>
      <c r="Q444" s="7">
        <v>255.80199999999999</v>
      </c>
      <c r="R444" s="8">
        <v>43906</v>
      </c>
      <c r="S444" s="10">
        <f t="shared" si="18"/>
        <v>9</v>
      </c>
      <c r="T444" s="10">
        <v>1</v>
      </c>
      <c r="V444" s="11" t="str">
        <f t="shared" si="19"/>
        <v>1</v>
      </c>
      <c r="Y444" s="10">
        <v>0</v>
      </c>
      <c r="AC444">
        <f t="shared" si="20"/>
        <v>9</v>
      </c>
    </row>
    <row r="445" spans="1:29" x14ac:dyDescent="0.2">
      <c r="A445" t="s">
        <v>258</v>
      </c>
      <c r="B445" t="s">
        <v>22</v>
      </c>
      <c r="C445" s="6">
        <v>44144</v>
      </c>
      <c r="D445" s="7">
        <v>343.59199999999998</v>
      </c>
      <c r="E445" s="6">
        <v>44147</v>
      </c>
      <c r="F445" s="7">
        <v>326.952</v>
      </c>
      <c r="G445">
        <v>1</v>
      </c>
      <c r="H445">
        <v>0</v>
      </c>
      <c r="J445" s="7"/>
      <c r="K445" s="8"/>
      <c r="M445" s="7"/>
      <c r="N445" s="8"/>
      <c r="O445" s="9" cm="1">
        <f t="array" ref="O445">_xlfn.IFS(AND(B445="Short",F445=Q445),(D445-F445)/D445,AND(B445="Long",F445=Q445),(F445/D445)-1,AND(B445="Long",F445&lt;&gt;Q445),(F445/D445)-1,AND(B445="Short",F445&lt;&gt;Q445),(D445-F445)/D445)</f>
        <v>4.8429532701576253E-2</v>
      </c>
      <c r="P445" t="s">
        <v>23</v>
      </c>
      <c r="Q445" s="7">
        <v>326.952</v>
      </c>
      <c r="R445" s="8">
        <v>44144</v>
      </c>
      <c r="S445" s="10">
        <f t="shared" si="18"/>
        <v>3</v>
      </c>
      <c r="T445" s="10">
        <v>1</v>
      </c>
      <c r="V445" s="11" t="str">
        <f t="shared" si="19"/>
        <v>1</v>
      </c>
      <c r="Y445" s="10">
        <v>0</v>
      </c>
      <c r="AC445">
        <f t="shared" si="20"/>
        <v>3</v>
      </c>
    </row>
    <row r="446" spans="1:29" x14ac:dyDescent="0.2">
      <c r="A446" t="s">
        <v>261</v>
      </c>
      <c r="B446" t="s">
        <v>22</v>
      </c>
      <c r="C446" s="6">
        <v>45372</v>
      </c>
      <c r="D446" s="7">
        <v>111.65349999999999</v>
      </c>
      <c r="E446" s="6">
        <v>45503</v>
      </c>
      <c r="F446" s="7">
        <v>103.096</v>
      </c>
      <c r="G446">
        <v>1</v>
      </c>
      <c r="H446">
        <v>0</v>
      </c>
      <c r="J446" s="7"/>
      <c r="K446" s="8"/>
      <c r="M446" s="7"/>
      <c r="N446" s="8"/>
      <c r="O446" s="9" cm="1">
        <f t="array" ref="O446">_xlfn.IFS(AND(B446="Short",F446=Q446),(D446-F446)/D446,AND(B446="Long",F446=Q446),(F446/D446)-1,AND(B446="Long",F446&lt;&gt;Q446),(F446/D446)-1,AND(B446="Short",F446&lt;&gt;Q446),(D446-F446)/D446)</f>
        <v>7.6643365411742492E-2</v>
      </c>
      <c r="P446" t="s">
        <v>23</v>
      </c>
      <c r="Q446" s="7">
        <v>103.096</v>
      </c>
      <c r="R446" s="8">
        <v>45372</v>
      </c>
      <c r="S446" s="10">
        <f t="shared" si="18"/>
        <v>131</v>
      </c>
      <c r="T446" s="10">
        <v>1</v>
      </c>
      <c r="V446" s="11" t="str">
        <f t="shared" si="19"/>
        <v>1</v>
      </c>
      <c r="Y446" s="10">
        <v>0</v>
      </c>
      <c r="AC446">
        <f t="shared" si="20"/>
        <v>131</v>
      </c>
    </row>
    <row r="447" spans="1:29" x14ac:dyDescent="0.2">
      <c r="A447" t="s">
        <v>280</v>
      </c>
      <c r="B447" t="s">
        <v>25</v>
      </c>
      <c r="C447" s="6">
        <v>43906</v>
      </c>
      <c r="D447" s="7">
        <v>33.031999999999996</v>
      </c>
      <c r="E447" s="6">
        <v>43907</v>
      </c>
      <c r="F447" s="7">
        <v>35.241999999999997</v>
      </c>
      <c r="G447">
        <v>1</v>
      </c>
      <c r="H447">
        <v>0</v>
      </c>
      <c r="J447" s="7"/>
      <c r="K447" s="8"/>
      <c r="M447" s="7"/>
      <c r="N447" s="8"/>
      <c r="O447" s="9" cm="1">
        <f t="array" ref="O447">_xlfn.IFS(AND(B447="Short",F447=Q447),(D447-F447)/D447,AND(B447="Long",F447=Q447),(F447/D447)-1,AND(B447="Long",F447&lt;&gt;Q447),(F447/D447)-1,AND(B447="Short",F447&lt;&gt;Q447),(D447-F447)/D447)</f>
        <v>6.6904819568902818E-2</v>
      </c>
      <c r="P447" t="s">
        <v>23</v>
      </c>
      <c r="Q447" s="7">
        <v>35.241999999999997</v>
      </c>
      <c r="R447" s="8">
        <v>43906</v>
      </c>
      <c r="S447" s="10">
        <f t="shared" si="18"/>
        <v>1</v>
      </c>
      <c r="T447" s="10">
        <v>1</v>
      </c>
      <c r="V447" s="11" t="str">
        <f t="shared" si="19"/>
        <v>1</v>
      </c>
      <c r="Y447" s="10">
        <v>0</v>
      </c>
      <c r="AC447">
        <f t="shared" si="20"/>
        <v>1</v>
      </c>
    </row>
    <row r="448" spans="1:29" x14ac:dyDescent="0.2">
      <c r="A448" t="s">
        <v>264</v>
      </c>
      <c r="B448" t="s">
        <v>22</v>
      </c>
      <c r="C448" s="6">
        <v>43900</v>
      </c>
      <c r="D448" s="7">
        <v>21.997</v>
      </c>
      <c r="E448" s="6">
        <v>43901</v>
      </c>
      <c r="F448" s="7">
        <v>20.782</v>
      </c>
      <c r="G448">
        <v>1</v>
      </c>
      <c r="H448">
        <v>0</v>
      </c>
      <c r="J448" s="7"/>
      <c r="K448" s="8"/>
      <c r="M448" s="7"/>
      <c r="N448" s="8"/>
      <c r="O448" s="9" cm="1">
        <f t="array" ref="O448">_xlfn.IFS(AND(B448="Short",F448=Q448),(D448-F448)/D448,AND(B448="Long",F448=Q448),(F448/D448)-1,AND(B448="Long",F448&lt;&gt;Q448),(F448/D448)-1,AND(B448="Short",F448&lt;&gt;Q448),(D448-F448)/D448)</f>
        <v>5.5234804746101734E-2</v>
      </c>
      <c r="P448" t="s">
        <v>23</v>
      </c>
      <c r="Q448" s="7">
        <v>20.782</v>
      </c>
      <c r="R448" s="8">
        <v>43900</v>
      </c>
      <c r="S448" s="10">
        <f t="shared" si="18"/>
        <v>1</v>
      </c>
      <c r="T448" s="10">
        <v>1</v>
      </c>
      <c r="V448" s="11" t="str">
        <f t="shared" si="19"/>
        <v>1</v>
      </c>
      <c r="Y448" s="10">
        <v>0</v>
      </c>
      <c r="AC448">
        <f t="shared" si="20"/>
        <v>1</v>
      </c>
    </row>
    <row r="449" spans="1:29" x14ac:dyDescent="0.2">
      <c r="A449" t="s">
        <v>264</v>
      </c>
      <c r="B449" t="s">
        <v>22</v>
      </c>
      <c r="C449" s="6">
        <v>43914</v>
      </c>
      <c r="D449" s="7">
        <v>11.766999999999999</v>
      </c>
      <c r="E449" s="6">
        <v>43920</v>
      </c>
      <c r="F449" s="7">
        <v>10.602</v>
      </c>
      <c r="G449">
        <v>1</v>
      </c>
      <c r="H449">
        <v>0</v>
      </c>
      <c r="J449" s="7"/>
      <c r="K449" s="8"/>
      <c r="M449" s="7"/>
      <c r="N449" s="8"/>
      <c r="O449" s="9" cm="1">
        <f t="array" ref="O449">_xlfn.IFS(AND(B449="Short",F449=Q449),(D449-F449)/D449,AND(B449="Long",F449=Q449),(F449/D449)-1,AND(B449="Long",F449&lt;&gt;Q449),(F449/D449)-1,AND(B449="Short",F449&lt;&gt;Q449),(D449-F449)/D449)</f>
        <v>9.9005693889691437E-2</v>
      </c>
      <c r="P449" t="s">
        <v>23</v>
      </c>
      <c r="Q449" s="7">
        <v>10.602</v>
      </c>
      <c r="R449" s="8">
        <v>43914</v>
      </c>
      <c r="S449" s="10">
        <f t="shared" si="18"/>
        <v>6</v>
      </c>
      <c r="T449" s="10">
        <v>1</v>
      </c>
      <c r="V449" s="11" t="str">
        <f t="shared" si="19"/>
        <v>1</v>
      </c>
      <c r="Y449" s="10">
        <v>0</v>
      </c>
      <c r="AC449">
        <f t="shared" si="20"/>
        <v>6</v>
      </c>
    </row>
    <row r="450" spans="1:29" x14ac:dyDescent="0.2">
      <c r="A450" t="s">
        <v>262</v>
      </c>
      <c r="B450" t="s">
        <v>25</v>
      </c>
      <c r="C450" s="6">
        <v>43902</v>
      </c>
      <c r="D450" s="7">
        <v>91.010999999999996</v>
      </c>
      <c r="E450" s="6">
        <v>43903</v>
      </c>
      <c r="F450" s="7">
        <v>96.066000000000003</v>
      </c>
      <c r="G450">
        <v>1</v>
      </c>
      <c r="H450">
        <v>0</v>
      </c>
      <c r="J450" s="7"/>
      <c r="K450" s="8"/>
      <c r="M450" s="7"/>
      <c r="N450" s="8"/>
      <c r="O450" s="9" cm="1">
        <f t="array" ref="O450">_xlfn.IFS(AND(B450="Short",F450=Q450),(D450-F450)/D450,AND(B450="Long",F450=Q450),(F450/D450)-1,AND(B450="Long",F450&lt;&gt;Q450),(F450/D450)-1,AND(B450="Short",F450&lt;&gt;Q450),(D450-F450)/D450)</f>
        <v>5.554273659228004E-2</v>
      </c>
      <c r="P450" t="s">
        <v>23</v>
      </c>
      <c r="Q450" s="7">
        <v>96.066000000000003</v>
      </c>
      <c r="R450" s="8">
        <v>43902</v>
      </c>
      <c r="S450" s="10">
        <f t="shared" si="18"/>
        <v>1</v>
      </c>
      <c r="T450" s="10">
        <v>1</v>
      </c>
      <c r="V450" s="11" t="str">
        <f t="shared" si="19"/>
        <v>1</v>
      </c>
      <c r="Y450" s="10">
        <v>0</v>
      </c>
      <c r="AC450">
        <f t="shared" si="20"/>
        <v>1</v>
      </c>
    </row>
    <row r="451" spans="1:29" x14ac:dyDescent="0.2">
      <c r="A451" t="s">
        <v>264</v>
      </c>
      <c r="B451" t="s">
        <v>22</v>
      </c>
      <c r="C451" s="6">
        <v>43928</v>
      </c>
      <c r="D451" s="7">
        <v>12.044</v>
      </c>
      <c r="E451" s="6">
        <v>43929</v>
      </c>
      <c r="F451" s="7">
        <v>10.914</v>
      </c>
      <c r="G451">
        <v>1</v>
      </c>
      <c r="H451">
        <v>0</v>
      </c>
      <c r="J451" s="7"/>
      <c r="K451" s="8"/>
      <c r="M451" s="7"/>
      <c r="N451" s="8"/>
      <c r="O451" s="9" cm="1">
        <f t="array" ref="O451">_xlfn.IFS(AND(B451="Short",F451=Q451),(D451-F451)/D451,AND(B451="Long",F451=Q451),(F451/D451)-1,AND(B451="Long",F451&lt;&gt;Q451),(F451/D451)-1,AND(B451="Short",F451&lt;&gt;Q451),(D451-F451)/D451)</f>
        <v>9.3822650282298303E-2</v>
      </c>
      <c r="P451" t="s">
        <v>23</v>
      </c>
      <c r="Q451" s="7">
        <v>10.914</v>
      </c>
      <c r="R451" s="8">
        <v>43928</v>
      </c>
      <c r="S451" s="10">
        <f t="shared" ref="S451:S514" si="21">_xlfn.DAYS(E451,C451)</f>
        <v>1</v>
      </c>
      <c r="T451" s="10">
        <v>1</v>
      </c>
      <c r="V451" s="11" t="str">
        <f t="shared" ref="V451:V514" si="22">IF(F451=Q451,"1")</f>
        <v>1</v>
      </c>
      <c r="Y451" s="10">
        <v>0</v>
      </c>
      <c r="AC451">
        <f t="shared" si="20"/>
        <v>1</v>
      </c>
    </row>
    <row r="452" spans="1:29" x14ac:dyDescent="0.2">
      <c r="A452" t="s">
        <v>262</v>
      </c>
      <c r="B452" t="s">
        <v>22</v>
      </c>
      <c r="C452" s="6">
        <v>43910</v>
      </c>
      <c r="D452" s="7">
        <v>73.019000000000005</v>
      </c>
      <c r="E452" s="6">
        <v>43910</v>
      </c>
      <c r="F452" s="7">
        <v>69.563999999999993</v>
      </c>
      <c r="G452">
        <v>1</v>
      </c>
      <c r="H452">
        <v>0</v>
      </c>
      <c r="J452" s="7"/>
      <c r="K452" s="8"/>
      <c r="M452" s="7"/>
      <c r="N452" s="8"/>
      <c r="O452" s="9" cm="1">
        <f t="array" ref="O452">_xlfn.IFS(AND(B452="Short",F452=Q452),(D452-F452)/D452,AND(B452="Long",F452=Q452),(F452/D452)-1,AND(B452="Long",F452&lt;&gt;Q452),(F452/D452)-1,AND(B452="Short",F452&lt;&gt;Q452),(D452-F452)/D452)</f>
        <v>4.7316451882386944E-2</v>
      </c>
      <c r="P452" t="s">
        <v>23</v>
      </c>
      <c r="Q452" s="7">
        <v>69.563999999999993</v>
      </c>
      <c r="R452" s="8">
        <v>43910</v>
      </c>
      <c r="S452" s="10">
        <f t="shared" si="21"/>
        <v>0</v>
      </c>
      <c r="T452" s="10">
        <v>1</v>
      </c>
      <c r="V452" s="11" t="str">
        <f t="shared" si="22"/>
        <v>1</v>
      </c>
      <c r="Y452" s="10">
        <v>0</v>
      </c>
      <c r="AC452">
        <f t="shared" ref="AC452:AC515" si="23">IF(O452&gt;-0.01,_xlfn.DAYS(E452,C452))</f>
        <v>0</v>
      </c>
    </row>
    <row r="453" spans="1:29" x14ac:dyDescent="0.2">
      <c r="A453" t="s">
        <v>264</v>
      </c>
      <c r="B453" t="s">
        <v>22</v>
      </c>
      <c r="C453" s="6">
        <v>43950</v>
      </c>
      <c r="D453" s="7">
        <v>14.305</v>
      </c>
      <c r="E453" s="6">
        <v>43955</v>
      </c>
      <c r="F453" s="7">
        <v>13.63</v>
      </c>
      <c r="G453">
        <v>1</v>
      </c>
      <c r="H453">
        <v>0</v>
      </c>
      <c r="J453" s="7"/>
      <c r="K453" s="8"/>
      <c r="M453" s="7"/>
      <c r="N453" s="8"/>
      <c r="O453" s="9" cm="1">
        <f t="array" ref="O453">_xlfn.IFS(AND(B453="Short",F453=Q453),(D453-F453)/D453,AND(B453="Long",F453=Q453),(F453/D453)-1,AND(B453="Long",F453&lt;&gt;Q453),(F453/D453)-1,AND(B453="Short",F453&lt;&gt;Q453),(D453-F453)/D453)</f>
        <v>4.718629849702894E-2</v>
      </c>
      <c r="P453" t="s">
        <v>23</v>
      </c>
      <c r="Q453" s="7">
        <v>13.63</v>
      </c>
      <c r="R453" s="8">
        <v>43950</v>
      </c>
      <c r="S453" s="10">
        <f t="shared" si="21"/>
        <v>5</v>
      </c>
      <c r="T453" s="10">
        <v>1</v>
      </c>
      <c r="V453" s="11" t="str">
        <f t="shared" si="22"/>
        <v>1</v>
      </c>
      <c r="Y453" s="10">
        <v>0</v>
      </c>
      <c r="AC453">
        <f t="shared" si="23"/>
        <v>5</v>
      </c>
    </row>
    <row r="454" spans="1:29" x14ac:dyDescent="0.2">
      <c r="A454" t="s">
        <v>264</v>
      </c>
      <c r="B454" t="s">
        <v>25</v>
      </c>
      <c r="C454" s="6">
        <v>43956</v>
      </c>
      <c r="D454" s="7">
        <v>12.919</v>
      </c>
      <c r="E454" s="6">
        <v>43972</v>
      </c>
      <c r="F454" s="7">
        <v>13.763999999999999</v>
      </c>
      <c r="G454">
        <v>1</v>
      </c>
      <c r="H454">
        <v>0</v>
      </c>
      <c r="J454" s="7"/>
      <c r="K454" s="8"/>
      <c r="M454" s="7"/>
      <c r="N454" s="8"/>
      <c r="O454" s="9" cm="1">
        <f t="array" ref="O454">_xlfn.IFS(AND(B454="Short",F454=Q454),(D454-F454)/D454,AND(B454="Long",F454=Q454),(F454/D454)-1,AND(B454="Long",F454&lt;&gt;Q454),(F454/D454)-1,AND(B454="Short",F454&lt;&gt;Q454),(D454-F454)/D454)</f>
        <v>6.5407539283226068E-2</v>
      </c>
      <c r="P454" t="s">
        <v>23</v>
      </c>
      <c r="Q454" s="7">
        <v>13.763999999999999</v>
      </c>
      <c r="R454" s="8">
        <v>43956</v>
      </c>
      <c r="S454" s="10">
        <f t="shared" si="21"/>
        <v>16</v>
      </c>
      <c r="T454" s="10">
        <v>1</v>
      </c>
      <c r="V454" s="11" t="str">
        <f t="shared" si="22"/>
        <v>1</v>
      </c>
      <c r="Y454" s="10">
        <v>0</v>
      </c>
      <c r="AC454">
        <f t="shared" si="23"/>
        <v>16</v>
      </c>
    </row>
    <row r="455" spans="1:29" x14ac:dyDescent="0.2">
      <c r="A455" t="s">
        <v>262</v>
      </c>
      <c r="B455" t="s">
        <v>22</v>
      </c>
      <c r="C455" s="6">
        <v>43928</v>
      </c>
      <c r="D455" s="7">
        <v>77.533500000000004</v>
      </c>
      <c r="E455" s="6">
        <v>43965</v>
      </c>
      <c r="F455" s="7">
        <v>73.676000000000002</v>
      </c>
      <c r="G455">
        <v>1</v>
      </c>
      <c r="H455">
        <v>0</v>
      </c>
      <c r="J455" s="7"/>
      <c r="K455" s="8"/>
      <c r="M455" s="7"/>
      <c r="N455" s="8"/>
      <c r="O455" s="9" cm="1">
        <f t="array" ref="O455">_xlfn.IFS(AND(B455="Short",F455=Q455),(D455-F455)/D455,AND(B455="Long",F455=Q455),(F455/D455)-1,AND(B455="Long",F455&lt;&gt;Q455),(F455/D455)-1,AND(B455="Short",F455&lt;&gt;Q455),(D455-F455)/D455)</f>
        <v>4.9752687547963158E-2</v>
      </c>
      <c r="P455" t="s">
        <v>23</v>
      </c>
      <c r="Q455" s="7">
        <v>73.676000000000002</v>
      </c>
      <c r="R455" s="8">
        <v>43928</v>
      </c>
      <c r="S455" s="10">
        <f t="shared" si="21"/>
        <v>37</v>
      </c>
      <c r="T455" s="10">
        <v>1</v>
      </c>
      <c r="V455" s="11" t="str">
        <f t="shared" si="22"/>
        <v>1</v>
      </c>
      <c r="Y455" s="10">
        <v>0</v>
      </c>
      <c r="AC455">
        <f t="shared" si="23"/>
        <v>37</v>
      </c>
    </row>
    <row r="456" spans="1:29" x14ac:dyDescent="0.2">
      <c r="A456" t="s">
        <v>264</v>
      </c>
      <c r="B456" t="s">
        <v>22</v>
      </c>
      <c r="C456" s="6">
        <v>43978</v>
      </c>
      <c r="D456" s="7">
        <v>17.587</v>
      </c>
      <c r="E456" s="6">
        <v>43979</v>
      </c>
      <c r="F456" s="7">
        <v>16.722000000000001</v>
      </c>
      <c r="G456">
        <v>1</v>
      </c>
      <c r="H456">
        <v>0</v>
      </c>
      <c r="J456" s="7"/>
      <c r="K456" s="8"/>
      <c r="M456" s="7"/>
      <c r="N456" s="8"/>
      <c r="O456" s="9" cm="1">
        <f t="array" ref="O456">_xlfn.IFS(AND(B456="Short",F456=Q456),(D456-F456)/D456,AND(B456="Long",F456=Q456),(F456/D456)-1,AND(B456="Long",F456&lt;&gt;Q456),(F456/D456)-1,AND(B456="Short",F456&lt;&gt;Q456),(D456-F456)/D456)</f>
        <v>4.9184056405299284E-2</v>
      </c>
      <c r="P456" t="s">
        <v>23</v>
      </c>
      <c r="Q456" s="7">
        <v>16.722000000000001</v>
      </c>
      <c r="R456" s="8">
        <v>43978</v>
      </c>
      <c r="S456" s="10">
        <f t="shared" si="21"/>
        <v>1</v>
      </c>
      <c r="T456" s="10">
        <v>1</v>
      </c>
      <c r="V456" s="11" t="str">
        <f t="shared" si="22"/>
        <v>1</v>
      </c>
      <c r="Y456" s="10">
        <v>0</v>
      </c>
      <c r="AC456">
        <f t="shared" si="23"/>
        <v>1</v>
      </c>
    </row>
    <row r="457" spans="1:29" x14ac:dyDescent="0.2">
      <c r="A457" t="s">
        <v>283</v>
      </c>
      <c r="B457" t="s">
        <v>25</v>
      </c>
      <c r="C457" s="6">
        <v>43906</v>
      </c>
      <c r="D457" s="7">
        <v>79.950999999999993</v>
      </c>
      <c r="E457" s="6">
        <v>43915</v>
      </c>
      <c r="F457" s="7">
        <v>85.706000000000003</v>
      </c>
      <c r="G457">
        <v>1</v>
      </c>
      <c r="H457">
        <v>0</v>
      </c>
      <c r="J457" s="7"/>
      <c r="K457" s="8"/>
      <c r="M457" s="7"/>
      <c r="N457" s="8"/>
      <c r="O457" s="9" cm="1">
        <f t="array" ref="O457">_xlfn.IFS(AND(B457="Short",F457=Q457),(D457-F457)/D457,AND(B457="Long",F457=Q457),(F457/D457)-1,AND(B457="Long",F457&lt;&gt;Q457),(F457/D457)-1,AND(B457="Short",F457&lt;&gt;Q457),(D457-F457)/D457)</f>
        <v>7.1981588723093015E-2</v>
      </c>
      <c r="P457" t="s">
        <v>23</v>
      </c>
      <c r="Q457" s="7">
        <v>85.706000000000003</v>
      </c>
      <c r="R457" s="8">
        <v>43906</v>
      </c>
      <c r="S457" s="10">
        <f t="shared" si="21"/>
        <v>9</v>
      </c>
      <c r="T457" s="10">
        <v>1</v>
      </c>
      <c r="V457" s="11" t="str">
        <f t="shared" si="22"/>
        <v>1</v>
      </c>
      <c r="Y457" s="10">
        <v>0</v>
      </c>
      <c r="AC457">
        <f t="shared" si="23"/>
        <v>9</v>
      </c>
    </row>
    <row r="458" spans="1:29" x14ac:dyDescent="0.2">
      <c r="A458" t="s">
        <v>264</v>
      </c>
      <c r="B458" t="s">
        <v>22</v>
      </c>
      <c r="C458" s="6">
        <v>43987</v>
      </c>
      <c r="D458" s="7">
        <v>23.748000000000001</v>
      </c>
      <c r="E458" s="6">
        <v>43992</v>
      </c>
      <c r="F458" s="7">
        <v>21.437999999999999</v>
      </c>
      <c r="G458">
        <v>1</v>
      </c>
      <c r="H458">
        <v>0</v>
      </c>
      <c r="J458" s="7"/>
      <c r="K458" s="8"/>
      <c r="M458" s="7"/>
      <c r="N458" s="8"/>
      <c r="O458" s="9" cm="1">
        <f t="array" ref="O458">_xlfn.IFS(AND(B458="Short",F458=Q458),(D458-F458)/D458,AND(B458="Long",F458=Q458),(F458/D458)-1,AND(B458="Long",F458&lt;&gt;Q458),(F458/D458)-1,AND(B458="Short",F458&lt;&gt;Q458),(D458-F458)/D458)</f>
        <v>9.7271349166245663E-2</v>
      </c>
      <c r="P458" t="s">
        <v>23</v>
      </c>
      <c r="Q458" s="7">
        <v>21.437999999999999</v>
      </c>
      <c r="R458" s="8">
        <v>43987</v>
      </c>
      <c r="S458" s="10">
        <f t="shared" si="21"/>
        <v>5</v>
      </c>
      <c r="T458" s="10">
        <v>1</v>
      </c>
      <c r="V458" s="11" t="str">
        <f t="shared" si="22"/>
        <v>1</v>
      </c>
      <c r="Y458" s="10">
        <v>0</v>
      </c>
      <c r="AC458">
        <f t="shared" si="23"/>
        <v>5</v>
      </c>
    </row>
    <row r="459" spans="1:29" x14ac:dyDescent="0.2">
      <c r="A459" t="s">
        <v>264</v>
      </c>
      <c r="B459" t="s">
        <v>25</v>
      </c>
      <c r="C459" s="6">
        <v>43993</v>
      </c>
      <c r="D459" s="7">
        <v>17.149000000000001</v>
      </c>
      <c r="E459" s="6">
        <v>43994</v>
      </c>
      <c r="F459" s="7">
        <v>19.094000000000001</v>
      </c>
      <c r="G459">
        <v>1</v>
      </c>
      <c r="H459">
        <v>0</v>
      </c>
      <c r="J459" s="7"/>
      <c r="K459" s="8"/>
      <c r="M459" s="7"/>
      <c r="N459" s="8"/>
      <c r="O459" s="9" cm="1">
        <f t="array" ref="O459">_xlfn.IFS(AND(B459="Short",F459=Q459),(D459-F459)/D459,AND(B459="Long",F459=Q459),(F459/D459)-1,AND(B459="Long",F459&lt;&gt;Q459),(F459/D459)-1,AND(B459="Short",F459&lt;&gt;Q459),(D459-F459)/D459)</f>
        <v>0.11341769199370222</v>
      </c>
      <c r="P459" t="s">
        <v>23</v>
      </c>
      <c r="Q459" s="7">
        <v>19.094000000000001</v>
      </c>
      <c r="R459" s="8">
        <v>43993</v>
      </c>
      <c r="S459" s="10">
        <f t="shared" si="21"/>
        <v>1</v>
      </c>
      <c r="T459" s="10">
        <v>1</v>
      </c>
      <c r="V459" s="11" t="str">
        <f t="shared" si="22"/>
        <v>1</v>
      </c>
      <c r="Y459" s="10">
        <v>0</v>
      </c>
      <c r="AC459">
        <f t="shared" si="23"/>
        <v>1</v>
      </c>
    </row>
    <row r="460" spans="1:29" x14ac:dyDescent="0.2">
      <c r="A460" t="s">
        <v>264</v>
      </c>
      <c r="B460" t="s">
        <v>22</v>
      </c>
      <c r="C460" s="6">
        <v>43994</v>
      </c>
      <c r="D460" s="7">
        <v>19.347000000000001</v>
      </c>
      <c r="E460" s="6">
        <v>43997</v>
      </c>
      <c r="F460" s="7">
        <v>18.181999999999999</v>
      </c>
      <c r="G460">
        <v>1</v>
      </c>
      <c r="H460">
        <v>0</v>
      </c>
      <c r="J460" s="7"/>
      <c r="K460" s="8"/>
      <c r="M460" s="7"/>
      <c r="N460" s="8"/>
      <c r="O460" s="9" cm="1">
        <f t="array" ref="O460">_xlfn.IFS(AND(B460="Short",F460=Q460),(D460-F460)/D460,AND(B460="Long",F460=Q460),(F460/D460)-1,AND(B460="Long",F460&lt;&gt;Q460),(F460/D460)-1,AND(B460="Short",F460&lt;&gt;Q460),(D460-F460)/D460)</f>
        <v>6.0216054168605086E-2</v>
      </c>
      <c r="P460" t="s">
        <v>23</v>
      </c>
      <c r="Q460" s="7">
        <v>18.181999999999999</v>
      </c>
      <c r="R460" s="8">
        <v>43994</v>
      </c>
      <c r="S460" s="10">
        <f t="shared" si="21"/>
        <v>3</v>
      </c>
      <c r="T460" s="10">
        <v>1</v>
      </c>
      <c r="V460" s="11" t="str">
        <f t="shared" si="22"/>
        <v>1</v>
      </c>
      <c r="Y460" s="10">
        <v>0</v>
      </c>
      <c r="AC460">
        <f t="shared" si="23"/>
        <v>3</v>
      </c>
    </row>
    <row r="461" spans="1:29" x14ac:dyDescent="0.2">
      <c r="A461" t="s">
        <v>264</v>
      </c>
      <c r="B461" t="s">
        <v>25</v>
      </c>
      <c r="C461" s="6">
        <v>43997</v>
      </c>
      <c r="D461" s="7">
        <v>18.574000000000002</v>
      </c>
      <c r="E461" s="6">
        <v>43997</v>
      </c>
      <c r="F461" s="7">
        <v>19.643999999999998</v>
      </c>
      <c r="G461">
        <v>1</v>
      </c>
      <c r="H461">
        <v>0</v>
      </c>
      <c r="J461" s="7"/>
      <c r="K461" s="8"/>
      <c r="M461" s="7"/>
      <c r="N461" s="8"/>
      <c r="O461" s="9" cm="1">
        <f t="array" ref="O461">_xlfn.IFS(AND(B461="Short",F461=Q461),(D461-F461)/D461,AND(B461="Long",F461=Q461),(F461/D461)-1,AND(B461="Long",F461&lt;&gt;Q461),(F461/D461)-1,AND(B461="Short",F461&lt;&gt;Q461),(D461-F461)/D461)</f>
        <v>5.760740820501753E-2</v>
      </c>
      <c r="P461" t="s">
        <v>23</v>
      </c>
      <c r="Q461" s="7">
        <v>19.643999999999998</v>
      </c>
      <c r="R461" s="8">
        <v>43997</v>
      </c>
      <c r="S461" s="10">
        <f t="shared" si="21"/>
        <v>0</v>
      </c>
      <c r="T461" s="10">
        <v>1</v>
      </c>
      <c r="V461" s="11" t="str">
        <f t="shared" si="22"/>
        <v>1</v>
      </c>
      <c r="Y461" s="10">
        <v>0</v>
      </c>
      <c r="AC461">
        <f t="shared" si="23"/>
        <v>0</v>
      </c>
    </row>
    <row r="462" spans="1:29" x14ac:dyDescent="0.2">
      <c r="A462" t="s">
        <v>262</v>
      </c>
      <c r="B462" t="s">
        <v>22</v>
      </c>
      <c r="C462" s="6">
        <v>44144</v>
      </c>
      <c r="D462" s="7">
        <v>121.134</v>
      </c>
      <c r="E462" s="6">
        <v>44510</v>
      </c>
      <c r="F462" s="7">
        <v>160.99</v>
      </c>
      <c r="G462">
        <v>0</v>
      </c>
      <c r="H462">
        <v>0</v>
      </c>
      <c r="J462" s="7"/>
      <c r="K462" s="8"/>
      <c r="M462" s="7"/>
      <c r="N462" s="8"/>
      <c r="O462" s="9" cm="1">
        <f t="array" ref="O462">_xlfn.IFS(AND(B462="Short",F462=Q462),(D462-F462)/D462,AND(B462="Long",F462=Q462),(F462/D462)-1,AND(B462="Long",F462&lt;&gt;Q462),(F462/D462)-1,AND(B462="Short",F462&lt;&gt;Q462),(D462-F462)/D462)</f>
        <v>-0.32902405600409473</v>
      </c>
      <c r="P462" t="s">
        <v>23</v>
      </c>
      <c r="Q462" s="7">
        <v>111.554</v>
      </c>
      <c r="R462" s="8">
        <v>44144</v>
      </c>
      <c r="S462" s="10">
        <f t="shared" si="21"/>
        <v>366</v>
      </c>
      <c r="T462" s="10">
        <v>0</v>
      </c>
      <c r="V462" s="11" t="b">
        <f t="shared" si="22"/>
        <v>0</v>
      </c>
      <c r="Y462" s="10">
        <v>0</v>
      </c>
      <c r="AC462" t="b">
        <f t="shared" si="23"/>
        <v>0</v>
      </c>
    </row>
    <row r="463" spans="1:29" x14ac:dyDescent="0.2">
      <c r="A463" t="s">
        <v>264</v>
      </c>
      <c r="B463" t="s">
        <v>22</v>
      </c>
      <c r="C463" s="6">
        <v>43998</v>
      </c>
      <c r="D463" s="7">
        <v>22.213000000000001</v>
      </c>
      <c r="E463" s="6">
        <v>43998</v>
      </c>
      <c r="F463" s="7">
        <v>20.978000000000002</v>
      </c>
      <c r="G463">
        <v>1</v>
      </c>
      <c r="H463">
        <v>0</v>
      </c>
      <c r="J463" s="7"/>
      <c r="K463" s="8"/>
      <c r="M463" s="7"/>
      <c r="N463" s="8"/>
      <c r="O463" s="9" cm="1">
        <f t="array" ref="O463">_xlfn.IFS(AND(B463="Short",F463=Q463),(D463-F463)/D463,AND(B463="Long",F463=Q463),(F463/D463)-1,AND(B463="Long",F463&lt;&gt;Q463),(F463/D463)-1,AND(B463="Short",F463&lt;&gt;Q463),(D463-F463)/D463)</f>
        <v>5.5598073200378129E-2</v>
      </c>
      <c r="P463" t="s">
        <v>23</v>
      </c>
      <c r="Q463" s="7">
        <v>20.978000000000002</v>
      </c>
      <c r="R463" s="8">
        <v>43998</v>
      </c>
      <c r="S463" s="10">
        <f t="shared" si="21"/>
        <v>0</v>
      </c>
      <c r="T463" s="10">
        <v>1</v>
      </c>
      <c r="V463" s="11" t="str">
        <f t="shared" si="22"/>
        <v>1</v>
      </c>
      <c r="Y463" s="10">
        <v>0</v>
      </c>
      <c r="AC463">
        <f t="shared" si="23"/>
        <v>0</v>
      </c>
    </row>
    <row r="464" spans="1:29" x14ac:dyDescent="0.2">
      <c r="A464" t="s">
        <v>264</v>
      </c>
      <c r="B464" t="s">
        <v>25</v>
      </c>
      <c r="C464" s="6">
        <v>44028</v>
      </c>
      <c r="D464" s="7">
        <v>16.771999999999998</v>
      </c>
      <c r="E464" s="6">
        <v>44071</v>
      </c>
      <c r="F464" s="7">
        <v>17.731999999999999</v>
      </c>
      <c r="G464">
        <v>1</v>
      </c>
      <c r="H464">
        <v>0</v>
      </c>
      <c r="J464" s="7"/>
      <c r="K464" s="8"/>
      <c r="M464" s="7"/>
      <c r="N464" s="8"/>
      <c r="O464" s="9" cm="1">
        <f t="array" ref="O464">_xlfn.IFS(AND(B464="Short",F464=Q464),(D464-F464)/D464,AND(B464="Long",F464=Q464),(F464/D464)-1,AND(B464="Long",F464&lt;&gt;Q464),(F464/D464)-1,AND(B464="Short",F464&lt;&gt;Q464),(D464-F464)/D464)</f>
        <v>5.7238254233245911E-2</v>
      </c>
      <c r="P464" t="s">
        <v>23</v>
      </c>
      <c r="Q464" s="7">
        <v>17.731999999999999</v>
      </c>
      <c r="R464" s="8">
        <v>44028</v>
      </c>
      <c r="S464" s="10">
        <f t="shared" si="21"/>
        <v>43</v>
      </c>
      <c r="T464" s="10">
        <v>1</v>
      </c>
      <c r="V464" s="11" t="str">
        <f t="shared" si="22"/>
        <v>1</v>
      </c>
      <c r="Y464" s="10">
        <v>0</v>
      </c>
      <c r="AC464">
        <f t="shared" si="23"/>
        <v>43</v>
      </c>
    </row>
    <row r="465" spans="1:29" x14ac:dyDescent="0.2">
      <c r="A465" t="s">
        <v>264</v>
      </c>
      <c r="B465" t="s">
        <v>22</v>
      </c>
      <c r="C465" s="6">
        <v>44144</v>
      </c>
      <c r="D465" s="7">
        <v>20.614999999999998</v>
      </c>
      <c r="E465" s="6">
        <v>44510</v>
      </c>
      <c r="F465" s="7">
        <v>26.73</v>
      </c>
      <c r="G465">
        <v>0</v>
      </c>
      <c r="H465">
        <v>0</v>
      </c>
      <c r="J465" s="7"/>
      <c r="K465" s="8"/>
      <c r="M465" s="7"/>
      <c r="N465" s="8"/>
      <c r="O465" s="9" cm="1">
        <f t="array" ref="O465">_xlfn.IFS(AND(B465="Short",F465=Q465),(D465-F465)/D465,AND(B465="Long",F465=Q465),(F465/D465)-1,AND(B465="Long",F465&lt;&gt;Q465),(F465/D465)-1,AND(B465="Short",F465&lt;&gt;Q465),(D465-F465)/D465)</f>
        <v>-0.29662866844530694</v>
      </c>
      <c r="P465" t="s">
        <v>23</v>
      </c>
      <c r="Q465" s="7">
        <v>18.59</v>
      </c>
      <c r="R465" s="8">
        <v>44144</v>
      </c>
      <c r="S465" s="10">
        <f t="shared" si="21"/>
        <v>366</v>
      </c>
      <c r="T465" s="10">
        <v>0</v>
      </c>
      <c r="V465" s="11" t="b">
        <f t="shared" si="22"/>
        <v>0</v>
      </c>
      <c r="Y465" s="10">
        <v>0</v>
      </c>
      <c r="AC465" t="b">
        <f t="shared" si="23"/>
        <v>0</v>
      </c>
    </row>
    <row r="466" spans="1:29" x14ac:dyDescent="0.2">
      <c r="A466" t="s">
        <v>264</v>
      </c>
      <c r="B466" t="s">
        <v>25</v>
      </c>
      <c r="C466" s="6">
        <v>45139</v>
      </c>
      <c r="D466" s="7">
        <v>19.901</v>
      </c>
      <c r="E466" s="6">
        <v>45281</v>
      </c>
      <c r="F466" s="7">
        <v>21.106000000000002</v>
      </c>
      <c r="G466">
        <v>1</v>
      </c>
      <c r="H466">
        <v>0</v>
      </c>
      <c r="J466" s="7"/>
      <c r="K466" s="8"/>
      <c r="M466" s="7"/>
      <c r="N466" s="8"/>
      <c r="O466" s="9" cm="1">
        <f t="array" ref="O466">_xlfn.IFS(AND(B466="Short",F466=Q466),(D466-F466)/D466,AND(B466="Long",F466=Q466),(F466/D466)-1,AND(B466="Long",F466&lt;&gt;Q466),(F466/D466)-1,AND(B466="Short",F466&lt;&gt;Q466),(D466-F466)/D466)</f>
        <v>6.0549721119541822E-2</v>
      </c>
      <c r="P466" t="s">
        <v>23</v>
      </c>
      <c r="Q466" s="7">
        <v>21.106000000000002</v>
      </c>
      <c r="R466" s="8">
        <v>45139</v>
      </c>
      <c r="S466" s="10">
        <f t="shared" si="21"/>
        <v>142</v>
      </c>
      <c r="T466" s="10">
        <v>1</v>
      </c>
      <c r="V466" s="11" t="str">
        <f t="shared" si="22"/>
        <v>1</v>
      </c>
      <c r="Y466" s="10">
        <v>0</v>
      </c>
      <c r="AC466">
        <f t="shared" si="23"/>
        <v>142</v>
      </c>
    </row>
    <row r="467" spans="1:29" x14ac:dyDescent="0.2">
      <c r="A467" t="s">
        <v>287</v>
      </c>
      <c r="B467" t="s">
        <v>22</v>
      </c>
      <c r="C467" s="6">
        <v>43914</v>
      </c>
      <c r="D467" s="7">
        <v>32.14</v>
      </c>
      <c r="E467" s="6">
        <v>44280</v>
      </c>
      <c r="F467" s="7">
        <v>99.14</v>
      </c>
      <c r="G467">
        <v>0</v>
      </c>
      <c r="H467">
        <v>0</v>
      </c>
      <c r="J467" s="7"/>
      <c r="K467" s="8"/>
      <c r="M467" s="7"/>
      <c r="N467" s="8"/>
      <c r="O467" s="9" cm="1">
        <f t="array" ref="O467">_xlfn.IFS(AND(B467="Short",F467=Q467),(D467-F467)/D467,AND(B467="Long",F467=Q467),(F467/D467)-1,AND(B467="Long",F467&lt;&gt;Q467),(F467/D467)-1,AND(B467="Short",F467&lt;&gt;Q467),(D467-F467)/D467)</f>
        <v>-2.0846297448662101</v>
      </c>
      <c r="P467" t="s">
        <v>23</v>
      </c>
      <c r="Q467" s="7">
        <v>30.59</v>
      </c>
      <c r="R467" s="8">
        <v>43914</v>
      </c>
      <c r="S467" s="10">
        <f t="shared" si="21"/>
        <v>366</v>
      </c>
      <c r="T467" s="10">
        <v>0</v>
      </c>
      <c r="V467" s="11" t="b">
        <f t="shared" si="22"/>
        <v>0</v>
      </c>
      <c r="Y467" s="10">
        <v>0</v>
      </c>
      <c r="AC467" t="b">
        <f t="shared" si="23"/>
        <v>0</v>
      </c>
    </row>
    <row r="468" spans="1:29" x14ac:dyDescent="0.2">
      <c r="A468" t="s">
        <v>267</v>
      </c>
      <c r="B468" t="s">
        <v>25</v>
      </c>
      <c r="C468" s="6">
        <v>44860</v>
      </c>
      <c r="D468" s="7">
        <v>42.930999999999997</v>
      </c>
      <c r="E468" s="6">
        <v>44861</v>
      </c>
      <c r="F468" s="7">
        <v>45.936</v>
      </c>
      <c r="G468">
        <v>1</v>
      </c>
      <c r="H468">
        <v>0</v>
      </c>
      <c r="J468" s="7"/>
      <c r="K468" s="8"/>
      <c r="M468" s="7"/>
      <c r="N468" s="8"/>
      <c r="O468" s="9" cm="1">
        <f t="array" ref="O468">_xlfn.IFS(AND(B468="Short",F468=Q468),(D468-F468)/D468,AND(B468="Long",F468=Q468),(F468/D468)-1,AND(B468="Long",F468&lt;&gt;Q468),(F468/D468)-1,AND(B468="Short",F468&lt;&gt;Q468),(D468-F468)/D468)</f>
        <v>6.9996040157461969E-2</v>
      </c>
      <c r="P468" t="s">
        <v>23</v>
      </c>
      <c r="Q468" s="7">
        <v>45.936</v>
      </c>
      <c r="R468" s="8">
        <v>44860</v>
      </c>
      <c r="S468" s="10">
        <f t="shared" si="21"/>
        <v>1</v>
      </c>
      <c r="T468" s="10">
        <v>1</v>
      </c>
      <c r="V468" s="11" t="str">
        <f t="shared" si="22"/>
        <v>1</v>
      </c>
      <c r="Y468" s="10">
        <v>0</v>
      </c>
      <c r="AC468">
        <f t="shared" si="23"/>
        <v>1</v>
      </c>
    </row>
    <row r="469" spans="1:29" x14ac:dyDescent="0.2">
      <c r="A469" t="s">
        <v>248</v>
      </c>
      <c r="B469" t="s">
        <v>22</v>
      </c>
      <c r="C469" s="6">
        <v>43910</v>
      </c>
      <c r="D469" s="7">
        <v>22.515000000000001</v>
      </c>
      <c r="E469" s="6">
        <v>43910</v>
      </c>
      <c r="F469" s="7">
        <v>21.39</v>
      </c>
      <c r="G469">
        <v>1</v>
      </c>
      <c r="H469">
        <v>0</v>
      </c>
      <c r="J469" s="7"/>
      <c r="K469" s="8"/>
      <c r="M469" s="7"/>
      <c r="N469" s="8"/>
      <c r="O469" s="9" cm="1">
        <f t="array" ref="O469">_xlfn.IFS(AND(B469="Short",F469=Q469),(D469-F469)/D469,AND(B469="Long",F469=Q469),(F469/D469)-1,AND(B469="Long",F469&lt;&gt;Q469),(F469/D469)-1,AND(B469="Short",F469&lt;&gt;Q469),(D469-F469)/D469)</f>
        <v>4.9966688874083939E-2</v>
      </c>
      <c r="P469" t="s">
        <v>23</v>
      </c>
      <c r="Q469" s="7">
        <v>21.39</v>
      </c>
      <c r="R469" s="8">
        <v>43910</v>
      </c>
      <c r="S469" s="10">
        <f t="shared" si="21"/>
        <v>0</v>
      </c>
      <c r="T469" s="10">
        <v>1</v>
      </c>
      <c r="V469" s="11" t="str">
        <f t="shared" si="22"/>
        <v>1</v>
      </c>
      <c r="Y469" s="10">
        <v>0</v>
      </c>
      <c r="AC469">
        <f t="shared" si="23"/>
        <v>0</v>
      </c>
    </row>
    <row r="470" spans="1:29" x14ac:dyDescent="0.2">
      <c r="A470" t="s">
        <v>248</v>
      </c>
      <c r="B470" t="s">
        <v>22</v>
      </c>
      <c r="C470" s="6">
        <v>43914</v>
      </c>
      <c r="D470" s="7">
        <v>22.21</v>
      </c>
      <c r="E470" s="6">
        <v>43915</v>
      </c>
      <c r="F470" s="7">
        <v>20.76</v>
      </c>
      <c r="G470">
        <v>1</v>
      </c>
      <c r="H470">
        <v>0</v>
      </c>
      <c r="J470" s="7"/>
      <c r="K470" s="8"/>
      <c r="M470" s="7"/>
      <c r="N470" s="8"/>
      <c r="O470" s="9" cm="1">
        <f t="array" ref="O470">_xlfn.IFS(AND(B470="Short",F470=Q470),(D470-F470)/D470,AND(B470="Long",F470=Q470),(F470/D470)-1,AND(B470="Long",F470&lt;&gt;Q470),(F470/D470)-1,AND(B470="Short",F470&lt;&gt;Q470),(D470-F470)/D470)</f>
        <v>6.5285907248986905E-2</v>
      </c>
      <c r="P470" t="s">
        <v>23</v>
      </c>
      <c r="Q470" s="7">
        <v>20.76</v>
      </c>
      <c r="R470" s="8">
        <v>43914</v>
      </c>
      <c r="S470" s="10">
        <f t="shared" si="21"/>
        <v>1</v>
      </c>
      <c r="T470" s="10">
        <v>1</v>
      </c>
      <c r="V470" s="11" t="str">
        <f t="shared" si="22"/>
        <v>1</v>
      </c>
      <c r="Y470" s="10">
        <v>0</v>
      </c>
      <c r="AC470">
        <f t="shared" si="23"/>
        <v>1</v>
      </c>
    </row>
    <row r="471" spans="1:29" x14ac:dyDescent="0.2">
      <c r="A471" t="s">
        <v>288</v>
      </c>
      <c r="B471" t="s">
        <v>25</v>
      </c>
      <c r="C471" s="6">
        <v>45110</v>
      </c>
      <c r="D471" s="7">
        <v>209.66800000000001</v>
      </c>
      <c r="E471" s="6">
        <v>45288</v>
      </c>
      <c r="F471" s="7">
        <v>227.25800000000001</v>
      </c>
      <c r="G471">
        <v>1</v>
      </c>
      <c r="H471">
        <v>0</v>
      </c>
      <c r="J471" s="7"/>
      <c r="K471" s="8"/>
      <c r="M471" s="7"/>
      <c r="N471" s="8"/>
      <c r="O471" s="9" cm="1">
        <f t="array" ref="O471">_xlfn.IFS(AND(B471="Short",F471=Q471),(D471-F471)/D471,AND(B471="Long",F471=Q471),(F471/D471)-1,AND(B471="Long",F471&lt;&gt;Q471),(F471/D471)-1,AND(B471="Short",F471&lt;&gt;Q471),(D471-F471)/D471)</f>
        <v>8.3894538031554555E-2</v>
      </c>
      <c r="P471" t="s">
        <v>23</v>
      </c>
      <c r="Q471" s="7">
        <v>227.25800000000001</v>
      </c>
      <c r="R471" s="8">
        <v>45110</v>
      </c>
      <c r="S471" s="10">
        <f t="shared" si="21"/>
        <v>178</v>
      </c>
      <c r="T471" s="10">
        <v>1</v>
      </c>
      <c r="V471" s="11" t="str">
        <f t="shared" si="22"/>
        <v>1</v>
      </c>
      <c r="Y471" s="10">
        <v>0</v>
      </c>
      <c r="AC471">
        <f t="shared" si="23"/>
        <v>178</v>
      </c>
    </row>
    <row r="472" spans="1:29" x14ac:dyDescent="0.2">
      <c r="A472" t="s">
        <v>268</v>
      </c>
      <c r="B472" t="s">
        <v>25</v>
      </c>
      <c r="C472" s="6">
        <v>43906</v>
      </c>
      <c r="D472" s="7">
        <v>109.32299999999999</v>
      </c>
      <c r="E472" s="6">
        <v>43914</v>
      </c>
      <c r="F472" s="7">
        <v>118.438</v>
      </c>
      <c r="G472">
        <v>1</v>
      </c>
      <c r="H472">
        <v>0</v>
      </c>
      <c r="J472" s="7"/>
      <c r="K472" s="8"/>
      <c r="M472" s="7"/>
      <c r="N472" s="8"/>
      <c r="O472" s="9" cm="1">
        <f t="array" ref="O472">_xlfn.IFS(AND(B472="Short",F472=Q472),(D472-F472)/D472,AND(B472="Long",F472=Q472),(F472/D472)-1,AND(B472="Long",F472&lt;&gt;Q472),(F472/D472)-1,AND(B472="Short",F472&lt;&gt;Q472),(D472-F472)/D472)</f>
        <v>8.3376782561766616E-2</v>
      </c>
      <c r="P472" t="s">
        <v>23</v>
      </c>
      <c r="Q472" s="7">
        <v>118.438</v>
      </c>
      <c r="R472" s="8">
        <v>43906</v>
      </c>
      <c r="S472" s="10">
        <f t="shared" si="21"/>
        <v>8</v>
      </c>
      <c r="T472" s="10">
        <v>1</v>
      </c>
      <c r="V472" s="11" t="str">
        <f t="shared" si="22"/>
        <v>1</v>
      </c>
      <c r="Y472" s="10">
        <v>0</v>
      </c>
      <c r="AC472">
        <f t="shared" si="23"/>
        <v>8</v>
      </c>
    </row>
    <row r="473" spans="1:29" x14ac:dyDescent="0.2">
      <c r="A473" t="s">
        <v>250</v>
      </c>
      <c r="B473" t="s">
        <v>22</v>
      </c>
      <c r="C473" s="6">
        <v>44601</v>
      </c>
      <c r="D473" s="7">
        <v>88.262</v>
      </c>
      <c r="E473" s="6">
        <v>44615</v>
      </c>
      <c r="F473" s="7">
        <v>83.072000000000003</v>
      </c>
      <c r="G473">
        <v>1</v>
      </c>
      <c r="H473">
        <v>0</v>
      </c>
      <c r="J473" s="7"/>
      <c r="K473" s="8"/>
      <c r="M473" s="7"/>
      <c r="N473" s="8"/>
      <c r="O473" s="9" cm="1">
        <f t="array" ref="O473">_xlfn.IFS(AND(B473="Short",F473=Q473),(D473-F473)/D473,AND(B473="Long",F473=Q473),(F473/D473)-1,AND(B473="Long",F473&lt;&gt;Q473),(F473/D473)-1,AND(B473="Short",F473&lt;&gt;Q473),(D473-F473)/D473)</f>
        <v>5.8802202533366543E-2</v>
      </c>
      <c r="P473" t="s">
        <v>23</v>
      </c>
      <c r="Q473" s="7">
        <v>83.072000000000003</v>
      </c>
      <c r="R473" s="8">
        <v>44601</v>
      </c>
      <c r="S473" s="10">
        <f t="shared" si="21"/>
        <v>14</v>
      </c>
      <c r="T473" s="10">
        <v>1</v>
      </c>
      <c r="V473" s="11" t="str">
        <f t="shared" si="22"/>
        <v>1</v>
      </c>
      <c r="Y473" s="10">
        <v>0</v>
      </c>
      <c r="AC473">
        <f t="shared" si="23"/>
        <v>14</v>
      </c>
    </row>
    <row r="474" spans="1:29" x14ac:dyDescent="0.2">
      <c r="A474" t="s">
        <v>271</v>
      </c>
      <c r="B474" t="s">
        <v>25</v>
      </c>
      <c r="C474" s="6">
        <v>43902</v>
      </c>
      <c r="D474" s="7">
        <v>54.66075</v>
      </c>
      <c r="E474" s="6">
        <v>43916</v>
      </c>
      <c r="F474" s="7">
        <v>57.802</v>
      </c>
      <c r="G474">
        <v>1</v>
      </c>
      <c r="H474">
        <v>0</v>
      </c>
      <c r="J474" s="7"/>
      <c r="K474" s="8"/>
      <c r="M474" s="7"/>
      <c r="N474" s="8"/>
      <c r="O474" s="9" cm="1">
        <f t="array" ref="O474">_xlfn.IFS(AND(B474="Short",F474=Q474),(D474-F474)/D474,AND(B474="Long",F474=Q474),(F474/D474)-1,AND(B474="Long",F474&lt;&gt;Q474),(F474/D474)-1,AND(B474="Short",F474&lt;&gt;Q474),(D474-F474)/D474)</f>
        <v>5.746811011557651E-2</v>
      </c>
      <c r="P474" t="s">
        <v>23</v>
      </c>
      <c r="Q474" s="7">
        <v>57.802</v>
      </c>
      <c r="R474" s="8">
        <v>43902</v>
      </c>
      <c r="S474" s="10">
        <f t="shared" si="21"/>
        <v>14</v>
      </c>
      <c r="T474" s="10">
        <v>1</v>
      </c>
      <c r="V474" s="11" t="str">
        <f t="shared" si="22"/>
        <v>1</v>
      </c>
      <c r="Y474" s="10">
        <v>0</v>
      </c>
      <c r="AC474">
        <f t="shared" si="23"/>
        <v>14</v>
      </c>
    </row>
    <row r="475" spans="1:29" x14ac:dyDescent="0.2">
      <c r="A475" t="s">
        <v>269</v>
      </c>
      <c r="B475" t="s">
        <v>25</v>
      </c>
      <c r="C475" s="6">
        <v>43906</v>
      </c>
      <c r="D475" s="7">
        <v>159.10300000000001</v>
      </c>
      <c r="E475" s="6">
        <v>43915</v>
      </c>
      <c r="F475" s="7">
        <v>169.11799999999999</v>
      </c>
      <c r="G475">
        <v>1</v>
      </c>
      <c r="H475">
        <v>0</v>
      </c>
      <c r="J475" s="7"/>
      <c r="K475" s="8"/>
      <c r="M475" s="7"/>
      <c r="N475" s="8"/>
      <c r="O475" s="9" cm="1">
        <f t="array" ref="O475">_xlfn.IFS(AND(B475="Short",F475=Q475),(D475-F475)/D475,AND(B475="Long",F475=Q475),(F475/D475)-1,AND(B475="Long",F475&lt;&gt;Q475),(F475/D475)-1,AND(B475="Short",F475&lt;&gt;Q475),(D475-F475)/D475)</f>
        <v>6.2946644626436843E-2</v>
      </c>
      <c r="P475" t="s">
        <v>23</v>
      </c>
      <c r="Q475" s="7">
        <v>169.11799999999999</v>
      </c>
      <c r="R475" s="8">
        <v>43906</v>
      </c>
      <c r="S475" s="10">
        <f t="shared" si="21"/>
        <v>9</v>
      </c>
      <c r="T475" s="10">
        <v>1</v>
      </c>
      <c r="V475" s="11" t="str">
        <f t="shared" si="22"/>
        <v>1</v>
      </c>
      <c r="Y475" s="10">
        <v>0</v>
      </c>
      <c r="AC475">
        <f t="shared" si="23"/>
        <v>9</v>
      </c>
    </row>
    <row r="476" spans="1:29" x14ac:dyDescent="0.2">
      <c r="A476" t="s">
        <v>253</v>
      </c>
      <c r="B476" t="s">
        <v>25</v>
      </c>
      <c r="C476" s="6">
        <v>43906</v>
      </c>
      <c r="D476" s="7">
        <v>12.923999999999999</v>
      </c>
      <c r="E476" s="6">
        <v>43914</v>
      </c>
      <c r="F476" s="7">
        <v>13.794</v>
      </c>
      <c r="G476">
        <v>1</v>
      </c>
      <c r="H476">
        <v>0</v>
      </c>
      <c r="J476" s="7"/>
      <c r="K476" s="8"/>
      <c r="M476" s="7"/>
      <c r="N476" s="8"/>
      <c r="O476" s="9" cm="1">
        <f t="array" ref="O476">_xlfn.IFS(AND(B476="Short",F476=Q476),(D476-F476)/D476,AND(B476="Long",F476=Q476),(F476/D476)-1,AND(B476="Long",F476&lt;&gt;Q476),(F476/D476)-1,AND(B476="Short",F476&lt;&gt;Q476),(D476-F476)/D476)</f>
        <v>6.7316620241411496E-2</v>
      </c>
      <c r="P476" t="s">
        <v>23</v>
      </c>
      <c r="Q476" s="7">
        <v>13.794</v>
      </c>
      <c r="R476" s="8">
        <v>43906</v>
      </c>
      <c r="S476" s="10">
        <f t="shared" si="21"/>
        <v>8</v>
      </c>
      <c r="T476" s="10">
        <v>1</v>
      </c>
      <c r="V476" s="11" t="str">
        <f t="shared" si="22"/>
        <v>1</v>
      </c>
      <c r="Y476" s="10">
        <v>0</v>
      </c>
      <c r="AC476">
        <f t="shared" si="23"/>
        <v>8</v>
      </c>
    </row>
    <row r="477" spans="1:29" x14ac:dyDescent="0.2">
      <c r="A477" t="s">
        <v>253</v>
      </c>
      <c r="B477" t="s">
        <v>22</v>
      </c>
      <c r="C477" s="6">
        <v>44501</v>
      </c>
      <c r="D477" s="7">
        <v>53.182000000000002</v>
      </c>
      <c r="E477" s="6">
        <v>44734</v>
      </c>
      <c r="F477" s="7">
        <v>50.341999999999999</v>
      </c>
      <c r="G477">
        <v>1</v>
      </c>
      <c r="H477">
        <v>0</v>
      </c>
      <c r="J477" s="7"/>
      <c r="K477" s="8"/>
      <c r="M477" s="7"/>
      <c r="N477" s="8"/>
      <c r="O477" s="9" cm="1">
        <f t="array" ref="O477">_xlfn.IFS(AND(B477="Short",F477=Q477),(D477-F477)/D477,AND(B477="Long",F477=Q477),(F477/D477)-1,AND(B477="Long",F477&lt;&gt;Q477),(F477/D477)-1,AND(B477="Short",F477&lt;&gt;Q477),(D477-F477)/D477)</f>
        <v>5.3401526832386963E-2</v>
      </c>
      <c r="P477" t="s">
        <v>23</v>
      </c>
      <c r="Q477" s="7">
        <v>50.341999999999999</v>
      </c>
      <c r="R477" s="8">
        <v>44501</v>
      </c>
      <c r="S477" s="10">
        <f t="shared" si="21"/>
        <v>233</v>
      </c>
      <c r="T477" s="10">
        <v>1</v>
      </c>
      <c r="V477" s="11" t="str">
        <f t="shared" si="22"/>
        <v>1</v>
      </c>
      <c r="Y477" s="10">
        <v>0</v>
      </c>
      <c r="AC477">
        <f t="shared" si="23"/>
        <v>233</v>
      </c>
    </row>
    <row r="478" spans="1:29" x14ac:dyDescent="0.2">
      <c r="A478" t="s">
        <v>274</v>
      </c>
      <c r="B478" t="s">
        <v>25</v>
      </c>
      <c r="C478" s="6">
        <v>43902</v>
      </c>
      <c r="D478" s="7">
        <v>41.808</v>
      </c>
      <c r="E478" s="6">
        <v>43903</v>
      </c>
      <c r="F478" s="7">
        <v>44.148000000000003</v>
      </c>
      <c r="G478">
        <v>1</v>
      </c>
      <c r="H478">
        <v>0</v>
      </c>
      <c r="J478" s="7"/>
      <c r="K478" s="8"/>
      <c r="M478" s="7"/>
      <c r="N478" s="8"/>
      <c r="O478" s="9" cm="1">
        <f t="array" ref="O478">_xlfn.IFS(AND(B478="Short",F478=Q478),(D478-F478)/D478,AND(B478="Long",F478=Q478),(F478/D478)-1,AND(B478="Long",F478&lt;&gt;Q478),(F478/D478)-1,AND(B478="Short",F478&lt;&gt;Q478),(D478-F478)/D478)</f>
        <v>5.5970149253731449E-2</v>
      </c>
      <c r="P478" t="s">
        <v>23</v>
      </c>
      <c r="Q478" s="7">
        <v>44.148000000000003</v>
      </c>
      <c r="R478" s="8">
        <v>43902</v>
      </c>
      <c r="S478" s="10">
        <f t="shared" si="21"/>
        <v>1</v>
      </c>
      <c r="T478" s="10">
        <v>1</v>
      </c>
      <c r="V478" s="11" t="str">
        <f t="shared" si="22"/>
        <v>1</v>
      </c>
      <c r="Y478" s="10">
        <v>0</v>
      </c>
      <c r="AC478">
        <f t="shared" si="23"/>
        <v>1</v>
      </c>
    </row>
    <row r="479" spans="1:29" x14ac:dyDescent="0.2">
      <c r="A479" t="s">
        <v>274</v>
      </c>
      <c r="B479" t="s">
        <v>25</v>
      </c>
      <c r="C479" s="6">
        <v>43906</v>
      </c>
      <c r="D479" s="7">
        <v>34.892000000000003</v>
      </c>
      <c r="E479" s="6">
        <v>43906</v>
      </c>
      <c r="F479" s="7">
        <v>37.451999999999998</v>
      </c>
      <c r="G479">
        <v>1</v>
      </c>
      <c r="H479">
        <v>0</v>
      </c>
      <c r="J479" s="7"/>
      <c r="K479" s="8"/>
      <c r="M479" s="7"/>
      <c r="N479" s="8"/>
      <c r="O479" s="9" cm="1">
        <f t="array" ref="O479">_xlfn.IFS(AND(B479="Short",F479=Q479),(D479-F479)/D479,AND(B479="Long",F479=Q479),(F479/D479)-1,AND(B479="Long",F479&lt;&gt;Q479),(F479/D479)-1,AND(B479="Short",F479&lt;&gt;Q479),(D479-F479)/D479)</f>
        <v>7.3369253697122438E-2</v>
      </c>
      <c r="P479" t="s">
        <v>23</v>
      </c>
      <c r="Q479" s="7">
        <v>37.451999999999998</v>
      </c>
      <c r="R479" s="8">
        <v>43906</v>
      </c>
      <c r="S479" s="10">
        <f t="shared" si="21"/>
        <v>0</v>
      </c>
      <c r="T479" s="10">
        <v>1</v>
      </c>
      <c r="V479" s="11" t="str">
        <f t="shared" si="22"/>
        <v>1</v>
      </c>
      <c r="Y479" s="10">
        <v>0</v>
      </c>
      <c r="AC479">
        <f t="shared" si="23"/>
        <v>0</v>
      </c>
    </row>
    <row r="480" spans="1:29" x14ac:dyDescent="0.2">
      <c r="A480" t="s">
        <v>273</v>
      </c>
      <c r="B480" t="s">
        <v>25</v>
      </c>
      <c r="C480" s="6">
        <v>43906</v>
      </c>
      <c r="D480" s="7">
        <v>31.151</v>
      </c>
      <c r="E480" s="6">
        <v>43913</v>
      </c>
      <c r="F480" s="7">
        <v>33.280999999999999</v>
      </c>
      <c r="G480">
        <v>1</v>
      </c>
      <c r="H480">
        <v>0</v>
      </c>
      <c r="J480" s="7"/>
      <c r="K480" s="8"/>
      <c r="M480" s="7"/>
      <c r="N480" s="8"/>
      <c r="O480" s="9" cm="1">
        <f t="array" ref="O480">_xlfn.IFS(AND(B480="Short",F480=Q480),(D480-F480)/D480,AND(B480="Long",F480=Q480),(F480/D480)-1,AND(B480="Long",F480&lt;&gt;Q480),(F480/D480)-1,AND(B480="Short",F480&lt;&gt;Q480),(D480-F480)/D480)</f>
        <v>6.8376617123045769E-2</v>
      </c>
      <c r="P480" t="s">
        <v>23</v>
      </c>
      <c r="Q480" s="7">
        <v>33.280999999999999</v>
      </c>
      <c r="R480" s="8">
        <v>43906</v>
      </c>
      <c r="S480" s="10">
        <f t="shared" si="21"/>
        <v>7</v>
      </c>
      <c r="T480" s="10">
        <v>1</v>
      </c>
      <c r="V480" s="11" t="str">
        <f t="shared" si="22"/>
        <v>1</v>
      </c>
      <c r="Y480" s="10">
        <v>0</v>
      </c>
      <c r="AC480">
        <f t="shared" si="23"/>
        <v>7</v>
      </c>
    </row>
    <row r="481" spans="1:29" x14ac:dyDescent="0.2">
      <c r="A481" t="s">
        <v>255</v>
      </c>
      <c r="B481" t="s">
        <v>22</v>
      </c>
      <c r="C481" s="6">
        <v>43903</v>
      </c>
      <c r="D481" s="7">
        <v>43.984999999999999</v>
      </c>
      <c r="E481" s="6">
        <v>43906</v>
      </c>
      <c r="F481" s="7">
        <v>41.66</v>
      </c>
      <c r="G481">
        <v>1</v>
      </c>
      <c r="H481">
        <v>0</v>
      </c>
      <c r="J481" s="7"/>
      <c r="K481" s="8"/>
      <c r="M481" s="7"/>
      <c r="N481" s="8"/>
      <c r="O481" s="9" cm="1">
        <f t="array" ref="O481">_xlfn.IFS(AND(B481="Short",F481=Q481),(D481-F481)/D481,AND(B481="Long",F481=Q481),(F481/D481)-1,AND(B481="Long",F481&lt;&gt;Q481),(F481/D481)-1,AND(B481="Short",F481&lt;&gt;Q481),(D481-F481)/D481)</f>
        <v>5.2858929180402477E-2</v>
      </c>
      <c r="P481" t="s">
        <v>23</v>
      </c>
      <c r="Q481" s="7">
        <v>41.66</v>
      </c>
      <c r="R481" s="8">
        <v>43903</v>
      </c>
      <c r="S481" s="10">
        <f t="shared" si="21"/>
        <v>3</v>
      </c>
      <c r="T481" s="10">
        <v>1</v>
      </c>
      <c r="V481" s="11" t="str">
        <f t="shared" si="22"/>
        <v>1</v>
      </c>
      <c r="Y481" s="10">
        <v>0</v>
      </c>
      <c r="AC481">
        <f t="shared" si="23"/>
        <v>3</v>
      </c>
    </row>
    <row r="482" spans="1:29" x14ac:dyDescent="0.2">
      <c r="A482" t="s">
        <v>255</v>
      </c>
      <c r="B482" t="s">
        <v>25</v>
      </c>
      <c r="C482" s="6">
        <v>43906</v>
      </c>
      <c r="D482" s="7">
        <v>43.052</v>
      </c>
      <c r="E482" s="6">
        <v>43906</v>
      </c>
      <c r="F482" s="7">
        <v>45.762</v>
      </c>
      <c r="G482">
        <v>1</v>
      </c>
      <c r="H482">
        <v>0</v>
      </c>
      <c r="J482" s="7"/>
      <c r="K482" s="8"/>
      <c r="M482" s="7"/>
      <c r="N482" s="8"/>
      <c r="O482" s="9" cm="1">
        <f t="array" ref="O482">_xlfn.IFS(AND(B482="Short",F482=Q482),(D482-F482)/D482,AND(B482="Long",F482=Q482),(F482/D482)-1,AND(B482="Long",F482&lt;&gt;Q482),(F482/D482)-1,AND(B482="Short",F482&lt;&gt;Q482),(D482-F482)/D482)</f>
        <v>6.2947133698782798E-2</v>
      </c>
      <c r="P482" t="s">
        <v>23</v>
      </c>
      <c r="Q482" s="7">
        <v>45.762</v>
      </c>
      <c r="R482" s="8">
        <v>43906</v>
      </c>
      <c r="S482" s="10">
        <f t="shared" si="21"/>
        <v>0</v>
      </c>
      <c r="T482" s="10">
        <v>1</v>
      </c>
      <c r="V482" s="11" t="str">
        <f t="shared" si="22"/>
        <v>1</v>
      </c>
      <c r="Y482" s="10">
        <v>0</v>
      </c>
      <c r="AC482">
        <f t="shared" si="23"/>
        <v>0</v>
      </c>
    </row>
    <row r="483" spans="1:29" x14ac:dyDescent="0.2">
      <c r="A483" t="s">
        <v>273</v>
      </c>
      <c r="B483" t="s">
        <v>22</v>
      </c>
      <c r="C483" s="6">
        <v>44869</v>
      </c>
      <c r="D483" s="7">
        <v>65.742000000000004</v>
      </c>
      <c r="E483" s="6">
        <v>45236</v>
      </c>
      <c r="F483" s="7">
        <v>75.12</v>
      </c>
      <c r="G483">
        <v>0</v>
      </c>
      <c r="H483">
        <v>0</v>
      </c>
      <c r="J483" s="7"/>
      <c r="K483" s="8"/>
      <c r="M483" s="7"/>
      <c r="N483" s="8"/>
      <c r="O483" s="9" cm="1">
        <f t="array" ref="O483">_xlfn.IFS(AND(B483="Short",F483=Q483),(D483-F483)/D483,AND(B483="Long",F483=Q483),(F483/D483)-1,AND(B483="Long",F483&lt;&gt;Q483),(F483/D483)-1,AND(B483="Short",F483&lt;&gt;Q483),(D483-F483)/D483)</f>
        <v>-0.14264853518298803</v>
      </c>
      <c r="P483" t="s">
        <v>23</v>
      </c>
      <c r="Q483" s="7">
        <v>62.252000000000002</v>
      </c>
      <c r="R483" s="8">
        <v>44869</v>
      </c>
      <c r="S483" s="10">
        <f t="shared" si="21"/>
        <v>367</v>
      </c>
      <c r="T483" s="10">
        <v>0</v>
      </c>
      <c r="V483" s="11" t="b">
        <f t="shared" si="22"/>
        <v>0</v>
      </c>
      <c r="Y483" s="10">
        <v>0</v>
      </c>
      <c r="AC483" t="b">
        <f t="shared" si="23"/>
        <v>0</v>
      </c>
    </row>
    <row r="484" spans="1:29" x14ac:dyDescent="0.2">
      <c r="A484" t="s">
        <v>255</v>
      </c>
      <c r="B484" t="s">
        <v>22</v>
      </c>
      <c r="C484" s="6">
        <v>44540</v>
      </c>
      <c r="D484" s="7">
        <v>102.738</v>
      </c>
      <c r="E484" s="6">
        <v>44550</v>
      </c>
      <c r="F484" s="7">
        <v>94.977999999999994</v>
      </c>
      <c r="G484">
        <v>1</v>
      </c>
      <c r="H484">
        <v>0</v>
      </c>
      <c r="J484" s="7"/>
      <c r="K484" s="8"/>
      <c r="M484" s="7"/>
      <c r="N484" s="8"/>
      <c r="O484" s="9" cm="1">
        <f t="array" ref="O484">_xlfn.IFS(AND(B484="Short",F484=Q484),(D484-F484)/D484,AND(B484="Long",F484=Q484),(F484/D484)-1,AND(B484="Long",F484&lt;&gt;Q484),(F484/D484)-1,AND(B484="Short",F484&lt;&gt;Q484),(D484-F484)/D484)</f>
        <v>7.5531935603184844E-2</v>
      </c>
      <c r="P484" t="s">
        <v>23</v>
      </c>
      <c r="Q484" s="7">
        <v>94.977999999999994</v>
      </c>
      <c r="R484" s="8">
        <v>44540</v>
      </c>
      <c r="S484" s="10">
        <f t="shared" si="21"/>
        <v>10</v>
      </c>
      <c r="T484" s="10">
        <v>1</v>
      </c>
      <c r="V484" s="11" t="str">
        <f t="shared" si="22"/>
        <v>1</v>
      </c>
      <c r="Y484" s="10">
        <v>0</v>
      </c>
      <c r="AC484">
        <f t="shared" si="23"/>
        <v>10</v>
      </c>
    </row>
    <row r="485" spans="1:29" x14ac:dyDescent="0.2">
      <c r="A485" t="s">
        <v>255</v>
      </c>
      <c r="B485" t="s">
        <v>22</v>
      </c>
      <c r="C485" s="6">
        <v>44726</v>
      </c>
      <c r="D485" s="7">
        <v>71.204999999999998</v>
      </c>
      <c r="E485" s="6">
        <v>44734</v>
      </c>
      <c r="F485" s="7">
        <v>67.23</v>
      </c>
      <c r="G485">
        <v>1</v>
      </c>
      <c r="H485">
        <v>0</v>
      </c>
      <c r="J485" s="7"/>
      <c r="K485" s="8"/>
      <c r="M485" s="7"/>
      <c r="N485" s="8"/>
      <c r="O485" s="9" cm="1">
        <f t="array" ref="O485">_xlfn.IFS(AND(B485="Short",F485=Q485),(D485-F485)/D485,AND(B485="Long",F485=Q485),(F485/D485)-1,AND(B485="Long",F485&lt;&gt;Q485),(F485/D485)-1,AND(B485="Short",F485&lt;&gt;Q485),(D485-F485)/D485)</f>
        <v>5.5824731409311067E-2</v>
      </c>
      <c r="P485" t="s">
        <v>23</v>
      </c>
      <c r="Q485" s="7">
        <v>67.23</v>
      </c>
      <c r="R485" s="8">
        <v>44726</v>
      </c>
      <c r="S485" s="10">
        <f t="shared" si="21"/>
        <v>8</v>
      </c>
      <c r="T485" s="10">
        <v>1</v>
      </c>
      <c r="V485" s="11" t="str">
        <f t="shared" si="22"/>
        <v>1</v>
      </c>
      <c r="Y485" s="10">
        <v>0</v>
      </c>
      <c r="AC485">
        <f t="shared" si="23"/>
        <v>8</v>
      </c>
    </row>
    <row r="486" spans="1:29" x14ac:dyDescent="0.2">
      <c r="A486" t="s">
        <v>255</v>
      </c>
      <c r="B486" t="s">
        <v>25</v>
      </c>
      <c r="C486" s="6">
        <v>45272</v>
      </c>
      <c r="D486" s="7">
        <v>103.943</v>
      </c>
      <c r="E486" s="6">
        <v>45310</v>
      </c>
      <c r="F486" s="7">
        <v>110.158</v>
      </c>
      <c r="G486">
        <v>1</v>
      </c>
      <c r="H486">
        <v>0</v>
      </c>
      <c r="J486" s="7"/>
      <c r="K486" s="8"/>
      <c r="M486" s="7"/>
      <c r="N486" s="8"/>
      <c r="O486" s="9" cm="1">
        <f t="array" ref="O486">_xlfn.IFS(AND(B486="Short",F486=Q486),(D486-F486)/D486,AND(B486="Long",F486=Q486),(F486/D486)-1,AND(B486="Long",F486&lt;&gt;Q486),(F486/D486)-1,AND(B486="Short",F486&lt;&gt;Q486),(D486-F486)/D486)</f>
        <v>5.979238621167382E-2</v>
      </c>
      <c r="P486" t="s">
        <v>23</v>
      </c>
      <c r="Q486" s="7">
        <v>110.158</v>
      </c>
      <c r="R486" s="8">
        <v>45272</v>
      </c>
      <c r="S486" s="10">
        <f t="shared" si="21"/>
        <v>38</v>
      </c>
      <c r="T486" s="10">
        <v>1</v>
      </c>
      <c r="V486" s="11" t="str">
        <f t="shared" si="22"/>
        <v>1</v>
      </c>
      <c r="Y486" s="10">
        <v>0</v>
      </c>
      <c r="AC486">
        <f t="shared" si="23"/>
        <v>38</v>
      </c>
    </row>
    <row r="487" spans="1:29" x14ac:dyDescent="0.2">
      <c r="A487" t="s">
        <v>255</v>
      </c>
      <c r="B487" t="s">
        <v>22</v>
      </c>
      <c r="C487" s="6">
        <v>45363</v>
      </c>
      <c r="D487" s="7">
        <v>125.047</v>
      </c>
      <c r="E487" s="6">
        <v>45399</v>
      </c>
      <c r="F487" s="7">
        <v>118.982</v>
      </c>
      <c r="G487">
        <v>1</v>
      </c>
      <c r="H487">
        <v>0</v>
      </c>
      <c r="J487" s="7"/>
      <c r="K487" s="8"/>
      <c r="M487" s="7"/>
      <c r="N487" s="8"/>
      <c r="O487" s="9" cm="1">
        <f t="array" ref="O487">_xlfn.IFS(AND(B487="Short",F487=Q487),(D487-F487)/D487,AND(B487="Long",F487=Q487),(F487/D487)-1,AND(B487="Long",F487&lt;&gt;Q487),(F487/D487)-1,AND(B487="Short",F487&lt;&gt;Q487),(D487-F487)/D487)</f>
        <v>4.8501763336985276E-2</v>
      </c>
      <c r="P487" t="s">
        <v>23</v>
      </c>
      <c r="Q487" s="7">
        <v>118.982</v>
      </c>
      <c r="R487" s="8">
        <v>45363</v>
      </c>
      <c r="S487" s="10">
        <f t="shared" si="21"/>
        <v>36</v>
      </c>
      <c r="T487" s="10">
        <v>1</v>
      </c>
      <c r="V487" s="11" t="str">
        <f t="shared" si="22"/>
        <v>1</v>
      </c>
      <c r="Y487" s="10">
        <v>0</v>
      </c>
      <c r="AC487">
        <f t="shared" si="23"/>
        <v>36</v>
      </c>
    </row>
    <row r="488" spans="1:29" x14ac:dyDescent="0.2">
      <c r="A488" t="s">
        <v>259</v>
      </c>
      <c r="B488" t="s">
        <v>25</v>
      </c>
      <c r="C488" s="6">
        <v>43908</v>
      </c>
      <c r="D488" s="7">
        <v>294.84300000000002</v>
      </c>
      <c r="E488" s="6">
        <v>43915</v>
      </c>
      <c r="F488" s="7">
        <v>313.00799999999998</v>
      </c>
      <c r="G488">
        <v>1</v>
      </c>
      <c r="H488">
        <v>0</v>
      </c>
      <c r="J488" s="7"/>
      <c r="K488" s="8"/>
      <c r="M488" s="7"/>
      <c r="N488" s="8"/>
      <c r="O488" s="9" cm="1">
        <f t="array" ref="O488">_xlfn.IFS(AND(B488="Short",F488=Q488),(D488-F488)/D488,AND(B488="Long",F488=Q488),(F488/D488)-1,AND(B488="Long",F488&lt;&gt;Q488),(F488/D488)-1,AND(B488="Short",F488&lt;&gt;Q488),(D488-F488)/D488)</f>
        <v>6.1609059736876803E-2</v>
      </c>
      <c r="P488" t="s">
        <v>23</v>
      </c>
      <c r="Q488" s="7">
        <v>313.00799999999998</v>
      </c>
      <c r="R488" s="8">
        <v>43908</v>
      </c>
      <c r="S488" s="10">
        <f t="shared" si="21"/>
        <v>7</v>
      </c>
      <c r="T488" s="10">
        <v>1</v>
      </c>
      <c r="V488" s="11" t="str">
        <f t="shared" si="22"/>
        <v>1</v>
      </c>
      <c r="Y488" s="10">
        <v>0</v>
      </c>
      <c r="AC488">
        <f t="shared" si="23"/>
        <v>7</v>
      </c>
    </row>
    <row r="489" spans="1:29" x14ac:dyDescent="0.2">
      <c r="A489" t="s">
        <v>278</v>
      </c>
      <c r="B489" t="s">
        <v>25</v>
      </c>
      <c r="C489" s="6">
        <v>43906</v>
      </c>
      <c r="D489" s="7">
        <v>185.107</v>
      </c>
      <c r="E489" s="6">
        <v>43907</v>
      </c>
      <c r="F489" s="7">
        <v>200.642</v>
      </c>
      <c r="G489">
        <v>1</v>
      </c>
      <c r="H489">
        <v>0</v>
      </c>
      <c r="J489" s="7"/>
      <c r="K489" s="8"/>
      <c r="M489" s="7"/>
      <c r="N489" s="8"/>
      <c r="O489" s="9" cm="1">
        <f t="array" ref="O489">_xlfn.IFS(AND(B489="Short",F489=Q489),(D489-F489)/D489,AND(B489="Long",F489=Q489),(F489/D489)-1,AND(B489="Long",F489&lt;&gt;Q489),(F489/D489)-1,AND(B489="Short",F489&lt;&gt;Q489),(D489-F489)/D489)</f>
        <v>8.392443289556839E-2</v>
      </c>
      <c r="P489" t="s">
        <v>23</v>
      </c>
      <c r="Q489" s="7">
        <v>200.642</v>
      </c>
      <c r="R489" s="8">
        <v>43906</v>
      </c>
      <c r="S489" s="10">
        <f t="shared" si="21"/>
        <v>1</v>
      </c>
      <c r="T489" s="10">
        <v>1</v>
      </c>
      <c r="V489" s="11" t="str">
        <f t="shared" si="22"/>
        <v>1</v>
      </c>
      <c r="Y489" s="10">
        <v>0</v>
      </c>
      <c r="AC489">
        <f t="shared" si="23"/>
        <v>1</v>
      </c>
    </row>
    <row r="490" spans="1:29" x14ac:dyDescent="0.2">
      <c r="A490" t="s">
        <v>292</v>
      </c>
      <c r="B490" t="s">
        <v>25</v>
      </c>
      <c r="C490" s="6">
        <v>43906</v>
      </c>
      <c r="D490" s="7">
        <v>71.634</v>
      </c>
      <c r="E490" s="6">
        <v>43927</v>
      </c>
      <c r="F490" s="7">
        <v>76.004000000000005</v>
      </c>
      <c r="G490">
        <v>1</v>
      </c>
      <c r="H490">
        <v>0</v>
      </c>
      <c r="J490" s="7"/>
      <c r="K490" s="8"/>
      <c r="M490" s="7"/>
      <c r="N490" s="8"/>
      <c r="O490" s="9" cm="1">
        <f t="array" ref="O490">_xlfn.IFS(AND(B490="Short",F490=Q490),(D490-F490)/D490,AND(B490="Long",F490=Q490),(F490/D490)-1,AND(B490="Long",F490&lt;&gt;Q490),(F490/D490)-1,AND(B490="Short",F490&lt;&gt;Q490),(D490-F490)/D490)</f>
        <v>6.1004550911578415E-2</v>
      </c>
      <c r="P490" t="s">
        <v>23</v>
      </c>
      <c r="Q490" s="7">
        <v>76.004000000000005</v>
      </c>
      <c r="R490" s="8">
        <v>43906</v>
      </c>
      <c r="S490" s="10">
        <f t="shared" si="21"/>
        <v>21</v>
      </c>
      <c r="T490" s="10">
        <v>1</v>
      </c>
      <c r="V490" s="11" t="str">
        <f t="shared" si="22"/>
        <v>1</v>
      </c>
      <c r="Y490" s="10">
        <v>0</v>
      </c>
      <c r="AC490">
        <f t="shared" si="23"/>
        <v>21</v>
      </c>
    </row>
    <row r="491" spans="1:29" x14ac:dyDescent="0.2">
      <c r="A491" t="s">
        <v>276</v>
      </c>
      <c r="B491" t="s">
        <v>22</v>
      </c>
      <c r="C491" s="6">
        <v>44216</v>
      </c>
      <c r="D491" s="7">
        <v>559.05499999999995</v>
      </c>
      <c r="E491" s="6">
        <v>44223</v>
      </c>
      <c r="F491" s="7">
        <v>527.23</v>
      </c>
      <c r="G491">
        <v>1</v>
      </c>
      <c r="H491">
        <v>0</v>
      </c>
      <c r="J491" s="7"/>
      <c r="K491" s="8"/>
      <c r="M491" s="7"/>
      <c r="N491" s="8"/>
      <c r="O491" s="9" cm="1">
        <f t="array" ref="O491">_xlfn.IFS(AND(B491="Short",F491=Q491),(D491-F491)/D491,AND(B491="Long",F491=Q491),(F491/D491)-1,AND(B491="Long",F491&lt;&gt;Q491),(F491/D491)-1,AND(B491="Short",F491&lt;&gt;Q491),(D491-F491)/D491)</f>
        <v>5.6926420477412663E-2</v>
      </c>
      <c r="P491" t="s">
        <v>23</v>
      </c>
      <c r="Q491" s="7">
        <v>527.23</v>
      </c>
      <c r="R491" s="8">
        <v>44216</v>
      </c>
      <c r="S491" s="10">
        <f t="shared" si="21"/>
        <v>7</v>
      </c>
      <c r="T491" s="10">
        <v>1</v>
      </c>
      <c r="V491" s="11" t="str">
        <f t="shared" si="22"/>
        <v>1</v>
      </c>
      <c r="Y491" s="10">
        <v>0</v>
      </c>
      <c r="AC491">
        <f t="shared" si="23"/>
        <v>7</v>
      </c>
    </row>
    <row r="492" spans="1:29" x14ac:dyDescent="0.2">
      <c r="A492" t="s">
        <v>263</v>
      </c>
      <c r="B492" t="s">
        <v>22</v>
      </c>
      <c r="C492" s="6">
        <v>43900</v>
      </c>
      <c r="D492" s="7">
        <v>15.111000000000001</v>
      </c>
      <c r="E492" s="6">
        <v>43901</v>
      </c>
      <c r="F492" s="7">
        <v>13.666</v>
      </c>
      <c r="G492">
        <v>1</v>
      </c>
      <c r="H492">
        <v>0</v>
      </c>
      <c r="J492" s="7"/>
      <c r="K492" s="8"/>
      <c r="M492" s="7"/>
      <c r="N492" s="8"/>
      <c r="O492" s="9" cm="1">
        <f t="array" ref="O492">_xlfn.IFS(AND(B492="Short",F492=Q492),(D492-F492)/D492,AND(B492="Long",F492=Q492),(F492/D492)-1,AND(B492="Long",F492&lt;&gt;Q492),(F492/D492)-1,AND(B492="Short",F492&lt;&gt;Q492),(D492-F492)/D492)</f>
        <v>9.5625703130170089E-2</v>
      </c>
      <c r="P492" t="s">
        <v>23</v>
      </c>
      <c r="Q492" s="7">
        <v>13.666</v>
      </c>
      <c r="R492" s="8">
        <v>43900</v>
      </c>
      <c r="S492" s="10">
        <f t="shared" si="21"/>
        <v>1</v>
      </c>
      <c r="T492" s="10">
        <v>1</v>
      </c>
      <c r="V492" s="11" t="str">
        <f t="shared" si="22"/>
        <v>1</v>
      </c>
      <c r="Y492" s="10">
        <v>0</v>
      </c>
      <c r="AC492">
        <f t="shared" si="23"/>
        <v>1</v>
      </c>
    </row>
    <row r="493" spans="1:29" x14ac:dyDescent="0.2">
      <c r="A493" t="s">
        <v>263</v>
      </c>
      <c r="B493" t="s">
        <v>25</v>
      </c>
      <c r="C493" s="6">
        <v>43902</v>
      </c>
      <c r="D493" s="7">
        <v>10.387</v>
      </c>
      <c r="E493" s="6">
        <v>43902</v>
      </c>
      <c r="F493" s="7">
        <v>11.172000000000001</v>
      </c>
      <c r="G493">
        <v>1</v>
      </c>
      <c r="H493">
        <v>0</v>
      </c>
      <c r="J493" s="7"/>
      <c r="K493" s="8"/>
      <c r="M493" s="7"/>
      <c r="N493" s="8"/>
      <c r="O493" s="9" cm="1">
        <f t="array" ref="O493">_xlfn.IFS(AND(B493="Short",F493=Q493),(D493-F493)/D493,AND(B493="Long",F493=Q493),(F493/D493)-1,AND(B493="Long",F493&lt;&gt;Q493),(F493/D493)-1,AND(B493="Short",F493&lt;&gt;Q493),(D493-F493)/D493)</f>
        <v>7.5575238278617451E-2</v>
      </c>
      <c r="P493" t="s">
        <v>23</v>
      </c>
      <c r="Q493" s="7">
        <v>11.172000000000001</v>
      </c>
      <c r="R493" s="8">
        <v>43902</v>
      </c>
      <c r="S493" s="10">
        <f t="shared" si="21"/>
        <v>0</v>
      </c>
      <c r="T493" s="10">
        <v>1</v>
      </c>
      <c r="V493" s="11" t="str">
        <f t="shared" si="22"/>
        <v>1</v>
      </c>
      <c r="Y493" s="10">
        <v>0</v>
      </c>
      <c r="AC493">
        <f t="shared" si="23"/>
        <v>0</v>
      </c>
    </row>
    <row r="494" spans="1:29" x14ac:dyDescent="0.2">
      <c r="A494" t="s">
        <v>263</v>
      </c>
      <c r="B494" t="s">
        <v>22</v>
      </c>
      <c r="C494" s="6">
        <v>43903</v>
      </c>
      <c r="D494" s="7">
        <v>13.167999999999999</v>
      </c>
      <c r="E494" s="6">
        <v>43903</v>
      </c>
      <c r="F494" s="7">
        <v>12.458</v>
      </c>
      <c r="G494">
        <v>1</v>
      </c>
      <c r="H494">
        <v>0</v>
      </c>
      <c r="J494" s="7"/>
      <c r="K494" s="8"/>
      <c r="M494" s="7"/>
      <c r="N494" s="8"/>
      <c r="O494" s="9" cm="1">
        <f t="array" ref="O494">_xlfn.IFS(AND(B494="Short",F494=Q494),(D494-F494)/D494,AND(B494="Long",F494=Q494),(F494/D494)-1,AND(B494="Long",F494&lt;&gt;Q494),(F494/D494)-1,AND(B494="Short",F494&lt;&gt;Q494),(D494-F494)/D494)</f>
        <v>5.3918590522478667E-2</v>
      </c>
      <c r="P494" t="s">
        <v>23</v>
      </c>
      <c r="Q494" s="7">
        <v>12.458</v>
      </c>
      <c r="R494" s="8">
        <v>43903</v>
      </c>
      <c r="S494" s="10">
        <f t="shared" si="21"/>
        <v>0</v>
      </c>
      <c r="T494" s="10">
        <v>1</v>
      </c>
      <c r="V494" s="11" t="str">
        <f t="shared" si="22"/>
        <v>1</v>
      </c>
      <c r="Y494" s="10">
        <v>0</v>
      </c>
      <c r="AC494">
        <f t="shared" si="23"/>
        <v>0</v>
      </c>
    </row>
    <row r="495" spans="1:29" x14ac:dyDescent="0.2">
      <c r="A495" t="s">
        <v>263</v>
      </c>
      <c r="B495" t="s">
        <v>25</v>
      </c>
      <c r="C495" s="6">
        <v>43906</v>
      </c>
      <c r="D495" s="7">
        <v>11.686</v>
      </c>
      <c r="E495" s="6">
        <v>43906</v>
      </c>
      <c r="F495" s="7">
        <v>13.116</v>
      </c>
      <c r="G495">
        <v>1</v>
      </c>
      <c r="H495">
        <v>0</v>
      </c>
      <c r="J495" s="7"/>
      <c r="K495" s="8"/>
      <c r="M495" s="7"/>
      <c r="N495" s="8"/>
      <c r="O495" s="9" cm="1">
        <f t="array" ref="O495">_xlfn.IFS(AND(B495="Short",F495=Q495),(D495-F495)/D495,AND(B495="Long",F495=Q495),(F495/D495)-1,AND(B495="Long",F495&lt;&gt;Q495),(F495/D495)-1,AND(B495="Short",F495&lt;&gt;Q495),(D495-F495)/D495)</f>
        <v>0.12236864624336818</v>
      </c>
      <c r="P495" t="s">
        <v>23</v>
      </c>
      <c r="Q495" s="7">
        <v>13.116</v>
      </c>
      <c r="R495" s="8">
        <v>43906</v>
      </c>
      <c r="S495" s="10">
        <f t="shared" si="21"/>
        <v>0</v>
      </c>
      <c r="T495" s="10">
        <v>1</v>
      </c>
      <c r="V495" s="11" t="str">
        <f t="shared" si="22"/>
        <v>1</v>
      </c>
      <c r="Y495" s="10">
        <v>0</v>
      </c>
      <c r="AC495">
        <f t="shared" si="23"/>
        <v>0</v>
      </c>
    </row>
    <row r="496" spans="1:29" x14ac:dyDescent="0.2">
      <c r="A496" t="s">
        <v>263</v>
      </c>
      <c r="B496" t="s">
        <v>25</v>
      </c>
      <c r="C496" s="6">
        <v>43941</v>
      </c>
      <c r="D496" s="7">
        <v>12.199</v>
      </c>
      <c r="E496" s="6">
        <v>43943</v>
      </c>
      <c r="F496" s="7">
        <v>12.994</v>
      </c>
      <c r="G496">
        <v>1</v>
      </c>
      <c r="H496">
        <v>0</v>
      </c>
      <c r="J496" s="7"/>
      <c r="K496" s="8"/>
      <c r="M496" s="7"/>
      <c r="N496" s="8"/>
      <c r="O496" s="9" cm="1">
        <f t="array" ref="O496">_xlfn.IFS(AND(B496="Short",F496=Q496),(D496-F496)/D496,AND(B496="Long",F496=Q496),(F496/D496)-1,AND(B496="Long",F496&lt;&gt;Q496),(F496/D496)-1,AND(B496="Short",F496&lt;&gt;Q496),(D496-F496)/D496)</f>
        <v>6.516927617017787E-2</v>
      </c>
      <c r="P496" t="s">
        <v>23</v>
      </c>
      <c r="Q496" s="7">
        <v>12.994</v>
      </c>
      <c r="R496" s="8">
        <v>43941</v>
      </c>
      <c r="S496" s="10">
        <f t="shared" si="21"/>
        <v>2</v>
      </c>
      <c r="T496" s="10">
        <v>1</v>
      </c>
      <c r="V496" s="11" t="str">
        <f t="shared" si="22"/>
        <v>1</v>
      </c>
      <c r="Y496" s="10">
        <v>0</v>
      </c>
      <c r="AC496">
        <f t="shared" si="23"/>
        <v>2</v>
      </c>
    </row>
    <row r="497" spans="1:29" x14ac:dyDescent="0.2">
      <c r="A497" t="s">
        <v>263</v>
      </c>
      <c r="B497" t="s">
        <v>22</v>
      </c>
      <c r="C497" s="6">
        <v>43990</v>
      </c>
      <c r="D497" s="7">
        <v>23.256</v>
      </c>
      <c r="E497" s="6">
        <v>43991</v>
      </c>
      <c r="F497" s="7">
        <v>21.885999999999999</v>
      </c>
      <c r="G497">
        <v>1</v>
      </c>
      <c r="H497">
        <v>0</v>
      </c>
      <c r="J497" s="7"/>
      <c r="K497" s="8"/>
      <c r="M497" s="7"/>
      <c r="N497" s="8"/>
      <c r="O497" s="9" cm="1">
        <f t="array" ref="O497">_xlfn.IFS(AND(B497="Short",F497=Q497),(D497-F497)/D497,AND(B497="Long",F497=Q497),(F497/D497)-1,AND(B497="Long",F497&lt;&gt;Q497),(F497/D497)-1,AND(B497="Short",F497&lt;&gt;Q497),(D497-F497)/D497)</f>
        <v>5.8909528723770255E-2</v>
      </c>
      <c r="P497" t="s">
        <v>23</v>
      </c>
      <c r="Q497" s="7">
        <v>21.885999999999999</v>
      </c>
      <c r="R497" s="8">
        <v>43990</v>
      </c>
      <c r="S497" s="10">
        <f t="shared" si="21"/>
        <v>1</v>
      </c>
      <c r="T497" s="10">
        <v>1</v>
      </c>
      <c r="V497" s="11" t="str">
        <f t="shared" si="22"/>
        <v>1</v>
      </c>
      <c r="Y497" s="10">
        <v>0</v>
      </c>
      <c r="AC497">
        <f t="shared" si="23"/>
        <v>1</v>
      </c>
    </row>
    <row r="498" spans="1:29" x14ac:dyDescent="0.2">
      <c r="A498" t="s">
        <v>263</v>
      </c>
      <c r="B498" t="s">
        <v>25</v>
      </c>
      <c r="C498" s="6">
        <v>43993</v>
      </c>
      <c r="D498" s="7">
        <v>18.132000000000001</v>
      </c>
      <c r="E498" s="6">
        <v>43994</v>
      </c>
      <c r="F498" s="7">
        <v>19.591999999999999</v>
      </c>
      <c r="G498">
        <v>1</v>
      </c>
      <c r="H498">
        <v>0</v>
      </c>
      <c r="J498" s="7"/>
      <c r="K498" s="8"/>
      <c r="M498" s="7"/>
      <c r="N498" s="8"/>
      <c r="O498" s="9" cm="1">
        <f t="array" ref="O498">_xlfn.IFS(AND(B498="Short",F498=Q498),(D498-F498)/D498,AND(B498="Long",F498=Q498),(F498/D498)-1,AND(B498="Long",F498&lt;&gt;Q498),(F498/D498)-1,AND(B498="Short",F498&lt;&gt;Q498),(D498-F498)/D498)</f>
        <v>8.0520626516655591E-2</v>
      </c>
      <c r="P498" t="s">
        <v>23</v>
      </c>
      <c r="Q498" s="7">
        <v>19.591999999999999</v>
      </c>
      <c r="R498" s="8">
        <v>43993</v>
      </c>
      <c r="S498" s="10">
        <f t="shared" si="21"/>
        <v>1</v>
      </c>
      <c r="T498" s="10">
        <v>1</v>
      </c>
      <c r="V498" s="11" t="str">
        <f t="shared" si="22"/>
        <v>1</v>
      </c>
      <c r="Y498" s="10">
        <v>0</v>
      </c>
      <c r="AC498">
        <f t="shared" si="23"/>
        <v>1</v>
      </c>
    </row>
    <row r="499" spans="1:29" x14ac:dyDescent="0.2">
      <c r="A499" t="s">
        <v>297</v>
      </c>
      <c r="B499" t="s">
        <v>25</v>
      </c>
      <c r="C499" s="6">
        <v>43899</v>
      </c>
      <c r="D499" s="7">
        <v>103.76300000000001</v>
      </c>
      <c r="E499" s="6">
        <v>43949</v>
      </c>
      <c r="F499" s="7">
        <v>109.578</v>
      </c>
      <c r="G499">
        <v>1</v>
      </c>
      <c r="H499">
        <v>0</v>
      </c>
      <c r="J499" s="7"/>
      <c r="K499" s="8"/>
      <c r="M499" s="7"/>
      <c r="N499" s="8"/>
      <c r="O499" s="9" cm="1">
        <f t="array" ref="O499">_xlfn.IFS(AND(B499="Short",F499=Q499),(D499-F499)/D499,AND(B499="Long",F499=Q499),(F499/D499)-1,AND(B499="Long",F499&lt;&gt;Q499),(F499/D499)-1,AND(B499="Short",F499&lt;&gt;Q499),(D499-F499)/D499)</f>
        <v>5.6041170744870472E-2</v>
      </c>
      <c r="P499" t="s">
        <v>23</v>
      </c>
      <c r="Q499" s="7">
        <v>109.578</v>
      </c>
      <c r="R499" s="8">
        <v>43899</v>
      </c>
      <c r="S499" s="10">
        <f t="shared" si="21"/>
        <v>50</v>
      </c>
      <c r="T499" s="10">
        <v>1</v>
      </c>
      <c r="V499" s="11" t="str">
        <f t="shared" si="22"/>
        <v>1</v>
      </c>
      <c r="Y499" s="10">
        <v>0</v>
      </c>
      <c r="AC499">
        <f t="shared" si="23"/>
        <v>50</v>
      </c>
    </row>
    <row r="500" spans="1:29" x14ac:dyDescent="0.2">
      <c r="A500" t="s">
        <v>270</v>
      </c>
      <c r="B500" t="s">
        <v>25</v>
      </c>
      <c r="C500" s="6">
        <v>43906</v>
      </c>
      <c r="D500" s="7">
        <v>45.582299999999996</v>
      </c>
      <c r="E500" s="6">
        <v>43910</v>
      </c>
      <c r="F500" s="7">
        <v>48.327300000000001</v>
      </c>
      <c r="G500">
        <v>1</v>
      </c>
      <c r="H500">
        <v>0</v>
      </c>
      <c r="J500" s="7"/>
      <c r="K500" s="8"/>
      <c r="M500" s="7"/>
      <c r="N500" s="8"/>
      <c r="O500" s="9" cm="1">
        <f t="array" ref="O500">_xlfn.IFS(AND(B500="Short",F500=Q500),(D500-F500)/D500,AND(B500="Long",F500=Q500),(F500/D500)-1,AND(B500="Long",F500&lt;&gt;Q500),(F500/D500)-1,AND(B500="Short",F500&lt;&gt;Q500),(D500-F500)/D500)</f>
        <v>6.0220743578099478E-2</v>
      </c>
      <c r="P500" t="s">
        <v>23</v>
      </c>
      <c r="Q500" s="7">
        <v>48.327300000000001</v>
      </c>
      <c r="R500" s="8">
        <v>43906</v>
      </c>
      <c r="S500" s="10">
        <f t="shared" si="21"/>
        <v>4</v>
      </c>
      <c r="T500" s="10">
        <v>1</v>
      </c>
      <c r="V500" s="11" t="str">
        <f t="shared" si="22"/>
        <v>1</v>
      </c>
      <c r="Y500" s="10">
        <v>0</v>
      </c>
      <c r="AC500">
        <f t="shared" si="23"/>
        <v>4</v>
      </c>
    </row>
    <row r="501" spans="1:29" x14ac:dyDescent="0.2">
      <c r="A501" t="s">
        <v>270</v>
      </c>
      <c r="B501" t="s">
        <v>22</v>
      </c>
      <c r="C501" s="6">
        <v>44701</v>
      </c>
      <c r="D501" s="7">
        <v>160.95767000000001</v>
      </c>
      <c r="E501" s="6">
        <v>44847</v>
      </c>
      <c r="F501" s="7">
        <v>152.34602000000001</v>
      </c>
      <c r="G501">
        <v>1</v>
      </c>
      <c r="H501">
        <v>0</v>
      </c>
      <c r="J501" s="7"/>
      <c r="K501" s="8"/>
      <c r="M501" s="7"/>
      <c r="N501" s="8"/>
      <c r="O501" s="9" cm="1">
        <f t="array" ref="O501">_xlfn.IFS(AND(B501="Short",F501=Q501),(D501-F501)/D501,AND(B501="Long",F501=Q501),(F501/D501)-1,AND(B501="Long",F501&lt;&gt;Q501),(F501/D501)-1,AND(B501="Short",F501&lt;&gt;Q501),(D501-F501)/D501)</f>
        <v>5.3502576174220197E-2</v>
      </c>
      <c r="P501" t="s">
        <v>23</v>
      </c>
      <c r="Q501" s="7">
        <v>152.34602000000001</v>
      </c>
      <c r="R501" s="8">
        <v>44701</v>
      </c>
      <c r="S501" s="10">
        <f t="shared" si="21"/>
        <v>146</v>
      </c>
      <c r="T501" s="10">
        <v>1</v>
      </c>
      <c r="V501" s="11" t="str">
        <f t="shared" si="22"/>
        <v>1</v>
      </c>
      <c r="Y501" s="10">
        <v>0</v>
      </c>
      <c r="AC501">
        <f t="shared" si="23"/>
        <v>146</v>
      </c>
    </row>
    <row r="502" spans="1:29" x14ac:dyDescent="0.2">
      <c r="A502" t="s">
        <v>299</v>
      </c>
      <c r="B502" t="s">
        <v>25</v>
      </c>
      <c r="C502" s="6">
        <v>43906</v>
      </c>
      <c r="D502" s="7">
        <v>32.363</v>
      </c>
      <c r="E502" s="6">
        <v>43949</v>
      </c>
      <c r="F502" s="7">
        <v>34.277999999999999</v>
      </c>
      <c r="G502">
        <v>1</v>
      </c>
      <c r="H502">
        <v>0</v>
      </c>
      <c r="J502" s="7"/>
      <c r="K502" s="8"/>
      <c r="M502" s="7"/>
      <c r="N502" s="8"/>
      <c r="O502" s="9" cm="1">
        <f t="array" ref="O502">_xlfn.IFS(AND(B502="Short",F502=Q502),(D502-F502)/D502,AND(B502="Long",F502=Q502),(F502/D502)-1,AND(B502="Long",F502&lt;&gt;Q502),(F502/D502)-1,AND(B502="Short",F502&lt;&gt;Q502),(D502-F502)/D502)</f>
        <v>5.9172511819052698E-2</v>
      </c>
      <c r="P502" t="s">
        <v>23</v>
      </c>
      <c r="Q502" s="7">
        <v>34.277999999999999</v>
      </c>
      <c r="R502" s="8">
        <v>43906</v>
      </c>
      <c r="S502" s="10">
        <f t="shared" si="21"/>
        <v>43</v>
      </c>
      <c r="T502" s="10">
        <v>1</v>
      </c>
      <c r="V502" s="11" t="str">
        <f t="shared" si="22"/>
        <v>1</v>
      </c>
      <c r="Y502" s="10">
        <v>0</v>
      </c>
      <c r="AC502">
        <f t="shared" si="23"/>
        <v>43</v>
      </c>
    </row>
    <row r="503" spans="1:29" x14ac:dyDescent="0.2">
      <c r="A503" t="s">
        <v>275</v>
      </c>
      <c r="B503" t="s">
        <v>22</v>
      </c>
      <c r="C503" s="6">
        <v>44698</v>
      </c>
      <c r="D503" s="7">
        <v>30.558</v>
      </c>
      <c r="E503" s="6">
        <v>44721</v>
      </c>
      <c r="F503" s="7">
        <v>29.148</v>
      </c>
      <c r="G503">
        <v>1</v>
      </c>
      <c r="H503">
        <v>0</v>
      </c>
      <c r="J503" s="7"/>
      <c r="K503" s="8"/>
      <c r="M503" s="7"/>
      <c r="N503" s="8"/>
      <c r="O503" s="9" cm="1">
        <f t="array" ref="O503">_xlfn.IFS(AND(B503="Short",F503=Q503),(D503-F503)/D503,AND(B503="Long",F503=Q503),(F503/D503)-1,AND(B503="Long",F503&lt;&gt;Q503),(F503/D503)-1,AND(B503="Short",F503&lt;&gt;Q503),(D503-F503)/D503)</f>
        <v>4.6141763204398195E-2</v>
      </c>
      <c r="P503" t="s">
        <v>23</v>
      </c>
      <c r="Q503" s="7">
        <v>29.148</v>
      </c>
      <c r="R503" s="8">
        <v>44698</v>
      </c>
      <c r="S503" s="10">
        <f t="shared" si="21"/>
        <v>23</v>
      </c>
      <c r="T503" s="10">
        <v>1</v>
      </c>
      <c r="V503" s="11" t="str">
        <f t="shared" si="22"/>
        <v>1</v>
      </c>
      <c r="Y503" s="10">
        <v>0</v>
      </c>
      <c r="AC503">
        <f t="shared" si="23"/>
        <v>23</v>
      </c>
    </row>
    <row r="504" spans="1:29" x14ac:dyDescent="0.2">
      <c r="A504" t="s">
        <v>275</v>
      </c>
      <c r="B504" t="s">
        <v>25</v>
      </c>
      <c r="C504" s="6">
        <v>44867</v>
      </c>
      <c r="D504" s="7">
        <v>17.199000000000002</v>
      </c>
      <c r="E504" s="6">
        <v>44876</v>
      </c>
      <c r="F504" s="7">
        <v>18.294</v>
      </c>
      <c r="G504">
        <v>1</v>
      </c>
      <c r="H504">
        <v>0</v>
      </c>
      <c r="J504" s="7"/>
      <c r="K504" s="8"/>
      <c r="M504" s="7"/>
      <c r="N504" s="8"/>
      <c r="O504" s="9" cm="1">
        <f t="array" ref="O504">_xlfn.IFS(AND(B504="Short",F504=Q504),(D504-F504)/D504,AND(B504="Long",F504=Q504),(F504/D504)-1,AND(B504="Long",F504&lt;&gt;Q504),(F504/D504)-1,AND(B504="Short",F504&lt;&gt;Q504),(D504-F504)/D504)</f>
        <v>6.3666492237920647E-2</v>
      </c>
      <c r="P504" t="s">
        <v>23</v>
      </c>
      <c r="Q504" s="7">
        <v>18.294</v>
      </c>
      <c r="R504" s="8">
        <v>44867</v>
      </c>
      <c r="S504" s="10">
        <f t="shared" si="21"/>
        <v>9</v>
      </c>
      <c r="T504" s="10">
        <v>1</v>
      </c>
      <c r="V504" s="11" t="str">
        <f t="shared" si="22"/>
        <v>1</v>
      </c>
      <c r="Y504" s="10">
        <v>0</v>
      </c>
      <c r="AC504">
        <f t="shared" si="23"/>
        <v>9</v>
      </c>
    </row>
    <row r="505" spans="1:29" x14ac:dyDescent="0.2">
      <c r="A505" t="s">
        <v>275</v>
      </c>
      <c r="B505" t="s">
        <v>22</v>
      </c>
      <c r="C505" s="6">
        <v>45322</v>
      </c>
      <c r="D505" s="7">
        <v>15.462</v>
      </c>
      <c r="E505" s="6">
        <v>45323</v>
      </c>
      <c r="F505" s="7">
        <v>14.472</v>
      </c>
      <c r="G505">
        <v>1</v>
      </c>
      <c r="H505">
        <v>0</v>
      </c>
      <c r="J505" s="7"/>
      <c r="K505" s="8"/>
      <c r="M505" s="7"/>
      <c r="N505" s="8"/>
      <c r="O505" s="9" cm="1">
        <f t="array" ref="O505">_xlfn.IFS(AND(B505="Short",F505=Q505),(D505-F505)/D505,AND(B505="Long",F505=Q505),(F505/D505)-1,AND(B505="Long",F505&lt;&gt;Q505),(F505/D505)-1,AND(B505="Short",F505&lt;&gt;Q505),(D505-F505)/D505)</f>
        <v>6.4027939464493616E-2</v>
      </c>
      <c r="P505" t="s">
        <v>23</v>
      </c>
      <c r="Q505" s="7">
        <v>14.472</v>
      </c>
      <c r="R505" s="8">
        <v>45322</v>
      </c>
      <c r="S505" s="10">
        <f t="shared" si="21"/>
        <v>1</v>
      </c>
      <c r="T505" s="10">
        <v>1</v>
      </c>
      <c r="V505" s="11" t="str">
        <f t="shared" si="22"/>
        <v>1</v>
      </c>
      <c r="Y505" s="10">
        <v>0</v>
      </c>
      <c r="AC505">
        <f t="shared" si="23"/>
        <v>1</v>
      </c>
    </row>
    <row r="506" spans="1:29" x14ac:dyDescent="0.2">
      <c r="A506" t="s">
        <v>275</v>
      </c>
      <c r="B506" t="s">
        <v>22</v>
      </c>
      <c r="C506" s="6">
        <v>45476</v>
      </c>
      <c r="D506" s="7">
        <v>11.98</v>
      </c>
      <c r="E506" s="6">
        <v>45481</v>
      </c>
      <c r="F506" s="7">
        <v>11.28</v>
      </c>
      <c r="G506">
        <v>1</v>
      </c>
      <c r="H506">
        <v>0</v>
      </c>
      <c r="J506" s="7"/>
      <c r="K506" s="8"/>
      <c r="M506" s="7"/>
      <c r="N506" s="8"/>
      <c r="O506" s="9" cm="1">
        <f t="array" ref="O506">_xlfn.IFS(AND(B506="Short",F506=Q506),(D506-F506)/D506,AND(B506="Long",F506=Q506),(F506/D506)-1,AND(B506="Long",F506&lt;&gt;Q506),(F506/D506)-1,AND(B506="Short",F506&lt;&gt;Q506),(D506-F506)/D506)</f>
        <v>5.8430717863105261E-2</v>
      </c>
      <c r="P506" t="s">
        <v>23</v>
      </c>
      <c r="Q506" s="7">
        <v>11.28</v>
      </c>
      <c r="R506" s="8">
        <v>45476</v>
      </c>
      <c r="S506" s="10">
        <f t="shared" si="21"/>
        <v>5</v>
      </c>
      <c r="T506" s="10">
        <v>1</v>
      </c>
      <c r="V506" s="11" t="str">
        <f t="shared" si="22"/>
        <v>1</v>
      </c>
      <c r="Y506" s="10">
        <v>0</v>
      </c>
      <c r="AC506">
        <f t="shared" si="23"/>
        <v>5</v>
      </c>
    </row>
    <row r="507" spans="1:29" x14ac:dyDescent="0.2">
      <c r="A507" t="s">
        <v>279</v>
      </c>
      <c r="B507" t="s">
        <v>25</v>
      </c>
      <c r="C507" s="6">
        <v>43906</v>
      </c>
      <c r="D507" s="7">
        <v>21.202000000000002</v>
      </c>
      <c r="E507" s="6">
        <v>43907</v>
      </c>
      <c r="F507" s="7">
        <v>23.411999999999999</v>
      </c>
      <c r="G507">
        <v>1</v>
      </c>
      <c r="H507">
        <v>0</v>
      </c>
      <c r="J507" s="7"/>
      <c r="K507" s="8"/>
      <c r="M507" s="7"/>
      <c r="N507" s="8"/>
      <c r="O507" s="9" cm="1">
        <f t="array" ref="O507">_xlfn.IFS(AND(B507="Short",F507=Q507),(D507-F507)/D507,AND(B507="Long",F507=Q507),(F507/D507)-1,AND(B507="Long",F507&lt;&gt;Q507),(F507/D507)-1,AND(B507="Short",F507&lt;&gt;Q507),(D507-F507)/D507)</f>
        <v>0.10423544948589747</v>
      </c>
      <c r="P507" t="s">
        <v>23</v>
      </c>
      <c r="Q507" s="7">
        <v>23.411999999999999</v>
      </c>
      <c r="R507" s="8">
        <v>43906</v>
      </c>
      <c r="S507" s="10">
        <f t="shared" si="21"/>
        <v>1</v>
      </c>
      <c r="T507" s="10">
        <v>1</v>
      </c>
      <c r="V507" s="11" t="str">
        <f t="shared" si="22"/>
        <v>1</v>
      </c>
      <c r="Y507" s="10">
        <v>0</v>
      </c>
      <c r="AC507">
        <f t="shared" si="23"/>
        <v>1</v>
      </c>
    </row>
    <row r="508" spans="1:29" x14ac:dyDescent="0.2">
      <c r="A508" t="s">
        <v>282</v>
      </c>
      <c r="B508" t="s">
        <v>25</v>
      </c>
      <c r="C508" s="6">
        <v>43906</v>
      </c>
      <c r="D508" s="7">
        <v>66.31</v>
      </c>
      <c r="E508" s="6">
        <v>43907</v>
      </c>
      <c r="F508" s="7">
        <v>71.459999999999994</v>
      </c>
      <c r="G508">
        <v>1</v>
      </c>
      <c r="H508">
        <v>0</v>
      </c>
      <c r="J508" s="7"/>
      <c r="K508" s="8"/>
      <c r="M508" s="7"/>
      <c r="N508" s="8"/>
      <c r="O508" s="9" cm="1">
        <f t="array" ref="O508">_xlfn.IFS(AND(B508="Short",F508=Q508),(D508-F508)/D508,AND(B508="Long",F508=Q508),(F508/D508)-1,AND(B508="Long",F508&lt;&gt;Q508),(F508/D508)-1,AND(B508="Short",F508&lt;&gt;Q508),(D508-F508)/D508)</f>
        <v>7.7665510481073508E-2</v>
      </c>
      <c r="P508" t="s">
        <v>23</v>
      </c>
      <c r="Q508" s="7">
        <v>71.459999999999994</v>
      </c>
      <c r="R508" s="8">
        <v>43906</v>
      </c>
      <c r="S508" s="10">
        <f t="shared" si="21"/>
        <v>1</v>
      </c>
      <c r="T508" s="10">
        <v>1</v>
      </c>
      <c r="V508" s="11" t="str">
        <f t="shared" si="22"/>
        <v>1</v>
      </c>
      <c r="Y508" s="10">
        <v>0</v>
      </c>
      <c r="AC508">
        <f t="shared" si="23"/>
        <v>1</v>
      </c>
    </row>
    <row r="509" spans="1:29" x14ac:dyDescent="0.2">
      <c r="A509" t="s">
        <v>282</v>
      </c>
      <c r="B509" t="s">
        <v>22</v>
      </c>
      <c r="C509" s="6">
        <v>43915</v>
      </c>
      <c r="D509" s="7">
        <v>79.331999999999994</v>
      </c>
      <c r="E509" s="6">
        <v>44281</v>
      </c>
      <c r="F509" s="7">
        <v>132.99</v>
      </c>
      <c r="G509">
        <v>0</v>
      </c>
      <c r="H509">
        <v>0</v>
      </c>
      <c r="J509" s="7"/>
      <c r="K509" s="8"/>
      <c r="M509" s="7"/>
      <c r="N509" s="8"/>
      <c r="O509" s="9" cm="1">
        <f t="array" ref="O509">_xlfn.IFS(AND(B509="Short",F509=Q509),(D509-F509)/D509,AND(B509="Long",F509=Q509),(F509/D509)-1,AND(B509="Long",F509&lt;&gt;Q509),(F509/D509)-1,AND(B509="Short",F509&lt;&gt;Q509),(D509-F509)/D509)</f>
        <v>-0.67637271214642292</v>
      </c>
      <c r="P509" t="s">
        <v>23</v>
      </c>
      <c r="Q509" s="7">
        <v>75.441999999999993</v>
      </c>
      <c r="R509" s="8">
        <v>43915</v>
      </c>
      <c r="S509" s="10">
        <f t="shared" si="21"/>
        <v>366</v>
      </c>
      <c r="T509" s="10">
        <v>0</v>
      </c>
      <c r="V509" s="11" t="b">
        <f t="shared" si="22"/>
        <v>0</v>
      </c>
      <c r="Y509" s="10">
        <v>0</v>
      </c>
      <c r="AC509" t="b">
        <f t="shared" si="23"/>
        <v>0</v>
      </c>
    </row>
    <row r="510" spans="1:29" x14ac:dyDescent="0.2">
      <c r="A510" t="s">
        <v>302</v>
      </c>
      <c r="B510" t="s">
        <v>22</v>
      </c>
      <c r="C510" s="6">
        <v>44589</v>
      </c>
      <c r="D510" s="7">
        <v>217.48</v>
      </c>
      <c r="E510" s="6">
        <v>44687</v>
      </c>
      <c r="F510" s="7">
        <v>204.88</v>
      </c>
      <c r="G510">
        <v>1</v>
      </c>
      <c r="H510">
        <v>0</v>
      </c>
      <c r="J510" s="7"/>
      <c r="K510" s="8"/>
      <c r="M510" s="7"/>
      <c r="N510" s="8"/>
      <c r="O510" s="9" cm="1">
        <f t="array" ref="O510">_xlfn.IFS(AND(B510="Short",F510=Q510),(D510-F510)/D510,AND(B510="Long",F510=Q510),(F510/D510)-1,AND(B510="Long",F510&lt;&gt;Q510),(F510/D510)-1,AND(B510="Short",F510&lt;&gt;Q510),(D510-F510)/D510)</f>
        <v>5.7936361964318533E-2</v>
      </c>
      <c r="P510" t="s">
        <v>23</v>
      </c>
      <c r="Q510" s="7">
        <v>204.88</v>
      </c>
      <c r="R510" s="8">
        <v>44589</v>
      </c>
      <c r="S510" s="10">
        <f t="shared" si="21"/>
        <v>98</v>
      </c>
      <c r="T510" s="10">
        <v>1</v>
      </c>
      <c r="V510" s="11" t="str">
        <f t="shared" si="22"/>
        <v>1</v>
      </c>
      <c r="Y510" s="10">
        <v>0</v>
      </c>
      <c r="AC510">
        <f t="shared" si="23"/>
        <v>98</v>
      </c>
    </row>
    <row r="511" spans="1:29" x14ac:dyDescent="0.2">
      <c r="A511" t="s">
        <v>302</v>
      </c>
      <c r="B511" t="s">
        <v>25</v>
      </c>
      <c r="C511" s="6">
        <v>44712</v>
      </c>
      <c r="D511" s="7">
        <v>212.809</v>
      </c>
      <c r="E511" s="6">
        <v>44736</v>
      </c>
      <c r="F511" s="7">
        <v>225.25399999999999</v>
      </c>
      <c r="G511">
        <v>1</v>
      </c>
      <c r="H511">
        <v>0</v>
      </c>
      <c r="J511" s="7"/>
      <c r="K511" s="8"/>
      <c r="M511" s="7"/>
      <c r="N511" s="8"/>
      <c r="O511" s="9" cm="1">
        <f t="array" ref="O511">_xlfn.IFS(AND(B511="Short",F511=Q511),(D511-F511)/D511,AND(B511="Long",F511=Q511),(F511/D511)-1,AND(B511="Long",F511&lt;&gt;Q511),(F511/D511)-1,AND(B511="Short",F511&lt;&gt;Q511),(D511-F511)/D511)</f>
        <v>5.8479669562847336E-2</v>
      </c>
      <c r="P511" t="s">
        <v>23</v>
      </c>
      <c r="Q511" s="7">
        <v>225.25399999999999</v>
      </c>
      <c r="R511" s="8">
        <v>44712</v>
      </c>
      <c r="S511" s="10">
        <f t="shared" si="21"/>
        <v>24</v>
      </c>
      <c r="T511" s="10">
        <v>1</v>
      </c>
      <c r="V511" s="11" t="str">
        <f t="shared" si="22"/>
        <v>1</v>
      </c>
      <c r="Y511" s="10">
        <v>0</v>
      </c>
      <c r="AC511">
        <f t="shared" si="23"/>
        <v>24</v>
      </c>
    </row>
    <row r="512" spans="1:29" x14ac:dyDescent="0.2">
      <c r="A512" t="s">
        <v>282</v>
      </c>
      <c r="B512" t="s">
        <v>22</v>
      </c>
      <c r="C512" s="6">
        <v>44372</v>
      </c>
      <c r="D512" s="7">
        <v>150.529</v>
      </c>
      <c r="E512" s="6">
        <v>44585</v>
      </c>
      <c r="F512" s="7">
        <v>141.124</v>
      </c>
      <c r="G512">
        <v>1</v>
      </c>
      <c r="H512">
        <v>0</v>
      </c>
      <c r="J512" s="7"/>
      <c r="K512" s="8"/>
      <c r="M512" s="7"/>
      <c r="N512" s="8"/>
      <c r="O512" s="9" cm="1">
        <f t="array" ref="O512">_xlfn.IFS(AND(B512="Short",F512=Q512),(D512-F512)/D512,AND(B512="Long",F512=Q512),(F512/D512)-1,AND(B512="Long",F512&lt;&gt;Q512),(F512/D512)-1,AND(B512="Short",F512&lt;&gt;Q512),(D512-F512)/D512)</f>
        <v>6.2479655083073703E-2</v>
      </c>
      <c r="P512" t="s">
        <v>23</v>
      </c>
      <c r="Q512" s="7">
        <v>141.124</v>
      </c>
      <c r="R512" s="8">
        <v>44372</v>
      </c>
      <c r="S512" s="10">
        <f t="shared" si="21"/>
        <v>213</v>
      </c>
      <c r="T512" s="10">
        <v>1</v>
      </c>
      <c r="V512" s="11" t="str">
        <f t="shared" si="22"/>
        <v>1</v>
      </c>
      <c r="Y512" s="10">
        <v>0</v>
      </c>
      <c r="AC512">
        <f t="shared" si="23"/>
        <v>213</v>
      </c>
    </row>
    <row r="513" spans="1:29" x14ac:dyDescent="0.2">
      <c r="A513" t="s">
        <v>302</v>
      </c>
      <c r="B513" t="s">
        <v>22</v>
      </c>
      <c r="C513" s="6">
        <v>44869</v>
      </c>
      <c r="D513" s="7">
        <v>301.27699999999999</v>
      </c>
      <c r="E513" s="6">
        <v>44979</v>
      </c>
      <c r="F513" s="7">
        <v>275.762</v>
      </c>
      <c r="G513">
        <v>1</v>
      </c>
      <c r="H513">
        <v>0</v>
      </c>
      <c r="J513" s="7"/>
      <c r="K513" s="8"/>
      <c r="M513" s="7"/>
      <c r="N513" s="8"/>
      <c r="O513" s="9" cm="1">
        <f t="array" ref="O513">_xlfn.IFS(AND(B513="Short",F513=Q513),(D513-F513)/D513,AND(B513="Long",F513=Q513),(F513/D513)-1,AND(B513="Long",F513&lt;&gt;Q513),(F513/D513)-1,AND(B513="Short",F513&lt;&gt;Q513),(D513-F513)/D513)</f>
        <v>8.4689505007020077E-2</v>
      </c>
      <c r="P513" t="s">
        <v>23</v>
      </c>
      <c r="Q513" s="7">
        <v>275.762</v>
      </c>
      <c r="R513" s="8">
        <v>44869</v>
      </c>
      <c r="S513" s="10">
        <f t="shared" si="21"/>
        <v>110</v>
      </c>
      <c r="T513" s="10">
        <v>1</v>
      </c>
      <c r="V513" s="11" t="str">
        <f t="shared" si="22"/>
        <v>1</v>
      </c>
      <c r="Y513" s="10">
        <v>0</v>
      </c>
      <c r="AC513">
        <f t="shared" si="23"/>
        <v>110</v>
      </c>
    </row>
    <row r="514" spans="1:29" x14ac:dyDescent="0.2">
      <c r="A514" t="s">
        <v>282</v>
      </c>
      <c r="B514" t="s">
        <v>25</v>
      </c>
      <c r="C514" s="6">
        <v>44834</v>
      </c>
      <c r="D514" s="7">
        <v>84.503</v>
      </c>
      <c r="E514" s="6">
        <v>44839</v>
      </c>
      <c r="F514" s="7">
        <v>90.518000000000001</v>
      </c>
      <c r="G514">
        <v>1</v>
      </c>
      <c r="H514">
        <v>0</v>
      </c>
      <c r="J514" s="7"/>
      <c r="K514" s="8"/>
      <c r="M514" s="7"/>
      <c r="N514" s="8"/>
      <c r="O514" s="9" cm="1">
        <f t="array" ref="O514">_xlfn.IFS(AND(B514="Short",F514=Q514),(D514-F514)/D514,AND(B514="Long",F514=Q514),(F514/D514)-1,AND(B514="Long",F514&lt;&gt;Q514),(F514/D514)-1,AND(B514="Short",F514&lt;&gt;Q514),(D514-F514)/D514)</f>
        <v>7.1180904819947211E-2</v>
      </c>
      <c r="P514" t="s">
        <v>23</v>
      </c>
      <c r="Q514" s="7">
        <v>90.518000000000001</v>
      </c>
      <c r="R514" s="8">
        <v>44834</v>
      </c>
      <c r="S514" s="10">
        <f t="shared" si="21"/>
        <v>5</v>
      </c>
      <c r="T514" s="10">
        <v>1</v>
      </c>
      <c r="V514" s="11" t="str">
        <f t="shared" si="22"/>
        <v>1</v>
      </c>
      <c r="Y514" s="10">
        <v>0</v>
      </c>
      <c r="AC514">
        <f t="shared" si="23"/>
        <v>5</v>
      </c>
    </row>
    <row r="515" spans="1:29" x14ac:dyDescent="0.2">
      <c r="A515" t="s">
        <v>277</v>
      </c>
      <c r="B515" t="s">
        <v>25</v>
      </c>
      <c r="C515" s="6">
        <v>43899</v>
      </c>
      <c r="D515" s="7">
        <v>242.798</v>
      </c>
      <c r="E515" s="6">
        <v>43950</v>
      </c>
      <c r="F515" s="7">
        <v>256.63799999999998</v>
      </c>
      <c r="G515">
        <v>1</v>
      </c>
      <c r="H515">
        <v>0</v>
      </c>
      <c r="J515" s="7"/>
      <c r="K515" s="8"/>
      <c r="M515" s="7"/>
      <c r="N515" s="8"/>
      <c r="O515" s="9" cm="1">
        <f t="array" ref="O515">_xlfn.IFS(AND(B515="Short",F515=Q515),(D515-F515)/D515,AND(B515="Long",F515=Q515),(F515/D515)-1,AND(B515="Long",F515&lt;&gt;Q515),(F515/D515)-1,AND(B515="Short",F515&lt;&gt;Q515),(D515-F515)/D515)</f>
        <v>5.7002116986136553E-2</v>
      </c>
      <c r="P515" t="s">
        <v>23</v>
      </c>
      <c r="Q515" s="7">
        <v>256.63799999999998</v>
      </c>
      <c r="R515" s="8">
        <v>43899</v>
      </c>
      <c r="S515" s="10">
        <f t="shared" ref="S515:S578" si="24">_xlfn.DAYS(E515,C515)</f>
        <v>51</v>
      </c>
      <c r="T515" s="10">
        <v>1</v>
      </c>
      <c r="V515" s="11" t="str">
        <f t="shared" ref="V515:V578" si="25">IF(F515=Q515,"1")</f>
        <v>1</v>
      </c>
      <c r="Y515" s="10">
        <v>0</v>
      </c>
      <c r="AC515">
        <f t="shared" si="23"/>
        <v>51</v>
      </c>
    </row>
    <row r="516" spans="1:29" x14ac:dyDescent="0.2">
      <c r="A516" t="s">
        <v>302</v>
      </c>
      <c r="B516" t="s">
        <v>25</v>
      </c>
      <c r="C516" s="6">
        <v>45513</v>
      </c>
      <c r="D516" s="7">
        <v>176.768</v>
      </c>
      <c r="E516" s="6">
        <v>45516</v>
      </c>
      <c r="F516" s="7">
        <v>189.55799999999999</v>
      </c>
      <c r="G516">
        <v>1</v>
      </c>
      <c r="H516">
        <v>0</v>
      </c>
      <c r="J516" s="7"/>
      <c r="K516" s="8"/>
      <c r="M516" s="7"/>
      <c r="N516" s="8"/>
      <c r="O516" s="9" cm="1">
        <f t="array" ref="O516">_xlfn.IFS(AND(B516="Short",F516=Q516),(D516-F516)/D516,AND(B516="Long",F516=Q516),(F516/D516)-1,AND(B516="Long",F516&lt;&gt;Q516),(F516/D516)-1,AND(B516="Short",F516&lt;&gt;Q516),(D516-F516)/D516)</f>
        <v>7.2354724837074613E-2</v>
      </c>
      <c r="P516" t="s">
        <v>23</v>
      </c>
      <c r="Q516" s="7">
        <v>189.55799999999999</v>
      </c>
      <c r="R516" s="8">
        <v>45513</v>
      </c>
      <c r="S516" s="10">
        <f t="shared" si="24"/>
        <v>3</v>
      </c>
      <c r="T516" s="10">
        <v>1</v>
      </c>
      <c r="V516" s="11" t="str">
        <f t="shared" si="25"/>
        <v>1</v>
      </c>
      <c r="Y516" s="10">
        <v>0</v>
      </c>
      <c r="AC516">
        <f t="shared" ref="AC516:AC579" si="26">IF(O516&gt;-0.01,_xlfn.DAYS(E516,C516))</f>
        <v>3</v>
      </c>
    </row>
    <row r="517" spans="1:29" x14ac:dyDescent="0.2">
      <c r="A517" t="s">
        <v>305</v>
      </c>
      <c r="B517" t="s">
        <v>22</v>
      </c>
      <c r="C517" s="6">
        <v>43755</v>
      </c>
      <c r="D517" s="7">
        <v>225.44499999999999</v>
      </c>
      <c r="E517" s="6">
        <v>43759</v>
      </c>
      <c r="F517" s="7">
        <v>211.72</v>
      </c>
      <c r="G517">
        <v>1</v>
      </c>
      <c r="H517">
        <v>0</v>
      </c>
      <c r="J517" s="7"/>
      <c r="K517" s="8"/>
      <c r="M517" s="7"/>
      <c r="N517" s="8"/>
      <c r="O517" s="9" cm="1">
        <f t="array" ref="O517">_xlfn.IFS(AND(B517="Short",F517=Q517),(D517-F517)/D517,AND(B517="Long",F517=Q517),(F517/D517)-1,AND(B517="Long",F517&lt;&gt;Q517),(F517/D517)-1,AND(B517="Short",F517&lt;&gt;Q517),(D517-F517)/D517)</f>
        <v>6.0879593692474858E-2</v>
      </c>
      <c r="P517" t="s">
        <v>23</v>
      </c>
      <c r="Q517" s="7">
        <v>211.72</v>
      </c>
      <c r="R517" s="8">
        <v>43755</v>
      </c>
      <c r="S517" s="10">
        <f t="shared" si="24"/>
        <v>4</v>
      </c>
      <c r="T517" s="10">
        <v>1</v>
      </c>
      <c r="V517" s="11" t="str">
        <f t="shared" si="25"/>
        <v>1</v>
      </c>
      <c r="Y517" s="10">
        <v>0</v>
      </c>
      <c r="AC517">
        <f t="shared" si="26"/>
        <v>4</v>
      </c>
    </row>
    <row r="518" spans="1:29" x14ac:dyDescent="0.2">
      <c r="A518" t="s">
        <v>305</v>
      </c>
      <c r="B518" t="s">
        <v>25</v>
      </c>
      <c r="C518" s="6">
        <v>43906</v>
      </c>
      <c r="D518" s="7">
        <v>177.78100000000001</v>
      </c>
      <c r="E518" s="6">
        <v>43909</v>
      </c>
      <c r="F518" s="7">
        <v>193.536</v>
      </c>
      <c r="G518">
        <v>1</v>
      </c>
      <c r="H518">
        <v>0</v>
      </c>
      <c r="J518" s="7"/>
      <c r="K518" s="8"/>
      <c r="M518" s="7"/>
      <c r="N518" s="8"/>
      <c r="O518" s="9" cm="1">
        <f t="array" ref="O518">_xlfn.IFS(AND(B518="Short",F518=Q518),(D518-F518)/D518,AND(B518="Long",F518=Q518),(F518/D518)-1,AND(B518="Long",F518&lt;&gt;Q518),(F518/D518)-1,AND(B518="Short",F518&lt;&gt;Q518),(D518-F518)/D518)</f>
        <v>8.862026875762874E-2</v>
      </c>
      <c r="P518" t="s">
        <v>23</v>
      </c>
      <c r="Q518" s="7">
        <v>193.536</v>
      </c>
      <c r="R518" s="8">
        <v>43906</v>
      </c>
      <c r="S518" s="10">
        <f t="shared" si="24"/>
        <v>3</v>
      </c>
      <c r="T518" s="10">
        <v>1</v>
      </c>
      <c r="V518" s="11" t="str">
        <f t="shared" si="25"/>
        <v>1</v>
      </c>
      <c r="Y518" s="10">
        <v>0</v>
      </c>
      <c r="AC518">
        <f t="shared" si="26"/>
        <v>3</v>
      </c>
    </row>
    <row r="519" spans="1:29" x14ac:dyDescent="0.2">
      <c r="A519" t="s">
        <v>284</v>
      </c>
      <c r="B519" t="s">
        <v>25</v>
      </c>
      <c r="C519" s="6">
        <v>43906</v>
      </c>
      <c r="D519" s="7">
        <v>27.376000000000001</v>
      </c>
      <c r="E519" s="6">
        <v>43915</v>
      </c>
      <c r="F519" s="7">
        <v>29.905999999999999</v>
      </c>
      <c r="G519">
        <v>1</v>
      </c>
      <c r="H519">
        <v>0</v>
      </c>
      <c r="J519" s="7"/>
      <c r="K519" s="8"/>
      <c r="M519" s="7"/>
      <c r="N519" s="8"/>
      <c r="O519" s="9" cm="1">
        <f t="array" ref="O519">_xlfn.IFS(AND(B519="Short",F519=Q519),(D519-F519)/D519,AND(B519="Long",F519=Q519),(F519/D519)-1,AND(B519="Long",F519&lt;&gt;Q519),(F519/D519)-1,AND(B519="Short",F519&lt;&gt;Q519),(D519-F519)/D519)</f>
        <v>9.2416715371127944E-2</v>
      </c>
      <c r="P519" t="s">
        <v>23</v>
      </c>
      <c r="Q519" s="7">
        <v>29.905999999999999</v>
      </c>
      <c r="R519" s="8">
        <v>43906</v>
      </c>
      <c r="S519" s="10">
        <f t="shared" si="24"/>
        <v>9</v>
      </c>
      <c r="T519" s="10">
        <v>1</v>
      </c>
      <c r="V519" s="11" t="str">
        <f t="shared" si="25"/>
        <v>1</v>
      </c>
      <c r="Y519" s="10">
        <v>0</v>
      </c>
      <c r="AC519">
        <f t="shared" si="26"/>
        <v>9</v>
      </c>
    </row>
    <row r="520" spans="1:29" x14ac:dyDescent="0.2">
      <c r="A520" t="s">
        <v>305</v>
      </c>
      <c r="B520" t="s">
        <v>25</v>
      </c>
      <c r="C520" s="6">
        <v>45468</v>
      </c>
      <c r="D520" s="7">
        <v>303.10700000000003</v>
      </c>
      <c r="E520" s="6">
        <v>45485</v>
      </c>
      <c r="F520" s="7">
        <v>322.44200000000001</v>
      </c>
      <c r="G520">
        <v>1</v>
      </c>
      <c r="H520">
        <v>0</v>
      </c>
      <c r="J520" s="7"/>
      <c r="K520" s="8"/>
      <c r="M520" s="7"/>
      <c r="N520" s="8"/>
      <c r="O520" s="9" cm="1">
        <f t="array" ref="O520">_xlfn.IFS(AND(B520="Short",F520=Q520),(D520-F520)/D520,AND(B520="Long",F520=Q520),(F520/D520)-1,AND(B520="Long",F520&lt;&gt;Q520),(F520/D520)-1,AND(B520="Short",F520&lt;&gt;Q520),(D520-F520)/D520)</f>
        <v>6.3789354914271179E-2</v>
      </c>
      <c r="P520" t="s">
        <v>23</v>
      </c>
      <c r="Q520" s="7">
        <v>322.44200000000001</v>
      </c>
      <c r="R520" s="8">
        <v>45468</v>
      </c>
      <c r="S520" s="10">
        <f t="shared" si="24"/>
        <v>17</v>
      </c>
      <c r="T520" s="10">
        <v>1</v>
      </c>
      <c r="V520" s="11" t="str">
        <f t="shared" si="25"/>
        <v>1</v>
      </c>
      <c r="Y520" s="10">
        <v>0</v>
      </c>
      <c r="AC520">
        <f t="shared" si="26"/>
        <v>17</v>
      </c>
    </row>
    <row r="521" spans="1:29" x14ac:dyDescent="0.2">
      <c r="A521" t="s">
        <v>312</v>
      </c>
      <c r="B521" t="s">
        <v>25</v>
      </c>
      <c r="C521" s="6">
        <v>43906</v>
      </c>
      <c r="D521" s="7">
        <v>84.055999999999997</v>
      </c>
      <c r="E521" s="6">
        <v>43916</v>
      </c>
      <c r="F521" s="7">
        <v>89.686000000000007</v>
      </c>
      <c r="G521">
        <v>1</v>
      </c>
      <c r="H521">
        <v>0</v>
      </c>
      <c r="J521" s="7"/>
      <c r="K521" s="8"/>
      <c r="M521" s="7"/>
      <c r="N521" s="8"/>
      <c r="O521" s="9" cm="1">
        <f t="array" ref="O521">_xlfn.IFS(AND(B521="Short",F521=Q521),(D521-F521)/D521,AND(B521="Long",F521=Q521),(F521/D521)-1,AND(B521="Long",F521&lt;&gt;Q521),(F521/D521)-1,AND(B521="Short",F521&lt;&gt;Q521),(D521-F521)/D521)</f>
        <v>6.6979156752641211E-2</v>
      </c>
      <c r="P521" t="s">
        <v>23</v>
      </c>
      <c r="Q521" s="7">
        <v>89.686000000000007</v>
      </c>
      <c r="R521" s="8">
        <v>43906</v>
      </c>
      <c r="S521" s="10">
        <f t="shared" si="24"/>
        <v>10</v>
      </c>
      <c r="T521" s="10">
        <v>1</v>
      </c>
      <c r="V521" s="11" t="str">
        <f t="shared" si="25"/>
        <v>1</v>
      </c>
      <c r="Y521" s="10">
        <v>0</v>
      </c>
      <c r="AC521">
        <f t="shared" si="26"/>
        <v>10</v>
      </c>
    </row>
    <row r="522" spans="1:29" x14ac:dyDescent="0.2">
      <c r="A522" t="s">
        <v>282</v>
      </c>
      <c r="B522" t="s">
        <v>22</v>
      </c>
      <c r="C522" s="6">
        <v>44916</v>
      </c>
      <c r="D522" s="7">
        <v>115.405</v>
      </c>
      <c r="E522" s="6">
        <v>45069</v>
      </c>
      <c r="F522" s="7">
        <v>108.63</v>
      </c>
      <c r="G522">
        <v>1</v>
      </c>
      <c r="H522">
        <v>0</v>
      </c>
      <c r="J522" s="7"/>
      <c r="K522" s="8"/>
      <c r="M522" s="7"/>
      <c r="N522" s="8"/>
      <c r="O522" s="9" cm="1">
        <f t="array" ref="O522">_xlfn.IFS(AND(B522="Short",F522=Q522),(D522-F522)/D522,AND(B522="Long",F522=Q522),(F522/D522)-1,AND(B522="Long",F522&lt;&gt;Q522),(F522/D522)-1,AND(B522="Short",F522&lt;&gt;Q522),(D522-F522)/D522)</f>
        <v>5.8706295221177637E-2</v>
      </c>
      <c r="P522" t="s">
        <v>23</v>
      </c>
      <c r="Q522" s="7">
        <v>108.63</v>
      </c>
      <c r="R522" s="8">
        <v>44916</v>
      </c>
      <c r="S522" s="10">
        <f t="shared" si="24"/>
        <v>153</v>
      </c>
      <c r="T522" s="10">
        <v>1</v>
      </c>
      <c r="V522" s="11" t="str">
        <f t="shared" si="25"/>
        <v>1</v>
      </c>
      <c r="Y522" s="10">
        <v>0</v>
      </c>
      <c r="AC522">
        <f t="shared" si="26"/>
        <v>153</v>
      </c>
    </row>
    <row r="523" spans="1:29" x14ac:dyDescent="0.2">
      <c r="A523" t="s">
        <v>285</v>
      </c>
      <c r="B523" t="s">
        <v>25</v>
      </c>
      <c r="C523" s="6">
        <v>44861</v>
      </c>
      <c r="D523" s="7">
        <v>101.15949999999999</v>
      </c>
      <c r="E523" s="6">
        <v>44880</v>
      </c>
      <c r="F523" s="7">
        <v>117.08199999999999</v>
      </c>
      <c r="G523">
        <v>1</v>
      </c>
      <c r="H523">
        <v>0</v>
      </c>
      <c r="J523" s="7"/>
      <c r="K523" s="8"/>
      <c r="M523" s="7"/>
      <c r="N523" s="8"/>
      <c r="O523" s="9" cm="1">
        <f t="array" ref="O523">_xlfn.IFS(AND(B523="Short",F523=Q523),(D523-F523)/D523,AND(B523="Long",F523=Q523),(F523/D523)-1,AND(B523="Long",F523&lt;&gt;Q523),(F523/D523)-1,AND(B523="Short",F523&lt;&gt;Q523),(D523-F523)/D523)</f>
        <v>0.15739994760749121</v>
      </c>
      <c r="P523" t="s">
        <v>23</v>
      </c>
      <c r="Q523" s="7">
        <v>117.08199999999999</v>
      </c>
      <c r="R523" s="8">
        <v>44861</v>
      </c>
      <c r="S523" s="10">
        <f t="shared" si="24"/>
        <v>19</v>
      </c>
      <c r="T523" s="10">
        <v>1</v>
      </c>
      <c r="V523" s="11" t="str">
        <f t="shared" si="25"/>
        <v>1</v>
      </c>
      <c r="Y523" s="10">
        <v>0</v>
      </c>
      <c r="AC523">
        <f t="shared" si="26"/>
        <v>19</v>
      </c>
    </row>
    <row r="524" spans="1:29" x14ac:dyDescent="0.2">
      <c r="A524" t="s">
        <v>285</v>
      </c>
      <c r="B524" t="s">
        <v>22</v>
      </c>
      <c r="C524" s="6">
        <v>44959</v>
      </c>
      <c r="D524" s="7">
        <v>180.35400000000001</v>
      </c>
      <c r="E524" s="6">
        <v>45327</v>
      </c>
      <c r="F524" s="7">
        <v>459.41</v>
      </c>
      <c r="G524">
        <v>0</v>
      </c>
      <c r="H524">
        <v>0</v>
      </c>
      <c r="J524" s="7"/>
      <c r="K524" s="8"/>
      <c r="M524" s="7"/>
      <c r="N524" s="8"/>
      <c r="O524" s="9" cm="1">
        <f t="array" ref="O524">_xlfn.IFS(AND(B524="Short",F524=Q524),(D524-F524)/D524,AND(B524="Long",F524=Q524),(F524/D524)-1,AND(B524="Long",F524&lt;&gt;Q524),(F524/D524)-1,AND(B524="Short",F524&lt;&gt;Q524),(D524-F524)/D524)</f>
        <v>-1.5472681504152945</v>
      </c>
      <c r="P524" t="s">
        <v>23</v>
      </c>
      <c r="Q524" s="7">
        <v>165.22399999999999</v>
      </c>
      <c r="R524" s="8">
        <v>44959</v>
      </c>
      <c r="S524" s="10">
        <f t="shared" si="24"/>
        <v>368</v>
      </c>
      <c r="T524" s="10">
        <v>0</v>
      </c>
      <c r="V524" s="11" t="b">
        <f t="shared" si="25"/>
        <v>0</v>
      </c>
      <c r="Y524" s="10">
        <v>0</v>
      </c>
      <c r="AC524" t="b">
        <f t="shared" si="26"/>
        <v>0</v>
      </c>
    </row>
    <row r="525" spans="1:29" x14ac:dyDescent="0.2">
      <c r="A525" t="s">
        <v>281</v>
      </c>
      <c r="B525" t="s">
        <v>25</v>
      </c>
      <c r="C525" s="6">
        <v>43906</v>
      </c>
      <c r="D525" s="7">
        <v>64.405000000000001</v>
      </c>
      <c r="E525" s="6">
        <v>43928</v>
      </c>
      <c r="F525" s="7">
        <v>68.38</v>
      </c>
      <c r="G525">
        <v>1</v>
      </c>
      <c r="H525">
        <v>0</v>
      </c>
      <c r="J525" s="7"/>
      <c r="K525" s="8"/>
      <c r="M525" s="7"/>
      <c r="N525" s="8"/>
      <c r="O525" s="9" cm="1">
        <f t="array" ref="O525">_xlfn.IFS(AND(B525="Short",F525=Q525),(D525-F525)/D525,AND(B525="Long",F525=Q525),(F525/D525)-1,AND(B525="Long",F525&lt;&gt;Q525),(F525/D525)-1,AND(B525="Short",F525&lt;&gt;Q525),(D525-F525)/D525)</f>
        <v>6.1718810651346878E-2</v>
      </c>
      <c r="P525" t="s">
        <v>23</v>
      </c>
      <c r="Q525" s="7">
        <v>68.38</v>
      </c>
      <c r="R525" s="8">
        <v>43906</v>
      </c>
      <c r="S525" s="10">
        <f t="shared" si="24"/>
        <v>22</v>
      </c>
      <c r="T525" s="10">
        <v>1</v>
      </c>
      <c r="V525" s="11" t="str">
        <f t="shared" si="25"/>
        <v>1</v>
      </c>
      <c r="Y525" s="10">
        <v>0</v>
      </c>
      <c r="AC525">
        <f t="shared" si="26"/>
        <v>22</v>
      </c>
    </row>
    <row r="526" spans="1:29" x14ac:dyDescent="0.2">
      <c r="A526" t="s">
        <v>285</v>
      </c>
      <c r="B526" t="s">
        <v>25</v>
      </c>
      <c r="C526" s="6">
        <v>45407</v>
      </c>
      <c r="D526" s="7">
        <v>428.61</v>
      </c>
      <c r="E526" s="6">
        <v>45418</v>
      </c>
      <c r="F526" s="7">
        <v>464.66</v>
      </c>
      <c r="G526">
        <v>1</v>
      </c>
      <c r="H526">
        <v>0</v>
      </c>
      <c r="J526" s="7"/>
      <c r="K526" s="8"/>
      <c r="M526" s="7"/>
      <c r="N526" s="8"/>
      <c r="O526" s="9" cm="1">
        <f t="array" ref="O526">_xlfn.IFS(AND(B526="Short",F526=Q526),(D526-F526)/D526,AND(B526="Long",F526=Q526),(F526/D526)-1,AND(B526="Long",F526&lt;&gt;Q526),(F526/D526)-1,AND(B526="Short",F526&lt;&gt;Q526),(D526-F526)/D526)</f>
        <v>8.4109096847950315E-2</v>
      </c>
      <c r="P526" t="s">
        <v>23</v>
      </c>
      <c r="Q526" s="7">
        <v>464.66</v>
      </c>
      <c r="R526" s="8">
        <v>45407</v>
      </c>
      <c r="S526" s="10">
        <f t="shared" si="24"/>
        <v>11</v>
      </c>
      <c r="T526" s="10">
        <v>1</v>
      </c>
      <c r="V526" s="11" t="str">
        <f t="shared" si="25"/>
        <v>1</v>
      </c>
      <c r="Y526" s="10">
        <v>0</v>
      </c>
      <c r="AC526">
        <f t="shared" si="26"/>
        <v>11</v>
      </c>
    </row>
    <row r="527" spans="1:29" x14ac:dyDescent="0.2">
      <c r="A527" t="s">
        <v>290</v>
      </c>
      <c r="B527" t="s">
        <v>22</v>
      </c>
      <c r="C527" s="6">
        <v>43914</v>
      </c>
      <c r="D527" s="7">
        <v>11.22</v>
      </c>
      <c r="E527" s="6">
        <v>43924</v>
      </c>
      <c r="F527" s="7">
        <v>10.07</v>
      </c>
      <c r="G527">
        <v>1</v>
      </c>
      <c r="H527">
        <v>0</v>
      </c>
      <c r="J527" s="7"/>
      <c r="K527" s="8"/>
      <c r="M527" s="7"/>
      <c r="N527" s="8"/>
      <c r="O527" s="9" cm="1">
        <f t="array" ref="O527">_xlfn.IFS(AND(B527="Short",F527=Q527),(D527-F527)/D527,AND(B527="Long",F527=Q527),(F527/D527)-1,AND(B527="Long",F527&lt;&gt;Q527),(F527/D527)-1,AND(B527="Short",F527&lt;&gt;Q527),(D527-F527)/D527)</f>
        <v>0.10249554367201429</v>
      </c>
      <c r="P527" t="s">
        <v>23</v>
      </c>
      <c r="Q527" s="7">
        <v>10.07</v>
      </c>
      <c r="R527" s="8">
        <v>43914</v>
      </c>
      <c r="S527" s="10">
        <f t="shared" si="24"/>
        <v>10</v>
      </c>
      <c r="T527" s="10">
        <v>1</v>
      </c>
      <c r="V527" s="11" t="str">
        <f t="shared" si="25"/>
        <v>1</v>
      </c>
      <c r="Y527" s="10">
        <v>0</v>
      </c>
      <c r="AC527">
        <f t="shared" si="26"/>
        <v>10</v>
      </c>
    </row>
    <row r="528" spans="1:29" x14ac:dyDescent="0.2">
      <c r="A528" t="s">
        <v>290</v>
      </c>
      <c r="B528" t="s">
        <v>22</v>
      </c>
      <c r="C528" s="6">
        <v>43928</v>
      </c>
      <c r="D528" s="7">
        <v>14.944000000000001</v>
      </c>
      <c r="E528" s="6">
        <v>43934</v>
      </c>
      <c r="F528" s="7">
        <v>13.814</v>
      </c>
      <c r="G528">
        <v>1</v>
      </c>
      <c r="H528">
        <v>0</v>
      </c>
      <c r="J528" s="7"/>
      <c r="K528" s="8"/>
      <c r="M528" s="7"/>
      <c r="N528" s="8"/>
      <c r="O528" s="9" cm="1">
        <f t="array" ref="O528">_xlfn.IFS(AND(B528="Short",F528=Q528),(D528-F528)/D528,AND(B528="Long",F528=Q528),(F528/D528)-1,AND(B528="Long",F528&lt;&gt;Q528),(F528/D528)-1,AND(B528="Short",F528&lt;&gt;Q528),(D528-F528)/D528)</f>
        <v>7.5615631691648866E-2</v>
      </c>
      <c r="P528" t="s">
        <v>23</v>
      </c>
      <c r="Q528" s="7">
        <v>13.814</v>
      </c>
      <c r="R528" s="8">
        <v>43928</v>
      </c>
      <c r="S528" s="10">
        <f t="shared" si="24"/>
        <v>6</v>
      </c>
      <c r="T528" s="10">
        <v>1</v>
      </c>
      <c r="V528" s="11" t="str">
        <f t="shared" si="25"/>
        <v>1</v>
      </c>
      <c r="Y528" s="10">
        <v>0</v>
      </c>
      <c r="AC528">
        <f t="shared" si="26"/>
        <v>6</v>
      </c>
    </row>
    <row r="529" spans="1:29" x14ac:dyDescent="0.2">
      <c r="A529" t="s">
        <v>286</v>
      </c>
      <c r="B529" t="s">
        <v>25</v>
      </c>
      <c r="C529" s="6">
        <v>43906</v>
      </c>
      <c r="D529" s="7">
        <v>39.147970000000001</v>
      </c>
      <c r="E529" s="6">
        <v>43920</v>
      </c>
      <c r="F529" s="7">
        <v>41.521320000000003</v>
      </c>
      <c r="G529">
        <v>1</v>
      </c>
      <c r="H529">
        <v>0</v>
      </c>
      <c r="J529" s="7"/>
      <c r="K529" s="8"/>
      <c r="M529" s="7"/>
      <c r="N529" s="8"/>
      <c r="O529" s="9" cm="1">
        <f t="array" ref="O529">_xlfn.IFS(AND(B529="Short",F529=Q529),(D529-F529)/D529,AND(B529="Long",F529=Q529),(F529/D529)-1,AND(B529="Long",F529&lt;&gt;Q529),(F529/D529)-1,AND(B529="Short",F529&lt;&gt;Q529),(D529-F529)/D529)</f>
        <v>6.062511031861928E-2</v>
      </c>
      <c r="P529" t="s">
        <v>23</v>
      </c>
      <c r="Q529" s="7">
        <v>41.521320000000003</v>
      </c>
      <c r="R529" s="8">
        <v>43906</v>
      </c>
      <c r="S529" s="10">
        <f t="shared" si="24"/>
        <v>14</v>
      </c>
      <c r="T529" s="10">
        <v>1</v>
      </c>
      <c r="V529" s="11" t="str">
        <f t="shared" si="25"/>
        <v>1</v>
      </c>
      <c r="Y529" s="10">
        <v>0</v>
      </c>
      <c r="AC529">
        <f t="shared" si="26"/>
        <v>14</v>
      </c>
    </row>
    <row r="530" spans="1:29" x14ac:dyDescent="0.2">
      <c r="A530" t="s">
        <v>290</v>
      </c>
      <c r="B530" t="s">
        <v>22</v>
      </c>
      <c r="C530" s="6">
        <v>44053</v>
      </c>
      <c r="D530" s="7">
        <v>22.135000000000002</v>
      </c>
      <c r="E530" s="6">
        <v>44063</v>
      </c>
      <c r="F530" s="7">
        <v>20.41</v>
      </c>
      <c r="G530">
        <v>1</v>
      </c>
      <c r="H530">
        <v>0</v>
      </c>
      <c r="J530" s="7"/>
      <c r="K530" s="8"/>
      <c r="M530" s="7"/>
      <c r="N530" s="8"/>
      <c r="O530" s="9" cm="1">
        <f t="array" ref="O530">_xlfn.IFS(AND(B530="Short",F530=Q530),(D530-F530)/D530,AND(B530="Long",F530=Q530),(F530/D530)-1,AND(B530="Long",F530&lt;&gt;Q530),(F530/D530)-1,AND(B530="Short",F530&lt;&gt;Q530),(D530-F530)/D530)</f>
        <v>7.7930878698893216E-2</v>
      </c>
      <c r="P530" t="s">
        <v>23</v>
      </c>
      <c r="Q530" s="7">
        <v>20.41</v>
      </c>
      <c r="R530" s="8">
        <v>44053</v>
      </c>
      <c r="S530" s="10">
        <f t="shared" si="24"/>
        <v>10</v>
      </c>
      <c r="T530" s="10">
        <v>1</v>
      </c>
      <c r="V530" s="11" t="str">
        <f t="shared" si="25"/>
        <v>1</v>
      </c>
      <c r="Y530" s="10">
        <v>0</v>
      </c>
      <c r="AC530">
        <f t="shared" si="26"/>
        <v>10</v>
      </c>
    </row>
    <row r="531" spans="1:29" x14ac:dyDescent="0.2">
      <c r="A531" t="s">
        <v>290</v>
      </c>
      <c r="B531" t="s">
        <v>22</v>
      </c>
      <c r="C531" s="6">
        <v>44144</v>
      </c>
      <c r="D531" s="7">
        <v>25.295999999999999</v>
      </c>
      <c r="E531" s="6">
        <v>44147</v>
      </c>
      <c r="F531" s="7">
        <v>23.475999999999999</v>
      </c>
      <c r="G531">
        <v>1</v>
      </c>
      <c r="H531">
        <v>0</v>
      </c>
      <c r="J531" s="7"/>
      <c r="K531" s="8"/>
      <c r="M531" s="7"/>
      <c r="N531" s="8"/>
      <c r="O531" s="9" cm="1">
        <f t="array" ref="O531">_xlfn.IFS(AND(B531="Short",F531=Q531),(D531-F531)/D531,AND(B531="Long",F531=Q531),(F531/D531)-1,AND(B531="Long",F531&lt;&gt;Q531),(F531/D531)-1,AND(B531="Short",F531&lt;&gt;Q531),(D531-F531)/D531)</f>
        <v>7.1948134092346627E-2</v>
      </c>
      <c r="P531" t="s">
        <v>23</v>
      </c>
      <c r="Q531" s="7">
        <v>23.475999999999999</v>
      </c>
      <c r="R531" s="8">
        <v>44144</v>
      </c>
      <c r="S531" s="10">
        <f t="shared" si="24"/>
        <v>3</v>
      </c>
      <c r="T531" s="10">
        <v>1</v>
      </c>
      <c r="V531" s="11" t="str">
        <f t="shared" si="25"/>
        <v>1</v>
      </c>
      <c r="Y531" s="10">
        <v>0</v>
      </c>
      <c r="AC531">
        <f t="shared" si="26"/>
        <v>3</v>
      </c>
    </row>
    <row r="532" spans="1:29" x14ac:dyDescent="0.2">
      <c r="A532" t="s">
        <v>315</v>
      </c>
      <c r="B532" t="s">
        <v>22</v>
      </c>
      <c r="C532" s="6">
        <v>43903</v>
      </c>
      <c r="D532" s="7">
        <v>51.26</v>
      </c>
      <c r="E532" s="6">
        <v>43906</v>
      </c>
      <c r="F532" s="7">
        <v>48.51</v>
      </c>
      <c r="G532">
        <v>1</v>
      </c>
      <c r="H532">
        <v>0</v>
      </c>
      <c r="J532" s="7"/>
      <c r="K532" s="8"/>
      <c r="M532" s="7"/>
      <c r="N532" s="8"/>
      <c r="O532" s="9" cm="1">
        <f t="array" ref="O532">_xlfn.IFS(AND(B532="Short",F532=Q532),(D532-F532)/D532,AND(B532="Long",F532=Q532),(F532/D532)-1,AND(B532="Long",F532&lt;&gt;Q532),(F532/D532)-1,AND(B532="Short",F532&lt;&gt;Q532),(D532-F532)/D532)</f>
        <v>5.3648068669527899E-2</v>
      </c>
      <c r="P532" t="s">
        <v>23</v>
      </c>
      <c r="Q532" s="7">
        <v>48.51</v>
      </c>
      <c r="R532" s="8">
        <v>43903</v>
      </c>
      <c r="S532" s="10">
        <f t="shared" si="24"/>
        <v>3</v>
      </c>
      <c r="T532" s="10">
        <v>1</v>
      </c>
      <c r="V532" s="11" t="str">
        <f t="shared" si="25"/>
        <v>1</v>
      </c>
      <c r="Y532" s="10">
        <v>0</v>
      </c>
      <c r="AC532">
        <f t="shared" si="26"/>
        <v>3</v>
      </c>
    </row>
    <row r="533" spans="1:29" x14ac:dyDescent="0.2">
      <c r="A533" t="s">
        <v>289</v>
      </c>
      <c r="B533" t="s">
        <v>25</v>
      </c>
      <c r="C533" s="6">
        <v>43696</v>
      </c>
      <c r="D533" s="7">
        <v>10.833</v>
      </c>
      <c r="E533" s="6">
        <v>43698</v>
      </c>
      <c r="F533" s="7">
        <v>12.747999999999999</v>
      </c>
      <c r="G533">
        <v>1</v>
      </c>
      <c r="H533">
        <v>0</v>
      </c>
      <c r="J533" s="7"/>
      <c r="K533" s="8"/>
      <c r="M533" s="7"/>
      <c r="N533" s="8"/>
      <c r="O533" s="9" cm="1">
        <f t="array" ref="O533">_xlfn.IFS(AND(B533="Short",F533=Q533),(D533-F533)/D533,AND(B533="Long",F533=Q533),(F533/D533)-1,AND(B533="Long",F533&lt;&gt;Q533),(F533/D533)-1,AND(B533="Short",F533&lt;&gt;Q533),(D533-F533)/D533)</f>
        <v>0.17677466998984581</v>
      </c>
      <c r="P533" t="s">
        <v>23</v>
      </c>
      <c r="Q533" s="7">
        <v>12.747999999999999</v>
      </c>
      <c r="R533" s="8">
        <v>43696</v>
      </c>
      <c r="S533" s="10">
        <f t="shared" si="24"/>
        <v>2</v>
      </c>
      <c r="T533" s="10">
        <v>1</v>
      </c>
      <c r="V533" s="11" t="str">
        <f t="shared" si="25"/>
        <v>1</v>
      </c>
      <c r="Y533" s="10">
        <v>0</v>
      </c>
      <c r="AC533">
        <f t="shared" si="26"/>
        <v>2</v>
      </c>
    </row>
    <row r="534" spans="1:29" x14ac:dyDescent="0.2">
      <c r="A534" t="s">
        <v>315</v>
      </c>
      <c r="B534" t="s">
        <v>25</v>
      </c>
      <c r="C534" s="6">
        <v>43906</v>
      </c>
      <c r="D534" s="7">
        <v>44.892000000000003</v>
      </c>
      <c r="E534" s="6">
        <v>43915</v>
      </c>
      <c r="F534" s="7">
        <v>49.351999999999997</v>
      </c>
      <c r="G534">
        <v>1</v>
      </c>
      <c r="H534">
        <v>0</v>
      </c>
      <c r="J534" s="7"/>
      <c r="K534" s="8"/>
      <c r="M534" s="7"/>
      <c r="N534" s="8"/>
      <c r="O534" s="9" cm="1">
        <f t="array" ref="O534">_xlfn.IFS(AND(B534="Short",F534=Q534),(D534-F534)/D534,AND(B534="Long",F534=Q534),(F534/D534)-1,AND(B534="Long",F534&lt;&gt;Q534),(F534/D534)-1,AND(B534="Short",F534&lt;&gt;Q534),(D534-F534)/D534)</f>
        <v>9.934955003118584E-2</v>
      </c>
      <c r="P534" t="s">
        <v>23</v>
      </c>
      <c r="Q534" s="7">
        <v>49.351999999999997</v>
      </c>
      <c r="R534" s="8">
        <v>43906</v>
      </c>
      <c r="S534" s="10">
        <f t="shared" si="24"/>
        <v>9</v>
      </c>
      <c r="T534" s="10">
        <v>1</v>
      </c>
      <c r="V534" s="11" t="str">
        <f t="shared" si="25"/>
        <v>1</v>
      </c>
      <c r="Y534" s="10">
        <v>0</v>
      </c>
      <c r="AC534">
        <f t="shared" si="26"/>
        <v>9</v>
      </c>
    </row>
    <row r="535" spans="1:29" x14ac:dyDescent="0.2">
      <c r="A535" t="s">
        <v>293</v>
      </c>
      <c r="B535" t="s">
        <v>22</v>
      </c>
      <c r="C535" s="6">
        <v>44134</v>
      </c>
      <c r="D535" s="7">
        <v>104.633</v>
      </c>
      <c r="E535" s="6">
        <v>44501</v>
      </c>
      <c r="F535" s="7">
        <v>183.57</v>
      </c>
      <c r="G535">
        <v>0</v>
      </c>
      <c r="H535">
        <v>0</v>
      </c>
      <c r="J535" s="7"/>
      <c r="K535" s="8"/>
      <c r="M535" s="7"/>
      <c r="N535" s="8"/>
      <c r="O535" s="9" cm="1">
        <f t="array" ref="O535">_xlfn.IFS(AND(B535="Short",F535=Q535),(D535-F535)/D535,AND(B535="Long",F535=Q535),(F535/D535)-1,AND(B535="Long",F535&lt;&gt;Q535),(F535/D535)-1,AND(B535="Short",F535&lt;&gt;Q535),(D535-F535)/D535)</f>
        <v>-0.75441782229315801</v>
      </c>
      <c r="P535" t="s">
        <v>23</v>
      </c>
      <c r="Q535" s="7">
        <v>98.197999999999993</v>
      </c>
      <c r="R535" s="8">
        <v>44134</v>
      </c>
      <c r="S535" s="10">
        <f t="shared" si="24"/>
        <v>367</v>
      </c>
      <c r="T535" s="10">
        <v>0</v>
      </c>
      <c r="V535" s="11" t="b">
        <f t="shared" si="25"/>
        <v>0</v>
      </c>
      <c r="Y535" s="10">
        <v>0</v>
      </c>
      <c r="AC535" t="b">
        <f t="shared" si="26"/>
        <v>0</v>
      </c>
    </row>
    <row r="536" spans="1:29" x14ac:dyDescent="0.2">
      <c r="A536" t="s">
        <v>289</v>
      </c>
      <c r="B536" t="s">
        <v>22</v>
      </c>
      <c r="C536" s="6">
        <v>43817</v>
      </c>
      <c r="D536" s="7">
        <v>11.927</v>
      </c>
      <c r="E536" s="6">
        <v>43818</v>
      </c>
      <c r="F536" s="7">
        <v>11.362</v>
      </c>
      <c r="G536">
        <v>1</v>
      </c>
      <c r="H536">
        <v>0</v>
      </c>
      <c r="J536" s="7"/>
      <c r="K536" s="8"/>
      <c r="M536" s="7"/>
      <c r="N536" s="8"/>
      <c r="O536" s="9" cm="1">
        <f t="array" ref="O536">_xlfn.IFS(AND(B536="Short",F536=Q536),(D536-F536)/D536,AND(B536="Long",F536=Q536),(F536/D536)-1,AND(B536="Long",F536&lt;&gt;Q536),(F536/D536)-1,AND(B536="Short",F536&lt;&gt;Q536),(D536-F536)/D536)</f>
        <v>4.7371510019283934E-2</v>
      </c>
      <c r="P536" t="s">
        <v>23</v>
      </c>
      <c r="Q536" s="7">
        <v>11.362</v>
      </c>
      <c r="R536" s="8">
        <v>43817</v>
      </c>
      <c r="S536" s="10">
        <f t="shared" si="24"/>
        <v>1</v>
      </c>
      <c r="T536" s="10">
        <v>1</v>
      </c>
      <c r="V536" s="11" t="str">
        <f t="shared" si="25"/>
        <v>1</v>
      </c>
      <c r="Y536" s="10">
        <v>0</v>
      </c>
      <c r="AC536">
        <f t="shared" si="26"/>
        <v>1</v>
      </c>
    </row>
    <row r="537" spans="1:29" x14ac:dyDescent="0.2">
      <c r="A537" t="s">
        <v>289</v>
      </c>
      <c r="B537" t="s">
        <v>25</v>
      </c>
      <c r="C537" s="6">
        <v>43899</v>
      </c>
      <c r="D537" s="7">
        <v>12.956</v>
      </c>
      <c r="E537" s="6">
        <v>43900</v>
      </c>
      <c r="F537" s="7">
        <v>13.686</v>
      </c>
      <c r="G537">
        <v>1</v>
      </c>
      <c r="H537">
        <v>0</v>
      </c>
      <c r="J537" s="7"/>
      <c r="K537" s="8"/>
      <c r="M537" s="7"/>
      <c r="N537" s="8"/>
      <c r="O537" s="9" cm="1">
        <f t="array" ref="O537">_xlfn.IFS(AND(B537="Short",F537=Q537),(D537-F537)/D537,AND(B537="Long",F537=Q537),(F537/D537)-1,AND(B537="Long",F537&lt;&gt;Q537),(F537/D537)-1,AND(B537="Short",F537&lt;&gt;Q537),(D537-F537)/D537)</f>
        <v>5.6344550787279957E-2</v>
      </c>
      <c r="P537" t="s">
        <v>23</v>
      </c>
      <c r="Q537" s="7">
        <v>13.686</v>
      </c>
      <c r="R537" s="8">
        <v>43899</v>
      </c>
      <c r="S537" s="10">
        <f t="shared" si="24"/>
        <v>1</v>
      </c>
      <c r="T537" s="10">
        <v>1</v>
      </c>
      <c r="V537" s="11" t="str">
        <f t="shared" si="25"/>
        <v>1</v>
      </c>
      <c r="Y537" s="10">
        <v>0</v>
      </c>
      <c r="AC537">
        <f t="shared" si="26"/>
        <v>1</v>
      </c>
    </row>
    <row r="538" spans="1:29" x14ac:dyDescent="0.2">
      <c r="A538" t="s">
        <v>289</v>
      </c>
      <c r="B538" t="s">
        <v>22</v>
      </c>
      <c r="C538" s="6">
        <v>43903</v>
      </c>
      <c r="D538" s="7">
        <v>9.9149999999999991</v>
      </c>
      <c r="E538" s="6">
        <v>43906</v>
      </c>
      <c r="F538" s="7">
        <v>9.44</v>
      </c>
      <c r="G538">
        <v>1</v>
      </c>
      <c r="H538">
        <v>0</v>
      </c>
      <c r="J538" s="7"/>
      <c r="K538" s="8"/>
      <c r="M538" s="7"/>
      <c r="N538" s="8"/>
      <c r="O538" s="9" cm="1">
        <f t="array" ref="O538">_xlfn.IFS(AND(B538="Short",F538=Q538),(D538-F538)/D538,AND(B538="Long",F538=Q538),(F538/D538)-1,AND(B538="Long",F538&lt;&gt;Q538),(F538/D538)-1,AND(B538="Short",F538&lt;&gt;Q538),(D538-F538)/D538)</f>
        <v>4.7907211296016106E-2</v>
      </c>
      <c r="P538" t="s">
        <v>23</v>
      </c>
      <c r="Q538" s="7">
        <v>9.44</v>
      </c>
      <c r="R538" s="8">
        <v>43903</v>
      </c>
      <c r="S538" s="10">
        <f t="shared" si="24"/>
        <v>3</v>
      </c>
      <c r="T538" s="10">
        <v>1</v>
      </c>
      <c r="V538" s="11" t="str">
        <f t="shared" si="25"/>
        <v>1</v>
      </c>
      <c r="Y538" s="10">
        <v>0</v>
      </c>
      <c r="AC538">
        <f t="shared" si="26"/>
        <v>3</v>
      </c>
    </row>
    <row r="539" spans="1:29" x14ac:dyDescent="0.2">
      <c r="A539" t="s">
        <v>291</v>
      </c>
      <c r="B539" t="s">
        <v>25</v>
      </c>
      <c r="C539" s="6">
        <v>43906</v>
      </c>
      <c r="D539" s="7">
        <v>278.58100000000002</v>
      </c>
      <c r="E539" s="6">
        <v>43907</v>
      </c>
      <c r="F539" s="7">
        <v>298.536</v>
      </c>
      <c r="G539">
        <v>1</v>
      </c>
      <c r="H539">
        <v>0</v>
      </c>
      <c r="J539" s="7"/>
      <c r="K539" s="8"/>
      <c r="M539" s="7"/>
      <c r="N539" s="8"/>
      <c r="O539" s="9" cm="1">
        <f t="array" ref="O539">_xlfn.IFS(AND(B539="Short",F539=Q539),(D539-F539)/D539,AND(B539="Long",F539=Q539),(F539/D539)-1,AND(B539="Long",F539&lt;&gt;Q539),(F539/D539)-1,AND(B539="Short",F539&lt;&gt;Q539),(D539-F539)/D539)</f>
        <v>7.1630872170033166E-2</v>
      </c>
      <c r="P539" t="s">
        <v>23</v>
      </c>
      <c r="Q539" s="7">
        <v>298.536</v>
      </c>
      <c r="R539" s="8">
        <v>43906</v>
      </c>
      <c r="S539" s="10">
        <f t="shared" si="24"/>
        <v>1</v>
      </c>
      <c r="T539" s="10">
        <v>1</v>
      </c>
      <c r="V539" s="11" t="str">
        <f t="shared" si="25"/>
        <v>1</v>
      </c>
      <c r="Y539" s="10">
        <v>0</v>
      </c>
      <c r="AC539">
        <f t="shared" si="26"/>
        <v>1</v>
      </c>
    </row>
    <row r="540" spans="1:29" x14ac:dyDescent="0.2">
      <c r="A540" t="s">
        <v>295</v>
      </c>
      <c r="B540" t="s">
        <v>25</v>
      </c>
      <c r="C540" s="6">
        <v>43906</v>
      </c>
      <c r="D540" s="7">
        <v>115.96599999999999</v>
      </c>
      <c r="E540" s="6">
        <v>43907</v>
      </c>
      <c r="F540" s="7">
        <v>122.346</v>
      </c>
      <c r="G540">
        <v>1</v>
      </c>
      <c r="H540">
        <v>0</v>
      </c>
      <c r="J540" s="7"/>
      <c r="K540" s="8"/>
      <c r="M540" s="7"/>
      <c r="N540" s="8"/>
      <c r="O540" s="9" cm="1">
        <f t="array" ref="O540">_xlfn.IFS(AND(B540="Short",F540=Q540),(D540-F540)/D540,AND(B540="Long",F540=Q540),(F540/D540)-1,AND(B540="Long",F540&lt;&gt;Q540),(F540/D540)-1,AND(B540="Short",F540&lt;&gt;Q540),(D540-F540)/D540)</f>
        <v>5.5016125416070372E-2</v>
      </c>
      <c r="P540" t="s">
        <v>23</v>
      </c>
      <c r="Q540" s="7">
        <v>122.346</v>
      </c>
      <c r="R540" s="8">
        <v>43906</v>
      </c>
      <c r="S540" s="10">
        <f t="shared" si="24"/>
        <v>1</v>
      </c>
      <c r="T540" s="10">
        <v>1</v>
      </c>
      <c r="V540" s="11" t="str">
        <f t="shared" si="25"/>
        <v>1</v>
      </c>
      <c r="Y540" s="10">
        <v>0</v>
      </c>
      <c r="AC540">
        <f t="shared" si="26"/>
        <v>1</v>
      </c>
    </row>
    <row r="541" spans="1:29" x14ac:dyDescent="0.2">
      <c r="A541" t="s">
        <v>319</v>
      </c>
      <c r="B541" t="s">
        <v>25</v>
      </c>
      <c r="C541" s="6">
        <v>43906</v>
      </c>
      <c r="D541" s="7">
        <v>47.529000000000003</v>
      </c>
      <c r="E541" s="6">
        <v>43915</v>
      </c>
      <c r="F541" s="7">
        <v>51.323999999999998</v>
      </c>
      <c r="G541">
        <v>1</v>
      </c>
      <c r="H541">
        <v>0</v>
      </c>
      <c r="J541" s="7"/>
      <c r="K541" s="8"/>
      <c r="M541" s="7"/>
      <c r="N541" s="8"/>
      <c r="O541" s="9" cm="1">
        <f t="array" ref="O541">_xlfn.IFS(AND(B541="Short",F541=Q541),(D541-F541)/D541,AND(B541="Long",F541=Q541),(F541/D541)-1,AND(B541="Long",F541&lt;&gt;Q541),(F541/D541)-1,AND(B541="Short",F541&lt;&gt;Q541),(D541-F541)/D541)</f>
        <v>7.9845988764754017E-2</v>
      </c>
      <c r="P541" t="s">
        <v>23</v>
      </c>
      <c r="Q541" s="7">
        <v>51.323999999999998</v>
      </c>
      <c r="R541" s="8">
        <v>43906</v>
      </c>
      <c r="S541" s="10">
        <f t="shared" si="24"/>
        <v>9</v>
      </c>
      <c r="T541" s="10">
        <v>1</v>
      </c>
      <c r="V541" s="11" t="str">
        <f t="shared" si="25"/>
        <v>1</v>
      </c>
      <c r="Y541" s="10">
        <v>0</v>
      </c>
      <c r="AC541">
        <f t="shared" si="26"/>
        <v>9</v>
      </c>
    </row>
    <row r="542" spans="1:29" x14ac:dyDescent="0.2">
      <c r="A542" t="s">
        <v>294</v>
      </c>
      <c r="B542" t="s">
        <v>25</v>
      </c>
      <c r="C542" s="6">
        <v>43906</v>
      </c>
      <c r="D542" s="7">
        <v>254.67599999999999</v>
      </c>
      <c r="E542" s="6">
        <v>43907</v>
      </c>
      <c r="F542" s="7">
        <v>273.00599999999997</v>
      </c>
      <c r="G542">
        <v>1</v>
      </c>
      <c r="H542">
        <v>0</v>
      </c>
      <c r="J542" s="7"/>
      <c r="K542" s="8"/>
      <c r="M542" s="7"/>
      <c r="N542" s="8"/>
      <c r="O542" s="9" cm="1">
        <f t="array" ref="O542">_xlfn.IFS(AND(B542="Short",F542=Q542),(D542-F542)/D542,AND(B542="Long",F542=Q542),(F542/D542)-1,AND(B542="Long",F542&lt;&gt;Q542),(F542/D542)-1,AND(B542="Short",F542&lt;&gt;Q542),(D542-F542)/D542)</f>
        <v>7.1973802007256227E-2</v>
      </c>
      <c r="P542" t="s">
        <v>23</v>
      </c>
      <c r="Q542" s="7">
        <v>273.00599999999997</v>
      </c>
      <c r="R542" s="8">
        <v>43906</v>
      </c>
      <c r="S542" s="10">
        <f t="shared" si="24"/>
        <v>1</v>
      </c>
      <c r="T542" s="10">
        <v>1</v>
      </c>
      <c r="V542" s="11" t="str">
        <f t="shared" si="25"/>
        <v>1</v>
      </c>
      <c r="Y542" s="10">
        <v>0</v>
      </c>
      <c r="AC542">
        <f t="shared" si="26"/>
        <v>1</v>
      </c>
    </row>
    <row r="543" spans="1:29" x14ac:dyDescent="0.2">
      <c r="A543" t="s">
        <v>294</v>
      </c>
      <c r="B543" t="s">
        <v>22</v>
      </c>
      <c r="C543" s="6">
        <v>44588</v>
      </c>
      <c r="D543" s="7">
        <v>546.61450000000002</v>
      </c>
      <c r="E543" s="6">
        <v>44589</v>
      </c>
      <c r="F543" s="7">
        <v>512.06200000000001</v>
      </c>
      <c r="G543">
        <v>1</v>
      </c>
      <c r="H543">
        <v>0</v>
      </c>
      <c r="J543" s="7"/>
      <c r="K543" s="8"/>
      <c r="M543" s="7"/>
      <c r="N543" s="8"/>
      <c r="O543" s="9" cm="1">
        <f t="array" ref="O543">_xlfn.IFS(AND(B543="Short",F543=Q543),(D543-F543)/D543,AND(B543="Long",F543=Q543),(F543/D543)-1,AND(B543="Long",F543&lt;&gt;Q543),(F543/D543)-1,AND(B543="Short",F543&lt;&gt;Q543),(D543-F543)/D543)</f>
        <v>6.3211824786938528E-2</v>
      </c>
      <c r="P543" t="s">
        <v>23</v>
      </c>
      <c r="Q543" s="7">
        <v>512.06200000000001</v>
      </c>
      <c r="R543" s="8">
        <v>44588</v>
      </c>
      <c r="S543" s="10">
        <f t="shared" si="24"/>
        <v>1</v>
      </c>
      <c r="T543" s="10">
        <v>1</v>
      </c>
      <c r="V543" s="11" t="str">
        <f t="shared" si="25"/>
        <v>1</v>
      </c>
      <c r="Y543" s="10">
        <v>0</v>
      </c>
      <c r="AC543">
        <f t="shared" si="26"/>
        <v>1</v>
      </c>
    </row>
    <row r="544" spans="1:29" x14ac:dyDescent="0.2">
      <c r="A544" t="s">
        <v>294</v>
      </c>
      <c r="B544" t="s">
        <v>22</v>
      </c>
      <c r="C544" s="6">
        <v>44861</v>
      </c>
      <c r="D544" s="7">
        <v>420.90499999999997</v>
      </c>
      <c r="E544" s="6">
        <v>44868</v>
      </c>
      <c r="F544" s="7">
        <v>390.63</v>
      </c>
      <c r="G544">
        <v>1</v>
      </c>
      <c r="H544">
        <v>0</v>
      </c>
      <c r="J544" s="7"/>
      <c r="K544" s="8"/>
      <c r="M544" s="7"/>
      <c r="N544" s="8"/>
      <c r="O544" s="9" cm="1">
        <f t="array" ref="O544">_xlfn.IFS(AND(B544="Short",F544=Q544),(D544-F544)/D544,AND(B544="Long",F544=Q544),(F544/D544)-1,AND(B544="Long",F544&lt;&gt;Q544),(F544/D544)-1,AND(B544="Short",F544&lt;&gt;Q544),(D544-F544)/D544)</f>
        <v>7.1928344875922076E-2</v>
      </c>
      <c r="P544" t="s">
        <v>23</v>
      </c>
      <c r="Q544" s="7">
        <v>390.63</v>
      </c>
      <c r="R544" s="8">
        <v>44861</v>
      </c>
      <c r="S544" s="10">
        <f t="shared" si="24"/>
        <v>7</v>
      </c>
      <c r="T544" s="10">
        <v>1</v>
      </c>
      <c r="V544" s="11" t="str">
        <f t="shared" si="25"/>
        <v>1</v>
      </c>
      <c r="Y544" s="10">
        <v>0</v>
      </c>
      <c r="AC544">
        <f t="shared" si="26"/>
        <v>7</v>
      </c>
    </row>
    <row r="545" spans="1:29" x14ac:dyDescent="0.2">
      <c r="A545" t="s">
        <v>323</v>
      </c>
      <c r="B545" t="s">
        <v>22</v>
      </c>
      <c r="C545" s="6">
        <v>43762</v>
      </c>
      <c r="D545" s="7">
        <v>75.989000000000004</v>
      </c>
      <c r="E545" s="6">
        <v>43763</v>
      </c>
      <c r="F545" s="7">
        <v>70.933999999999997</v>
      </c>
      <c r="G545">
        <v>1</v>
      </c>
      <c r="H545">
        <v>0</v>
      </c>
      <c r="J545" s="7"/>
      <c r="K545" s="8"/>
      <c r="M545" s="7"/>
      <c r="N545" s="8"/>
      <c r="O545" s="9" cm="1">
        <f t="array" ref="O545">_xlfn.IFS(AND(B545="Short",F545=Q545),(D545-F545)/D545,AND(B545="Long",F545=Q545),(F545/D545)-1,AND(B545="Long",F545&lt;&gt;Q545),(F545/D545)-1,AND(B545="Short",F545&lt;&gt;Q545),(D545-F545)/D545)</f>
        <v>6.6522786192738506E-2</v>
      </c>
      <c r="P545" t="s">
        <v>23</v>
      </c>
      <c r="Q545" s="7">
        <v>70.933999999999997</v>
      </c>
      <c r="R545" s="8">
        <v>43762</v>
      </c>
      <c r="S545" s="10">
        <f t="shared" si="24"/>
        <v>1</v>
      </c>
      <c r="T545" s="10">
        <v>1</v>
      </c>
      <c r="V545" s="11" t="str">
        <f t="shared" si="25"/>
        <v>1</v>
      </c>
      <c r="Y545" s="10">
        <v>0</v>
      </c>
      <c r="AC545">
        <f t="shared" si="26"/>
        <v>1</v>
      </c>
    </row>
    <row r="546" spans="1:29" x14ac:dyDescent="0.2">
      <c r="A546" t="s">
        <v>323</v>
      </c>
      <c r="B546" t="s">
        <v>25</v>
      </c>
      <c r="C546" s="6">
        <v>43906</v>
      </c>
      <c r="D546" s="7">
        <v>50.915999999999997</v>
      </c>
      <c r="E546" s="6">
        <v>43907</v>
      </c>
      <c r="F546" s="7">
        <v>53.945999999999998</v>
      </c>
      <c r="G546">
        <v>1</v>
      </c>
      <c r="H546">
        <v>0</v>
      </c>
      <c r="J546" s="7"/>
      <c r="K546" s="8"/>
      <c r="M546" s="7"/>
      <c r="N546" s="8"/>
      <c r="O546" s="9" cm="1">
        <f t="array" ref="O546">_xlfn.IFS(AND(B546="Short",F546=Q546),(D546-F546)/D546,AND(B546="Long",F546=Q546),(F546/D546)-1,AND(B546="Long",F546&lt;&gt;Q546),(F546/D546)-1,AND(B546="Short",F546&lt;&gt;Q546),(D546-F546)/D546)</f>
        <v>5.9509780815460767E-2</v>
      </c>
      <c r="P546" t="s">
        <v>23</v>
      </c>
      <c r="Q546" s="7">
        <v>53.945999999999998</v>
      </c>
      <c r="R546" s="8">
        <v>43906</v>
      </c>
      <c r="S546" s="10">
        <f t="shared" si="24"/>
        <v>1</v>
      </c>
      <c r="T546" s="10">
        <v>1</v>
      </c>
      <c r="V546" s="11" t="str">
        <f t="shared" si="25"/>
        <v>1</v>
      </c>
      <c r="Y546" s="10">
        <v>0</v>
      </c>
      <c r="AC546">
        <f t="shared" si="26"/>
        <v>1</v>
      </c>
    </row>
    <row r="547" spans="1:29" x14ac:dyDescent="0.2">
      <c r="A547" t="s">
        <v>298</v>
      </c>
      <c r="B547" t="s">
        <v>25</v>
      </c>
      <c r="C547" s="6">
        <v>43906</v>
      </c>
      <c r="D547" s="7">
        <v>25.978999999999999</v>
      </c>
      <c r="E547" s="6">
        <v>43916</v>
      </c>
      <c r="F547" s="7">
        <v>27.574000000000002</v>
      </c>
      <c r="G547">
        <v>1</v>
      </c>
      <c r="H547">
        <v>0</v>
      </c>
      <c r="J547" s="7"/>
      <c r="K547" s="8"/>
      <c r="M547" s="7"/>
      <c r="N547" s="8"/>
      <c r="O547" s="9" cm="1">
        <f t="array" ref="O547">_xlfn.IFS(AND(B547="Short",F547=Q547),(D547-F547)/D547,AND(B547="Long",F547=Q547),(F547/D547)-1,AND(B547="Long",F547&lt;&gt;Q547),(F547/D547)-1,AND(B547="Short",F547&lt;&gt;Q547),(D547-F547)/D547)</f>
        <v>6.1395742715270041E-2</v>
      </c>
      <c r="P547" t="s">
        <v>23</v>
      </c>
      <c r="Q547" s="7">
        <v>27.574000000000002</v>
      </c>
      <c r="R547" s="8">
        <v>43906</v>
      </c>
      <c r="S547" s="10">
        <f t="shared" si="24"/>
        <v>10</v>
      </c>
      <c r="T547" s="10">
        <v>1</v>
      </c>
      <c r="V547" s="11" t="str">
        <f t="shared" si="25"/>
        <v>1</v>
      </c>
      <c r="Y547" s="10">
        <v>0</v>
      </c>
      <c r="AC547">
        <f t="shared" si="26"/>
        <v>10</v>
      </c>
    </row>
    <row r="548" spans="1:29" x14ac:dyDescent="0.2">
      <c r="A548" t="s">
        <v>323</v>
      </c>
      <c r="B548" t="s">
        <v>22</v>
      </c>
      <c r="C548" s="6">
        <v>44224</v>
      </c>
      <c r="D548" s="7">
        <v>132.59299999999999</v>
      </c>
      <c r="E548" s="6">
        <v>44259</v>
      </c>
      <c r="F548" s="7">
        <v>126.05800000000001</v>
      </c>
      <c r="G548">
        <v>1</v>
      </c>
      <c r="H548">
        <v>0</v>
      </c>
      <c r="J548" s="7"/>
      <c r="K548" s="8"/>
      <c r="M548" s="7"/>
      <c r="N548" s="8"/>
      <c r="O548" s="9" cm="1">
        <f t="array" ref="O548">_xlfn.IFS(AND(B548="Short",F548=Q548),(D548-F548)/D548,AND(B548="Long",F548=Q548),(F548/D548)-1,AND(B548="Long",F548&lt;&gt;Q548),(F548/D548)-1,AND(B548="Short",F548&lt;&gt;Q548),(D548-F548)/D548)</f>
        <v>4.9286161411235756E-2</v>
      </c>
      <c r="P548" t="s">
        <v>23</v>
      </c>
      <c r="Q548" s="7">
        <v>126.05800000000001</v>
      </c>
      <c r="R548" s="8">
        <v>44224</v>
      </c>
      <c r="S548" s="10">
        <f t="shared" si="24"/>
        <v>35</v>
      </c>
      <c r="T548" s="10">
        <v>1</v>
      </c>
      <c r="V548" s="11" t="str">
        <f t="shared" si="25"/>
        <v>1</v>
      </c>
      <c r="Y548" s="10">
        <v>0</v>
      </c>
      <c r="AC548">
        <f t="shared" si="26"/>
        <v>35</v>
      </c>
    </row>
    <row r="549" spans="1:29" x14ac:dyDescent="0.2">
      <c r="A549" t="s">
        <v>298</v>
      </c>
      <c r="B549" t="s">
        <v>22</v>
      </c>
      <c r="C549" s="6">
        <v>44256</v>
      </c>
      <c r="D549" s="7">
        <v>41.433</v>
      </c>
      <c r="E549" s="6">
        <v>44257</v>
      </c>
      <c r="F549" s="7">
        <v>38.698</v>
      </c>
      <c r="G549">
        <v>1</v>
      </c>
      <c r="H549">
        <v>0</v>
      </c>
      <c r="J549" s="7"/>
      <c r="K549" s="8"/>
      <c r="M549" s="7"/>
      <c r="N549" s="8"/>
      <c r="O549" s="9" cm="1">
        <f t="array" ref="O549">_xlfn.IFS(AND(B549="Short",F549=Q549),(D549-F549)/D549,AND(B549="Long",F549=Q549),(F549/D549)-1,AND(B549="Long",F549&lt;&gt;Q549),(F549/D549)-1,AND(B549="Short",F549&lt;&gt;Q549),(D549-F549)/D549)</f>
        <v>6.6010185118142536E-2</v>
      </c>
      <c r="P549" t="s">
        <v>23</v>
      </c>
      <c r="Q549" s="7">
        <v>38.698</v>
      </c>
      <c r="R549" s="8">
        <v>44256</v>
      </c>
      <c r="S549" s="10">
        <f t="shared" si="24"/>
        <v>1</v>
      </c>
      <c r="T549" s="10">
        <v>1</v>
      </c>
      <c r="V549" s="11" t="str">
        <f t="shared" si="25"/>
        <v>1</v>
      </c>
      <c r="Y549" s="10">
        <v>0</v>
      </c>
      <c r="AC549">
        <f t="shared" si="26"/>
        <v>1</v>
      </c>
    </row>
    <row r="550" spans="1:29" x14ac:dyDescent="0.2">
      <c r="A550" t="s">
        <v>323</v>
      </c>
      <c r="B550" t="s">
        <v>22</v>
      </c>
      <c r="C550" s="6">
        <v>44679</v>
      </c>
      <c r="D550" s="7">
        <v>114.333</v>
      </c>
      <c r="E550" s="6">
        <v>44691</v>
      </c>
      <c r="F550" s="7">
        <v>105.048</v>
      </c>
      <c r="G550">
        <v>1</v>
      </c>
      <c r="H550">
        <v>0</v>
      </c>
      <c r="J550" s="7"/>
      <c r="K550" s="8"/>
      <c r="M550" s="7"/>
      <c r="N550" s="8"/>
      <c r="O550" s="9" cm="1">
        <f t="array" ref="O550">_xlfn.IFS(AND(B550="Short",F550=Q550),(D550-F550)/D550,AND(B550="Long",F550=Q550),(F550/D550)-1,AND(B550="Long",F550&lt;&gt;Q550),(F550/D550)-1,AND(B550="Short",F550&lt;&gt;Q550),(D550-F550)/D550)</f>
        <v>8.12101493007268E-2</v>
      </c>
      <c r="P550" t="s">
        <v>23</v>
      </c>
      <c r="Q550" s="7">
        <v>105.048</v>
      </c>
      <c r="R550" s="8">
        <v>44679</v>
      </c>
      <c r="S550" s="10">
        <f t="shared" si="24"/>
        <v>12</v>
      </c>
      <c r="T550" s="10">
        <v>1</v>
      </c>
      <c r="V550" s="11" t="str">
        <f t="shared" si="25"/>
        <v>1</v>
      </c>
      <c r="Y550" s="10">
        <v>0</v>
      </c>
      <c r="AC550">
        <f t="shared" si="26"/>
        <v>12</v>
      </c>
    </row>
    <row r="551" spans="1:29" x14ac:dyDescent="0.2">
      <c r="A551" t="s">
        <v>298</v>
      </c>
      <c r="B551" t="s">
        <v>25</v>
      </c>
      <c r="C551" s="6">
        <v>44901</v>
      </c>
      <c r="D551" s="7">
        <v>36.115000000000002</v>
      </c>
      <c r="E551" s="6">
        <v>45127</v>
      </c>
      <c r="F551" s="7">
        <v>38.74</v>
      </c>
      <c r="G551">
        <v>1</v>
      </c>
      <c r="H551">
        <v>0</v>
      </c>
      <c r="J551" s="7"/>
      <c r="K551" s="8"/>
      <c r="M551" s="7"/>
      <c r="N551" s="8"/>
      <c r="O551" s="9" cm="1">
        <f t="array" ref="O551">_xlfn.IFS(AND(B551="Short",F551=Q551),(D551-F551)/D551,AND(B551="Long",F551=Q551),(F551/D551)-1,AND(B551="Long",F551&lt;&gt;Q551),(F551/D551)-1,AND(B551="Short",F551&lt;&gt;Q551),(D551-F551)/D551)</f>
        <v>7.2684480132908735E-2</v>
      </c>
      <c r="P551" t="s">
        <v>23</v>
      </c>
      <c r="Q551" s="7">
        <v>38.74</v>
      </c>
      <c r="R551" s="8">
        <v>44901</v>
      </c>
      <c r="S551" s="10">
        <f t="shared" si="24"/>
        <v>226</v>
      </c>
      <c r="T551" s="10">
        <v>1</v>
      </c>
      <c r="V551" s="11" t="str">
        <f t="shared" si="25"/>
        <v>1</v>
      </c>
      <c r="Y551" s="10">
        <v>0</v>
      </c>
      <c r="AC551">
        <f t="shared" si="26"/>
        <v>226</v>
      </c>
    </row>
    <row r="552" spans="1:29" x14ac:dyDescent="0.2">
      <c r="A552" t="s">
        <v>296</v>
      </c>
      <c r="B552" t="s">
        <v>22</v>
      </c>
      <c r="C552" s="6">
        <v>44144</v>
      </c>
      <c r="D552" s="7">
        <v>41.314</v>
      </c>
      <c r="E552" s="6">
        <v>44145</v>
      </c>
      <c r="F552" s="7">
        <v>38.584000000000003</v>
      </c>
      <c r="G552">
        <v>1</v>
      </c>
      <c r="H552">
        <v>0</v>
      </c>
      <c r="J552" s="7"/>
      <c r="K552" s="8"/>
      <c r="M552" s="7"/>
      <c r="N552" s="8"/>
      <c r="O552" s="9" cm="1">
        <f t="array" ref="O552">_xlfn.IFS(AND(B552="Short",F552=Q552),(D552-F552)/D552,AND(B552="Long",F552=Q552),(F552/D552)-1,AND(B552="Long",F552&lt;&gt;Q552),(F552/D552)-1,AND(B552="Short",F552&lt;&gt;Q552),(D552-F552)/D552)</f>
        <v>6.6079295154184953E-2</v>
      </c>
      <c r="P552" t="s">
        <v>23</v>
      </c>
      <c r="Q552" s="7">
        <v>38.584000000000003</v>
      </c>
      <c r="R552" s="8">
        <v>44144</v>
      </c>
      <c r="S552" s="10">
        <f t="shared" si="24"/>
        <v>1</v>
      </c>
      <c r="T552" s="10">
        <v>1</v>
      </c>
      <c r="V552" s="11" t="str">
        <f t="shared" si="25"/>
        <v>1</v>
      </c>
      <c r="Y552" s="10">
        <v>0</v>
      </c>
      <c r="AC552">
        <f t="shared" si="26"/>
        <v>1</v>
      </c>
    </row>
    <row r="553" spans="1:29" x14ac:dyDescent="0.2">
      <c r="A553" t="s">
        <v>329</v>
      </c>
      <c r="B553" t="s">
        <v>25</v>
      </c>
      <c r="C553" s="6">
        <v>43906</v>
      </c>
      <c r="D553" s="7">
        <v>29.452999999999999</v>
      </c>
      <c r="E553" s="6">
        <v>43907</v>
      </c>
      <c r="F553" s="7">
        <v>31.117999999999999</v>
      </c>
      <c r="G553">
        <v>1</v>
      </c>
      <c r="H553">
        <v>0</v>
      </c>
      <c r="J553" s="7"/>
      <c r="K553" s="8"/>
      <c r="M553" s="7"/>
      <c r="N553" s="8"/>
      <c r="O553" s="9" cm="1">
        <f t="array" ref="O553">_xlfn.IFS(AND(B553="Short",F553=Q553),(D553-F553)/D553,AND(B553="Long",F553=Q553),(F553/D553)-1,AND(B553="Long",F553&lt;&gt;Q553),(F553/D553)-1,AND(B553="Short",F553&lt;&gt;Q553),(D553-F553)/D553)</f>
        <v>5.6530743897056368E-2</v>
      </c>
      <c r="P553" t="s">
        <v>23</v>
      </c>
      <c r="Q553" s="7">
        <v>31.117999999999999</v>
      </c>
      <c r="R553" s="8">
        <v>43906</v>
      </c>
      <c r="S553" s="10">
        <f t="shared" si="24"/>
        <v>1</v>
      </c>
      <c r="T553" s="10">
        <v>1</v>
      </c>
      <c r="V553" s="11" t="str">
        <f t="shared" si="25"/>
        <v>1</v>
      </c>
      <c r="Y553" s="10">
        <v>0</v>
      </c>
      <c r="AC553">
        <f t="shared" si="26"/>
        <v>1</v>
      </c>
    </row>
    <row r="554" spans="1:29" x14ac:dyDescent="0.2">
      <c r="A554" t="s">
        <v>293</v>
      </c>
      <c r="B554" t="s">
        <v>22</v>
      </c>
      <c r="C554" s="6">
        <v>44680</v>
      </c>
      <c r="D554" s="7">
        <v>154.59399999999999</v>
      </c>
      <c r="E554" s="6">
        <v>44691</v>
      </c>
      <c r="F554" s="7">
        <v>141.364</v>
      </c>
      <c r="G554">
        <v>1</v>
      </c>
      <c r="H554">
        <v>0</v>
      </c>
      <c r="J554" s="7"/>
      <c r="K554" s="8"/>
      <c r="M554" s="7"/>
      <c r="N554" s="8"/>
      <c r="O554" s="9" cm="1">
        <f t="array" ref="O554">_xlfn.IFS(AND(B554="Short",F554=Q554),(D554-F554)/D554,AND(B554="Long",F554=Q554),(F554/D554)-1,AND(B554="Long",F554&lt;&gt;Q554),(F554/D554)-1,AND(B554="Short",F554&lt;&gt;Q554),(D554-F554)/D554)</f>
        <v>8.5579000478673103E-2</v>
      </c>
      <c r="P554" t="s">
        <v>23</v>
      </c>
      <c r="Q554" s="7">
        <v>141.364</v>
      </c>
      <c r="R554" s="8">
        <v>44680</v>
      </c>
      <c r="S554" s="10">
        <f t="shared" si="24"/>
        <v>11</v>
      </c>
      <c r="T554" s="10">
        <v>1</v>
      </c>
      <c r="V554" s="11" t="str">
        <f t="shared" si="25"/>
        <v>1</v>
      </c>
      <c r="Y554" s="10">
        <v>0</v>
      </c>
      <c r="AC554">
        <f t="shared" si="26"/>
        <v>11</v>
      </c>
    </row>
    <row r="555" spans="1:29" x14ac:dyDescent="0.2">
      <c r="A555" t="s">
        <v>300</v>
      </c>
      <c r="B555" t="s">
        <v>25</v>
      </c>
      <c r="C555" s="6">
        <v>43906</v>
      </c>
      <c r="D555" s="7">
        <v>30.114000000000001</v>
      </c>
      <c r="E555" s="6">
        <v>43915</v>
      </c>
      <c r="F555" s="7">
        <v>33.134</v>
      </c>
      <c r="G555">
        <v>1</v>
      </c>
      <c r="H555">
        <v>0</v>
      </c>
      <c r="J555" s="7"/>
      <c r="K555" s="8"/>
      <c r="M555" s="7"/>
      <c r="N555" s="8"/>
      <c r="O555" s="9" cm="1">
        <f t="array" ref="O555">_xlfn.IFS(AND(B555="Short",F555=Q555),(D555-F555)/D555,AND(B555="Long",F555=Q555),(F555/D555)-1,AND(B555="Long",F555&lt;&gt;Q555),(F555/D555)-1,AND(B555="Short",F555&lt;&gt;Q555),(D555-F555)/D555)</f>
        <v>0.10028558145712951</v>
      </c>
      <c r="P555" t="s">
        <v>23</v>
      </c>
      <c r="Q555" s="7">
        <v>33.134</v>
      </c>
      <c r="R555" s="8">
        <v>43906</v>
      </c>
      <c r="S555" s="10">
        <f t="shared" si="24"/>
        <v>9</v>
      </c>
      <c r="T555" s="10">
        <v>1</v>
      </c>
      <c r="V555" s="11" t="str">
        <f t="shared" si="25"/>
        <v>1</v>
      </c>
      <c r="Y555" s="10">
        <v>0</v>
      </c>
      <c r="AC555">
        <f t="shared" si="26"/>
        <v>9</v>
      </c>
    </row>
    <row r="556" spans="1:29" x14ac:dyDescent="0.2">
      <c r="A556" t="s">
        <v>303</v>
      </c>
      <c r="B556" t="s">
        <v>25</v>
      </c>
      <c r="C556" s="6">
        <v>43874</v>
      </c>
      <c r="D556" s="7">
        <v>54.213999999999999</v>
      </c>
      <c r="E556" s="6">
        <v>44167</v>
      </c>
      <c r="F556" s="7">
        <v>57.884</v>
      </c>
      <c r="G556">
        <v>1</v>
      </c>
      <c r="H556">
        <v>0</v>
      </c>
      <c r="J556" s="7"/>
      <c r="K556" s="8"/>
      <c r="M556" s="7"/>
      <c r="N556" s="8"/>
      <c r="O556" s="9" cm="1">
        <f t="array" ref="O556">_xlfn.IFS(AND(B556="Short",F556=Q556),(D556-F556)/D556,AND(B556="Long",F556=Q556),(F556/D556)-1,AND(B556="Long",F556&lt;&gt;Q556),(F556/D556)-1,AND(B556="Short",F556&lt;&gt;Q556),(D556-F556)/D556)</f>
        <v>6.7694691408123342E-2</v>
      </c>
      <c r="P556" t="s">
        <v>23</v>
      </c>
      <c r="Q556" s="7">
        <v>57.884</v>
      </c>
      <c r="R556" s="8">
        <v>43874</v>
      </c>
      <c r="S556" s="10">
        <f t="shared" si="24"/>
        <v>293</v>
      </c>
      <c r="T556" s="10">
        <v>1</v>
      </c>
      <c r="V556" s="11" t="str">
        <f t="shared" si="25"/>
        <v>1</v>
      </c>
      <c r="Y556" s="10">
        <v>0</v>
      </c>
      <c r="AC556">
        <f t="shared" si="26"/>
        <v>293</v>
      </c>
    </row>
    <row r="557" spans="1:29" x14ac:dyDescent="0.2">
      <c r="A557" t="s">
        <v>333</v>
      </c>
      <c r="B557" t="s">
        <v>25</v>
      </c>
      <c r="C557" s="6">
        <v>43906</v>
      </c>
      <c r="D557" s="7">
        <v>60.6</v>
      </c>
      <c r="E557" s="6">
        <v>43910</v>
      </c>
      <c r="F557" s="7">
        <v>66.2</v>
      </c>
      <c r="G557">
        <v>1</v>
      </c>
      <c r="H557">
        <v>0</v>
      </c>
      <c r="J557" s="7"/>
      <c r="K557" s="8"/>
      <c r="M557" s="7"/>
      <c r="N557" s="8"/>
      <c r="O557" s="9" cm="1">
        <f t="array" ref="O557">_xlfn.IFS(AND(B557="Short",F557=Q557),(D557-F557)/D557,AND(B557="Long",F557=Q557),(F557/D557)-1,AND(B557="Long",F557&lt;&gt;Q557),(F557/D557)-1,AND(B557="Short",F557&lt;&gt;Q557),(D557-F557)/D557)</f>
        <v>9.2409240924092417E-2</v>
      </c>
      <c r="P557" t="s">
        <v>23</v>
      </c>
      <c r="Q557" s="7">
        <v>66.2</v>
      </c>
      <c r="R557" s="8">
        <v>43906</v>
      </c>
      <c r="S557" s="10">
        <f t="shared" si="24"/>
        <v>4</v>
      </c>
      <c r="T557" s="10">
        <v>1</v>
      </c>
      <c r="V557" s="11" t="str">
        <f t="shared" si="25"/>
        <v>1</v>
      </c>
      <c r="Y557" s="10">
        <v>0</v>
      </c>
      <c r="AC557">
        <f t="shared" si="26"/>
        <v>4</v>
      </c>
    </row>
    <row r="558" spans="1:29" x14ac:dyDescent="0.2">
      <c r="A558" t="s">
        <v>333</v>
      </c>
      <c r="B558" t="s">
        <v>22</v>
      </c>
      <c r="C558" s="6">
        <v>44144</v>
      </c>
      <c r="D558" s="7">
        <v>85.305000000000007</v>
      </c>
      <c r="E558" s="6">
        <v>44510</v>
      </c>
      <c r="F558" s="7">
        <v>182.28</v>
      </c>
      <c r="G558">
        <v>0</v>
      </c>
      <c r="H558">
        <v>0</v>
      </c>
      <c r="J558" s="7"/>
      <c r="K558" s="8"/>
      <c r="M558" s="7"/>
      <c r="N558" s="8"/>
      <c r="O558" s="9" cm="1">
        <f t="array" ref="O558">_xlfn.IFS(AND(B558="Short",F558=Q558),(D558-F558)/D558,AND(B558="Long",F558=Q558),(F558/D558)-1,AND(B558="Long",F558&lt;&gt;Q558),(F558/D558)-1,AND(B558="Short",F558&lt;&gt;Q558),(D558-F558)/D558)</f>
        <v>-1.1368032354492701</v>
      </c>
      <c r="P558" t="s">
        <v>23</v>
      </c>
      <c r="Q558" s="7">
        <v>80.88</v>
      </c>
      <c r="R558" s="8">
        <v>44144</v>
      </c>
      <c r="S558" s="10">
        <f t="shared" si="24"/>
        <v>366</v>
      </c>
      <c r="T558" s="10">
        <v>0</v>
      </c>
      <c r="V558" s="11" t="b">
        <f t="shared" si="25"/>
        <v>0</v>
      </c>
      <c r="Y558" s="10">
        <v>0</v>
      </c>
      <c r="AC558" t="b">
        <f t="shared" si="26"/>
        <v>0</v>
      </c>
    </row>
    <row r="559" spans="1:29" x14ac:dyDescent="0.2">
      <c r="A559" t="s">
        <v>301</v>
      </c>
      <c r="B559" t="s">
        <v>25</v>
      </c>
      <c r="C559" s="6">
        <v>43906</v>
      </c>
      <c r="D559" s="7">
        <v>102.982</v>
      </c>
      <c r="E559" s="6">
        <v>43907</v>
      </c>
      <c r="F559" s="7">
        <v>109.142</v>
      </c>
      <c r="G559">
        <v>1</v>
      </c>
      <c r="H559">
        <v>0</v>
      </c>
      <c r="J559" s="7"/>
      <c r="K559" s="8"/>
      <c r="M559" s="7"/>
      <c r="N559" s="8"/>
      <c r="O559" s="9" cm="1">
        <f t="array" ref="O559">_xlfn.IFS(AND(B559="Short",F559=Q559),(D559-F559)/D559,AND(B559="Long",F559=Q559),(F559/D559)-1,AND(B559="Long",F559&lt;&gt;Q559),(F559/D559)-1,AND(B559="Short",F559&lt;&gt;Q559),(D559-F559)/D559)</f>
        <v>5.9816278572954573E-2</v>
      </c>
      <c r="P559" t="s">
        <v>23</v>
      </c>
      <c r="Q559" s="7">
        <v>109.142</v>
      </c>
      <c r="R559" s="8">
        <v>43906</v>
      </c>
      <c r="S559" s="10">
        <f t="shared" si="24"/>
        <v>1</v>
      </c>
      <c r="T559" s="10">
        <v>1</v>
      </c>
      <c r="V559" s="11" t="str">
        <f t="shared" si="25"/>
        <v>1</v>
      </c>
      <c r="Y559" s="10">
        <v>0</v>
      </c>
      <c r="AC559">
        <f t="shared" si="26"/>
        <v>1</v>
      </c>
    </row>
    <row r="560" spans="1:29" x14ac:dyDescent="0.2">
      <c r="A560" t="s">
        <v>337</v>
      </c>
      <c r="B560" t="s">
        <v>25</v>
      </c>
      <c r="C560" s="6">
        <v>43906</v>
      </c>
      <c r="D560" s="7">
        <v>95.614999999999995</v>
      </c>
      <c r="E560" s="6">
        <v>43928</v>
      </c>
      <c r="F560" s="7">
        <v>103.69</v>
      </c>
      <c r="G560">
        <v>1</v>
      </c>
      <c r="H560">
        <v>0</v>
      </c>
      <c r="J560" s="7"/>
      <c r="K560" s="8"/>
      <c r="M560" s="7"/>
      <c r="N560" s="8"/>
      <c r="O560" s="9" cm="1">
        <f t="array" ref="O560">_xlfn.IFS(AND(B560="Short",F560=Q560),(D560-F560)/D560,AND(B560="Long",F560=Q560),(F560/D560)-1,AND(B560="Long",F560&lt;&gt;Q560),(F560/D560)-1,AND(B560="Short",F560&lt;&gt;Q560),(D560-F560)/D560)</f>
        <v>8.4453276159598412E-2</v>
      </c>
      <c r="P560" t="s">
        <v>23</v>
      </c>
      <c r="Q560" s="7">
        <v>103.69</v>
      </c>
      <c r="R560" s="8">
        <v>43906</v>
      </c>
      <c r="S560" s="10">
        <f t="shared" si="24"/>
        <v>22</v>
      </c>
      <c r="T560" s="10">
        <v>1</v>
      </c>
      <c r="V560" s="11" t="str">
        <f t="shared" si="25"/>
        <v>1</v>
      </c>
      <c r="Y560" s="10">
        <v>0</v>
      </c>
      <c r="AC560">
        <f t="shared" si="26"/>
        <v>22</v>
      </c>
    </row>
    <row r="561" spans="1:29" x14ac:dyDescent="0.2">
      <c r="A561" t="s">
        <v>337</v>
      </c>
      <c r="B561" t="s">
        <v>22</v>
      </c>
      <c r="C561" s="6">
        <v>44776</v>
      </c>
      <c r="D561" s="7">
        <v>99.989000000000004</v>
      </c>
      <c r="E561" s="6">
        <v>44782</v>
      </c>
      <c r="F561" s="7">
        <v>94.233999999999995</v>
      </c>
      <c r="G561">
        <v>1</v>
      </c>
      <c r="H561">
        <v>0</v>
      </c>
      <c r="J561" s="7"/>
      <c r="K561" s="8"/>
      <c r="M561" s="7"/>
      <c r="N561" s="8"/>
      <c r="O561" s="9" cm="1">
        <f t="array" ref="O561">_xlfn.IFS(AND(B561="Short",F561=Q561),(D561-F561)/D561,AND(B561="Long",F561=Q561),(F561/D561)-1,AND(B561="Long",F561&lt;&gt;Q561),(F561/D561)-1,AND(B561="Short",F561&lt;&gt;Q561),(D561-F561)/D561)</f>
        <v>5.75563311964317E-2</v>
      </c>
      <c r="P561" t="s">
        <v>23</v>
      </c>
      <c r="Q561" s="7">
        <v>94.233999999999995</v>
      </c>
      <c r="R561" s="8">
        <v>44776</v>
      </c>
      <c r="S561" s="10">
        <f t="shared" si="24"/>
        <v>6</v>
      </c>
      <c r="T561" s="10">
        <v>1</v>
      </c>
      <c r="V561" s="11" t="str">
        <f t="shared" si="25"/>
        <v>1</v>
      </c>
      <c r="Y561" s="10">
        <v>0</v>
      </c>
      <c r="AC561">
        <f t="shared" si="26"/>
        <v>6</v>
      </c>
    </row>
    <row r="562" spans="1:29" x14ac:dyDescent="0.2">
      <c r="A562" t="s">
        <v>344</v>
      </c>
      <c r="B562" t="s">
        <v>22</v>
      </c>
      <c r="C562" s="6">
        <v>44042</v>
      </c>
      <c r="D562" s="7">
        <v>101.48099999999999</v>
      </c>
      <c r="E562" s="6">
        <v>44410</v>
      </c>
      <c r="F562" s="7">
        <v>148.86000000000001</v>
      </c>
      <c r="G562">
        <v>0</v>
      </c>
      <c r="H562">
        <v>0</v>
      </c>
      <c r="J562" s="7"/>
      <c r="K562" s="8"/>
      <c r="M562" s="7"/>
      <c r="N562" s="8"/>
      <c r="O562" s="9" cm="1">
        <f t="array" ref="O562">_xlfn.IFS(AND(B562="Short",F562=Q562),(D562-F562)/D562,AND(B562="Long",F562=Q562),(F562/D562)-1,AND(B562="Long",F562&lt;&gt;Q562),(F562/D562)-1,AND(B562="Short",F562&lt;&gt;Q562),(D562-F562)/D562)</f>
        <v>-0.46687557276731628</v>
      </c>
      <c r="P562" t="s">
        <v>23</v>
      </c>
      <c r="Q562" s="7">
        <v>96.786000000000001</v>
      </c>
      <c r="R562" s="8">
        <v>44042</v>
      </c>
      <c r="S562" s="10">
        <f t="shared" si="24"/>
        <v>368</v>
      </c>
      <c r="T562" s="10">
        <v>0</v>
      </c>
      <c r="V562" s="11" t="b">
        <f t="shared" si="25"/>
        <v>0</v>
      </c>
      <c r="Y562" s="10">
        <v>0</v>
      </c>
      <c r="AC562" t="b">
        <f t="shared" si="26"/>
        <v>0</v>
      </c>
    </row>
    <row r="563" spans="1:29" x14ac:dyDescent="0.2">
      <c r="A563" t="s">
        <v>306</v>
      </c>
      <c r="B563" t="s">
        <v>25</v>
      </c>
      <c r="C563" s="6">
        <v>43906</v>
      </c>
      <c r="D563" s="7">
        <v>68.575000000000003</v>
      </c>
      <c r="E563" s="6">
        <v>43907</v>
      </c>
      <c r="F563" s="7">
        <v>73.849999999999994</v>
      </c>
      <c r="G563">
        <v>1</v>
      </c>
      <c r="H563">
        <v>0</v>
      </c>
      <c r="J563" s="7"/>
      <c r="K563" s="8"/>
      <c r="M563" s="7"/>
      <c r="N563" s="8"/>
      <c r="O563" s="9" cm="1">
        <f t="array" ref="O563">_xlfn.IFS(AND(B563="Short",F563=Q563),(D563-F563)/D563,AND(B563="Long",F563=Q563),(F563/D563)-1,AND(B563="Long",F563&lt;&gt;Q563),(F563/D563)-1,AND(B563="Short",F563&lt;&gt;Q563),(D563-F563)/D563)</f>
        <v>7.6923076923076872E-2</v>
      </c>
      <c r="P563" t="s">
        <v>23</v>
      </c>
      <c r="Q563" s="7">
        <v>73.849999999999994</v>
      </c>
      <c r="R563" s="8">
        <v>43906</v>
      </c>
      <c r="S563" s="10">
        <f t="shared" si="24"/>
        <v>1</v>
      </c>
      <c r="T563" s="10">
        <v>1</v>
      </c>
      <c r="V563" s="11" t="str">
        <f t="shared" si="25"/>
        <v>1</v>
      </c>
      <c r="Y563" s="10">
        <v>0</v>
      </c>
      <c r="AC563">
        <f t="shared" si="26"/>
        <v>1</v>
      </c>
    </row>
    <row r="564" spans="1:29" x14ac:dyDescent="0.2">
      <c r="A564" t="s">
        <v>303</v>
      </c>
      <c r="B564" t="s">
        <v>25</v>
      </c>
      <c r="C564" s="6">
        <v>44616</v>
      </c>
      <c r="D564" s="7">
        <v>73.933499999999995</v>
      </c>
      <c r="E564" s="6">
        <v>44617</v>
      </c>
      <c r="F564" s="7">
        <v>79.575999999999993</v>
      </c>
      <c r="G564">
        <v>1</v>
      </c>
      <c r="H564">
        <v>0</v>
      </c>
      <c r="J564" s="7"/>
      <c r="K564" s="8"/>
      <c r="M564" s="7"/>
      <c r="N564" s="8"/>
      <c r="O564" s="9" cm="1">
        <f t="array" ref="O564">_xlfn.IFS(AND(B564="Short",F564=Q564),(D564-F564)/D564,AND(B564="Long",F564=Q564),(F564/D564)-1,AND(B564="Long",F564&lt;&gt;Q564),(F564/D564)-1,AND(B564="Short",F564&lt;&gt;Q564),(D564-F564)/D564)</f>
        <v>7.6318583592011713E-2</v>
      </c>
      <c r="P564" t="s">
        <v>23</v>
      </c>
      <c r="Q564" s="7">
        <v>79.575999999999993</v>
      </c>
      <c r="R564" s="8">
        <v>44616</v>
      </c>
      <c r="S564" s="10">
        <f t="shared" si="24"/>
        <v>1</v>
      </c>
      <c r="T564" s="10">
        <v>1</v>
      </c>
      <c r="V564" s="11" t="str">
        <f t="shared" si="25"/>
        <v>1</v>
      </c>
      <c r="Y564" s="10">
        <v>0</v>
      </c>
      <c r="AC564">
        <f t="shared" si="26"/>
        <v>1</v>
      </c>
    </row>
    <row r="565" spans="1:29" x14ac:dyDescent="0.2">
      <c r="A565" t="s">
        <v>344</v>
      </c>
      <c r="B565" t="s">
        <v>22</v>
      </c>
      <c r="C565" s="6">
        <v>44504</v>
      </c>
      <c r="D565" s="7">
        <v>154.54050000000001</v>
      </c>
      <c r="E565" s="6">
        <v>44634</v>
      </c>
      <c r="F565" s="7">
        <v>145.61799999999999</v>
      </c>
      <c r="G565">
        <v>1</v>
      </c>
      <c r="H565">
        <v>0</v>
      </c>
      <c r="J565" s="7"/>
      <c r="K565" s="8"/>
      <c r="M565" s="7"/>
      <c r="N565" s="8"/>
      <c r="O565" s="9" cm="1">
        <f t="array" ref="O565">_xlfn.IFS(AND(B565="Short",F565=Q565),(D565-F565)/D565,AND(B565="Long",F565=Q565),(F565/D565)-1,AND(B565="Long",F565&lt;&gt;Q565),(F565/D565)-1,AND(B565="Short",F565&lt;&gt;Q565),(D565-F565)/D565)</f>
        <v>5.7735674467210944E-2</v>
      </c>
      <c r="P565" t="s">
        <v>23</v>
      </c>
      <c r="Q565" s="7">
        <v>145.61799999999999</v>
      </c>
      <c r="R565" s="8">
        <v>44504</v>
      </c>
      <c r="S565" s="10">
        <f t="shared" si="24"/>
        <v>130</v>
      </c>
      <c r="T565" s="10">
        <v>1</v>
      </c>
      <c r="V565" s="11" t="str">
        <f t="shared" si="25"/>
        <v>1</v>
      </c>
      <c r="Y565" s="10">
        <v>0</v>
      </c>
      <c r="AC565">
        <f t="shared" si="26"/>
        <v>130</v>
      </c>
    </row>
    <row r="566" spans="1:29" x14ac:dyDescent="0.2">
      <c r="A566" t="s">
        <v>351</v>
      </c>
      <c r="B566" t="s">
        <v>25</v>
      </c>
      <c r="C566" s="6">
        <v>43906</v>
      </c>
      <c r="D566" s="7">
        <v>73.989999999999995</v>
      </c>
      <c r="E566" s="6">
        <v>43907</v>
      </c>
      <c r="F566" s="7">
        <v>79.44</v>
      </c>
      <c r="G566">
        <v>1</v>
      </c>
      <c r="H566">
        <v>0</v>
      </c>
      <c r="J566" s="7"/>
      <c r="K566" s="8"/>
      <c r="M566" s="7"/>
      <c r="N566" s="8"/>
      <c r="O566" s="9" cm="1">
        <f t="array" ref="O566">_xlfn.IFS(AND(B566="Short",F566=Q566),(D566-F566)/D566,AND(B566="Long",F566=Q566),(F566/D566)-1,AND(B566="Long",F566&lt;&gt;Q566),(F566/D566)-1,AND(B566="Short",F566&lt;&gt;Q566),(D566-F566)/D566)</f>
        <v>7.3658602513853255E-2</v>
      </c>
      <c r="P566" t="s">
        <v>23</v>
      </c>
      <c r="Q566" s="7">
        <v>79.44</v>
      </c>
      <c r="R566" s="8">
        <v>43906</v>
      </c>
      <c r="S566" s="10">
        <f t="shared" si="24"/>
        <v>1</v>
      </c>
      <c r="T566" s="10">
        <v>1</v>
      </c>
      <c r="V566" s="11" t="str">
        <f t="shared" si="25"/>
        <v>1</v>
      </c>
      <c r="Y566" s="10">
        <v>0</v>
      </c>
      <c r="AC566">
        <f t="shared" si="26"/>
        <v>1</v>
      </c>
    </row>
    <row r="567" spans="1:29" x14ac:dyDescent="0.2">
      <c r="A567" t="s">
        <v>311</v>
      </c>
      <c r="B567" t="s">
        <v>25</v>
      </c>
      <c r="C567" s="6">
        <v>43906</v>
      </c>
      <c r="D567" s="7">
        <v>24.113</v>
      </c>
      <c r="E567" s="6">
        <v>43930</v>
      </c>
      <c r="F567" s="7">
        <v>27.678000000000001</v>
      </c>
      <c r="G567">
        <v>1</v>
      </c>
      <c r="H567">
        <v>0</v>
      </c>
      <c r="J567" s="7"/>
      <c r="K567" s="8"/>
      <c r="M567" s="7"/>
      <c r="N567" s="8"/>
      <c r="O567" s="9" cm="1">
        <f t="array" ref="O567">_xlfn.IFS(AND(B567="Short",F567=Q567),(D567-F567)/D567,AND(B567="Long",F567=Q567),(F567/D567)-1,AND(B567="Long",F567&lt;&gt;Q567),(F567/D567)-1,AND(B567="Short",F567&lt;&gt;Q567),(D567-F567)/D567)</f>
        <v>0.14784556048604491</v>
      </c>
      <c r="P567" t="s">
        <v>23</v>
      </c>
      <c r="Q567" s="7">
        <v>27.678000000000001</v>
      </c>
      <c r="R567" s="8">
        <v>43906</v>
      </c>
      <c r="S567" s="10">
        <f t="shared" si="24"/>
        <v>24</v>
      </c>
      <c r="T567" s="10">
        <v>1</v>
      </c>
      <c r="V567" s="11" t="str">
        <f t="shared" si="25"/>
        <v>1</v>
      </c>
      <c r="Y567" s="10">
        <v>0</v>
      </c>
      <c r="AC567">
        <f t="shared" si="26"/>
        <v>24</v>
      </c>
    </row>
    <row r="568" spans="1:29" x14ac:dyDescent="0.2">
      <c r="A568" t="s">
        <v>304</v>
      </c>
      <c r="B568" t="s">
        <v>25</v>
      </c>
      <c r="C568" s="6">
        <v>43906</v>
      </c>
      <c r="D568" s="7">
        <v>89.567999999999998</v>
      </c>
      <c r="E568" s="6">
        <v>43930</v>
      </c>
      <c r="F568" s="7">
        <v>94.608000000000004</v>
      </c>
      <c r="G568">
        <v>1</v>
      </c>
      <c r="H568">
        <v>0</v>
      </c>
      <c r="J568" s="7"/>
      <c r="K568" s="8"/>
      <c r="M568" s="7"/>
      <c r="N568" s="8"/>
      <c r="O568" s="9" cm="1">
        <f t="array" ref="O568">_xlfn.IFS(AND(B568="Short",F568=Q568),(D568-F568)/D568,AND(B568="Long",F568=Q568),(F568/D568)-1,AND(B568="Long",F568&lt;&gt;Q568),(F568/D568)-1,AND(B568="Short",F568&lt;&gt;Q568),(D568-F568)/D568)</f>
        <v>5.6270096463022501E-2</v>
      </c>
      <c r="P568" t="s">
        <v>23</v>
      </c>
      <c r="Q568" s="7">
        <v>94.608000000000004</v>
      </c>
      <c r="R568" s="8">
        <v>43906</v>
      </c>
      <c r="S568" s="10">
        <f t="shared" si="24"/>
        <v>24</v>
      </c>
      <c r="T568" s="10">
        <v>1</v>
      </c>
      <c r="V568" s="11" t="str">
        <f t="shared" si="25"/>
        <v>1</v>
      </c>
      <c r="Y568" s="10">
        <v>0</v>
      </c>
      <c r="AC568">
        <f t="shared" si="26"/>
        <v>24</v>
      </c>
    </row>
    <row r="569" spans="1:29" x14ac:dyDescent="0.2">
      <c r="A569" t="s">
        <v>313</v>
      </c>
      <c r="B569" t="s">
        <v>25</v>
      </c>
      <c r="C569" s="6">
        <v>43906</v>
      </c>
      <c r="D569" s="7">
        <v>75.251999999999995</v>
      </c>
      <c r="E569" s="6">
        <v>43907</v>
      </c>
      <c r="F569" s="7">
        <v>80.311999999999998</v>
      </c>
      <c r="G569">
        <v>1</v>
      </c>
      <c r="H569">
        <v>0</v>
      </c>
      <c r="J569" s="7"/>
      <c r="K569" s="8"/>
      <c r="M569" s="7"/>
      <c r="N569" s="8"/>
      <c r="O569" s="9" cm="1">
        <f t="array" ref="O569">_xlfn.IFS(AND(B569="Short",F569=Q569),(D569-F569)/D569,AND(B569="Long",F569=Q569),(F569/D569)-1,AND(B569="Long",F569&lt;&gt;Q569),(F569/D569)-1,AND(B569="Short",F569&lt;&gt;Q569),(D569-F569)/D569)</f>
        <v>6.7240737787700011E-2</v>
      </c>
      <c r="P569" t="s">
        <v>23</v>
      </c>
      <c r="Q569" s="7">
        <v>80.311999999999998</v>
      </c>
      <c r="R569" s="8">
        <v>43906</v>
      </c>
      <c r="S569" s="10">
        <f t="shared" si="24"/>
        <v>1</v>
      </c>
      <c r="T569" s="10">
        <v>1</v>
      </c>
      <c r="V569" s="11" t="str">
        <f t="shared" si="25"/>
        <v>1</v>
      </c>
      <c r="Y569" s="10">
        <v>0</v>
      </c>
      <c r="AC569">
        <f t="shared" si="26"/>
        <v>1</v>
      </c>
    </row>
    <row r="570" spans="1:29" x14ac:dyDescent="0.2">
      <c r="A570" t="s">
        <v>355</v>
      </c>
      <c r="B570" t="s">
        <v>22</v>
      </c>
      <c r="C570" s="6">
        <v>43903</v>
      </c>
      <c r="D570" s="7">
        <v>36.335999999999999</v>
      </c>
      <c r="E570" s="6">
        <v>43903</v>
      </c>
      <c r="F570" s="7">
        <v>32.966000000000001</v>
      </c>
      <c r="G570">
        <v>1</v>
      </c>
      <c r="H570">
        <v>0</v>
      </c>
      <c r="J570" s="7"/>
      <c r="K570" s="8"/>
      <c r="M570" s="7"/>
      <c r="N570" s="8"/>
      <c r="O570" s="9" cm="1">
        <f t="array" ref="O570">_xlfn.IFS(AND(B570="Short",F570=Q570),(D570-F570)/D570,AND(B570="Long",F570=Q570),(F570/D570)-1,AND(B570="Long",F570&lt;&gt;Q570),(F570/D570)-1,AND(B570="Short",F570&lt;&gt;Q570),(D570-F570)/D570)</f>
        <v>9.2745486569792979E-2</v>
      </c>
      <c r="P570" t="s">
        <v>23</v>
      </c>
      <c r="Q570" s="7">
        <v>32.966000000000001</v>
      </c>
      <c r="R570" s="8">
        <v>43903</v>
      </c>
      <c r="S570" s="10">
        <f t="shared" si="24"/>
        <v>0</v>
      </c>
      <c r="T570" s="10">
        <v>1</v>
      </c>
      <c r="V570" s="11" t="str">
        <f t="shared" si="25"/>
        <v>1</v>
      </c>
      <c r="Y570" s="10">
        <v>0</v>
      </c>
      <c r="AC570">
        <f t="shared" si="26"/>
        <v>0</v>
      </c>
    </row>
    <row r="571" spans="1:29" x14ac:dyDescent="0.2">
      <c r="A571" t="s">
        <v>355</v>
      </c>
      <c r="B571" t="s">
        <v>22</v>
      </c>
      <c r="C571" s="6">
        <v>43914</v>
      </c>
      <c r="D571" s="7">
        <v>33.869</v>
      </c>
      <c r="E571" s="6">
        <v>43920</v>
      </c>
      <c r="F571" s="7">
        <v>30.713999999999999</v>
      </c>
      <c r="G571">
        <v>1</v>
      </c>
      <c r="H571">
        <v>0</v>
      </c>
      <c r="J571" s="7"/>
      <c r="K571" s="8"/>
      <c r="M571" s="7"/>
      <c r="N571" s="8"/>
      <c r="O571" s="9" cm="1">
        <f t="array" ref="O571">_xlfn.IFS(AND(B571="Short",F571=Q571),(D571-F571)/D571,AND(B571="Long",F571=Q571),(F571/D571)-1,AND(B571="Long",F571&lt;&gt;Q571),(F571/D571)-1,AND(B571="Short",F571&lt;&gt;Q571),(D571-F571)/D571)</f>
        <v>9.3153030795122424E-2</v>
      </c>
      <c r="P571" t="s">
        <v>23</v>
      </c>
      <c r="Q571" s="7">
        <v>30.713999999999999</v>
      </c>
      <c r="R571" s="8">
        <v>43914</v>
      </c>
      <c r="S571" s="10">
        <f t="shared" si="24"/>
        <v>6</v>
      </c>
      <c r="T571" s="10">
        <v>1</v>
      </c>
      <c r="V571" s="11" t="str">
        <f t="shared" si="25"/>
        <v>1</v>
      </c>
      <c r="Y571" s="10">
        <v>0</v>
      </c>
      <c r="AC571">
        <f t="shared" si="26"/>
        <v>6</v>
      </c>
    </row>
    <row r="572" spans="1:29" x14ac:dyDescent="0.2">
      <c r="A572" t="s">
        <v>355</v>
      </c>
      <c r="B572" t="s">
        <v>22</v>
      </c>
      <c r="C572" s="6">
        <v>43928</v>
      </c>
      <c r="D572" s="7">
        <v>34.74</v>
      </c>
      <c r="E572" s="6">
        <v>43965</v>
      </c>
      <c r="F572" s="7">
        <v>31.89</v>
      </c>
      <c r="G572">
        <v>1</v>
      </c>
      <c r="H572">
        <v>0</v>
      </c>
      <c r="J572" s="7"/>
      <c r="K572" s="8"/>
      <c r="M572" s="7"/>
      <c r="N572" s="8"/>
      <c r="O572" s="9" cm="1">
        <f t="array" ref="O572">_xlfn.IFS(AND(B572="Short",F572=Q572),(D572-F572)/D572,AND(B572="Long",F572=Q572),(F572/D572)-1,AND(B572="Long",F572&lt;&gt;Q572),(F572/D572)-1,AND(B572="Short",F572&lt;&gt;Q572),(D572-F572)/D572)</f>
        <v>8.2037996545768599E-2</v>
      </c>
      <c r="P572" t="s">
        <v>23</v>
      </c>
      <c r="Q572" s="7">
        <v>31.89</v>
      </c>
      <c r="R572" s="8">
        <v>43928</v>
      </c>
      <c r="S572" s="10">
        <f t="shared" si="24"/>
        <v>37</v>
      </c>
      <c r="T572" s="10">
        <v>1</v>
      </c>
      <c r="V572" s="11" t="str">
        <f t="shared" si="25"/>
        <v>1</v>
      </c>
      <c r="Y572" s="10">
        <v>0</v>
      </c>
      <c r="AC572">
        <f t="shared" si="26"/>
        <v>37</v>
      </c>
    </row>
    <row r="573" spans="1:29" x14ac:dyDescent="0.2">
      <c r="A573" t="s">
        <v>355</v>
      </c>
      <c r="B573" t="s">
        <v>22</v>
      </c>
      <c r="C573" s="6">
        <v>43994</v>
      </c>
      <c r="D573" s="7">
        <v>59.991</v>
      </c>
      <c r="E573" s="6">
        <v>43997</v>
      </c>
      <c r="F573" s="7">
        <v>56.945999999999998</v>
      </c>
      <c r="G573">
        <v>1</v>
      </c>
      <c r="H573">
        <v>0</v>
      </c>
      <c r="J573" s="7"/>
      <c r="K573" s="8"/>
      <c r="M573" s="7"/>
      <c r="N573" s="8"/>
      <c r="O573" s="9" cm="1">
        <f t="array" ref="O573">_xlfn.IFS(AND(B573="Short",F573=Q573),(D573-F573)/D573,AND(B573="Long",F573=Q573),(F573/D573)-1,AND(B573="Long",F573&lt;&gt;Q573),(F573/D573)-1,AND(B573="Short",F573&lt;&gt;Q573),(D573-F573)/D573)</f>
        <v>5.0757613642046333E-2</v>
      </c>
      <c r="P573" t="s">
        <v>23</v>
      </c>
      <c r="Q573" s="7">
        <v>56.945999999999998</v>
      </c>
      <c r="R573" s="8">
        <v>43994</v>
      </c>
      <c r="S573" s="10">
        <f t="shared" si="24"/>
        <v>3</v>
      </c>
      <c r="T573" s="10">
        <v>1</v>
      </c>
      <c r="V573" s="11" t="str">
        <f t="shared" si="25"/>
        <v>1</v>
      </c>
      <c r="Y573" s="10">
        <v>0</v>
      </c>
      <c r="AC573">
        <f t="shared" si="26"/>
        <v>3</v>
      </c>
    </row>
    <row r="574" spans="1:29" x14ac:dyDescent="0.2">
      <c r="A574" t="s">
        <v>355</v>
      </c>
      <c r="B574" t="s">
        <v>22</v>
      </c>
      <c r="C574" s="6">
        <v>44144</v>
      </c>
      <c r="D574" s="7">
        <v>71.8</v>
      </c>
      <c r="E574" s="6">
        <v>44223</v>
      </c>
      <c r="F574" s="7">
        <v>64.45</v>
      </c>
      <c r="G574">
        <v>1</v>
      </c>
      <c r="H574">
        <v>0</v>
      </c>
      <c r="J574" s="7"/>
      <c r="K574" s="8"/>
      <c r="M574" s="7"/>
      <c r="N574" s="8"/>
      <c r="O574" s="9" cm="1">
        <f t="array" ref="O574">_xlfn.IFS(AND(B574="Short",F574=Q574),(D574-F574)/D574,AND(B574="Long",F574=Q574),(F574/D574)-1,AND(B574="Long",F574&lt;&gt;Q574),(F574/D574)-1,AND(B574="Short",F574&lt;&gt;Q574),(D574-F574)/D574)</f>
        <v>0.10236768802228405</v>
      </c>
      <c r="P574" t="s">
        <v>23</v>
      </c>
      <c r="Q574" s="7">
        <v>64.45</v>
      </c>
      <c r="R574" s="8">
        <v>44144</v>
      </c>
      <c r="S574" s="10">
        <f t="shared" si="24"/>
        <v>79</v>
      </c>
      <c r="T574" s="10">
        <v>1</v>
      </c>
      <c r="V574" s="11" t="str">
        <f t="shared" si="25"/>
        <v>1</v>
      </c>
      <c r="Y574" s="10">
        <v>0</v>
      </c>
      <c r="AC574">
        <f t="shared" si="26"/>
        <v>79</v>
      </c>
    </row>
    <row r="575" spans="1:29" x14ac:dyDescent="0.2">
      <c r="A575" t="s">
        <v>308</v>
      </c>
      <c r="B575" t="s">
        <v>22</v>
      </c>
      <c r="C575" s="6">
        <v>43914</v>
      </c>
      <c r="D575" s="7">
        <v>62.003999999999998</v>
      </c>
      <c r="E575" s="6">
        <v>44280</v>
      </c>
      <c r="F575" s="7">
        <v>107.35</v>
      </c>
      <c r="G575">
        <v>0</v>
      </c>
      <c r="H575">
        <v>0</v>
      </c>
      <c r="J575" s="7"/>
      <c r="K575" s="8"/>
      <c r="M575" s="7"/>
      <c r="N575" s="8"/>
      <c r="O575" s="9" cm="1">
        <f t="array" ref="O575">_xlfn.IFS(AND(B575="Short",F575=Q575),(D575-F575)/D575,AND(B575="Long",F575=Q575),(F575/D575)-1,AND(B575="Long",F575&lt;&gt;Q575),(F575/D575)-1,AND(B575="Short",F575&lt;&gt;Q575),(D575-F575)/D575)</f>
        <v>-0.73133991355396422</v>
      </c>
      <c r="P575" t="s">
        <v>23</v>
      </c>
      <c r="Q575" s="7">
        <v>58.973999999999997</v>
      </c>
      <c r="R575" s="8">
        <v>43914</v>
      </c>
      <c r="S575" s="10">
        <f t="shared" si="24"/>
        <v>366</v>
      </c>
      <c r="T575" s="10">
        <v>0</v>
      </c>
      <c r="V575" s="11" t="b">
        <f t="shared" si="25"/>
        <v>0</v>
      </c>
      <c r="Y575" s="10">
        <v>0</v>
      </c>
      <c r="AC575" t="b">
        <f t="shared" si="26"/>
        <v>0</v>
      </c>
    </row>
    <row r="576" spans="1:29" x14ac:dyDescent="0.2">
      <c r="A576" t="s">
        <v>359</v>
      </c>
      <c r="B576" t="s">
        <v>22</v>
      </c>
      <c r="C576" s="6">
        <v>43927</v>
      </c>
      <c r="D576" s="7">
        <v>35.707999999999998</v>
      </c>
      <c r="E576" s="6">
        <v>43965</v>
      </c>
      <c r="F576" s="7">
        <v>33.798000000000002</v>
      </c>
      <c r="G576">
        <v>1</v>
      </c>
      <c r="H576">
        <v>0</v>
      </c>
      <c r="J576" s="7"/>
      <c r="K576" s="8"/>
      <c r="M576" s="7"/>
      <c r="N576" s="8"/>
      <c r="O576" s="9" cm="1">
        <f t="array" ref="O576">_xlfn.IFS(AND(B576="Short",F576=Q576),(D576-F576)/D576,AND(B576="Long",F576=Q576),(F576/D576)-1,AND(B576="Long",F576&lt;&gt;Q576),(F576/D576)-1,AND(B576="Short",F576&lt;&gt;Q576),(D576-F576)/D576)</f>
        <v>5.3489414136888E-2</v>
      </c>
      <c r="P576" t="s">
        <v>23</v>
      </c>
      <c r="Q576" s="7">
        <v>33.798000000000002</v>
      </c>
      <c r="R576" s="8">
        <v>43927</v>
      </c>
      <c r="S576" s="10">
        <f t="shared" si="24"/>
        <v>38</v>
      </c>
      <c r="T576" s="10">
        <v>1</v>
      </c>
      <c r="V576" s="11" t="str">
        <f t="shared" si="25"/>
        <v>1</v>
      </c>
      <c r="Y576" s="10">
        <v>0</v>
      </c>
      <c r="AC576">
        <f t="shared" si="26"/>
        <v>38</v>
      </c>
    </row>
    <row r="577" spans="1:29" x14ac:dyDescent="0.2">
      <c r="A577" t="s">
        <v>307</v>
      </c>
      <c r="B577" t="s">
        <v>25</v>
      </c>
      <c r="C577" s="6">
        <v>43906</v>
      </c>
      <c r="D577" s="7">
        <v>65.286000000000001</v>
      </c>
      <c r="E577" s="6">
        <v>43909</v>
      </c>
      <c r="F577" s="7">
        <v>71.266000000000005</v>
      </c>
      <c r="G577">
        <v>1</v>
      </c>
      <c r="H577">
        <v>0</v>
      </c>
      <c r="J577" s="7"/>
      <c r="K577" s="8"/>
      <c r="M577" s="7"/>
      <c r="N577" s="8"/>
      <c r="O577" s="9" cm="1">
        <f t="array" ref="O577">_xlfn.IFS(AND(B577="Short",F577=Q577),(D577-F577)/D577,AND(B577="Long",F577=Q577),(F577/D577)-1,AND(B577="Long",F577&lt;&gt;Q577),(F577/D577)-1,AND(B577="Short",F577&lt;&gt;Q577),(D577-F577)/D577)</f>
        <v>9.1596973317403574E-2</v>
      </c>
      <c r="P577" t="s">
        <v>23</v>
      </c>
      <c r="Q577" s="7">
        <v>71.266000000000005</v>
      </c>
      <c r="R577" s="8">
        <v>43906</v>
      </c>
      <c r="S577" s="10">
        <f t="shared" si="24"/>
        <v>3</v>
      </c>
      <c r="T577" s="10">
        <v>1</v>
      </c>
      <c r="V577" s="11" t="str">
        <f t="shared" si="25"/>
        <v>1</v>
      </c>
      <c r="Y577" s="10">
        <v>0</v>
      </c>
      <c r="AC577">
        <f t="shared" si="26"/>
        <v>3</v>
      </c>
    </row>
    <row r="578" spans="1:29" x14ac:dyDescent="0.2">
      <c r="A578" t="s">
        <v>308</v>
      </c>
      <c r="B578" t="s">
        <v>22</v>
      </c>
      <c r="C578" s="6">
        <v>45232</v>
      </c>
      <c r="D578" s="7">
        <v>100.026</v>
      </c>
      <c r="E578" s="6">
        <v>45265</v>
      </c>
      <c r="F578" s="7">
        <v>95.206000000000003</v>
      </c>
      <c r="G578">
        <v>1</v>
      </c>
      <c r="H578">
        <v>0</v>
      </c>
      <c r="J578" s="7"/>
      <c r="K578" s="8"/>
      <c r="M578" s="7"/>
      <c r="N578" s="8"/>
      <c r="O578" s="9" cm="1">
        <f t="array" ref="O578">_xlfn.IFS(AND(B578="Short",F578=Q578),(D578-F578)/D578,AND(B578="Long",F578=Q578),(F578/D578)-1,AND(B578="Long",F578&lt;&gt;Q578),(F578/D578)-1,AND(B578="Short",F578&lt;&gt;Q578),(D578-F578)/D578)</f>
        <v>4.818747125747299E-2</v>
      </c>
      <c r="P578" t="s">
        <v>23</v>
      </c>
      <c r="Q578" s="7">
        <v>95.206000000000003</v>
      </c>
      <c r="R578" s="8">
        <v>45232</v>
      </c>
      <c r="S578" s="10">
        <f t="shared" si="24"/>
        <v>33</v>
      </c>
      <c r="T578" s="10">
        <v>1</v>
      </c>
      <c r="V578" s="11" t="str">
        <f t="shared" si="25"/>
        <v>1</v>
      </c>
      <c r="Y578" s="10">
        <v>0</v>
      </c>
      <c r="AC578">
        <f t="shared" si="26"/>
        <v>33</v>
      </c>
    </row>
    <row r="579" spans="1:29" x14ac:dyDescent="0.2">
      <c r="A579" t="s">
        <v>307</v>
      </c>
      <c r="B579" t="s">
        <v>25</v>
      </c>
      <c r="C579" s="6">
        <v>44853</v>
      </c>
      <c r="D579" s="7">
        <v>79.087000000000003</v>
      </c>
      <c r="E579" s="6">
        <v>44861</v>
      </c>
      <c r="F579" s="7">
        <v>83.822000000000003</v>
      </c>
      <c r="G579">
        <v>1</v>
      </c>
      <c r="H579">
        <v>0</v>
      </c>
      <c r="J579" s="7"/>
      <c r="K579" s="8"/>
      <c r="M579" s="7"/>
      <c r="N579" s="8"/>
      <c r="O579" s="9" cm="1">
        <f t="array" ref="O579">_xlfn.IFS(AND(B579="Short",F579=Q579),(D579-F579)/D579,AND(B579="Long",F579=Q579),(F579/D579)-1,AND(B579="Long",F579&lt;&gt;Q579),(F579/D579)-1,AND(B579="Short",F579&lt;&gt;Q579),(D579-F579)/D579)</f>
        <v>5.9870775222223616E-2</v>
      </c>
      <c r="P579" t="s">
        <v>23</v>
      </c>
      <c r="Q579" s="7">
        <v>83.822000000000003</v>
      </c>
      <c r="R579" s="8">
        <v>44853</v>
      </c>
      <c r="S579" s="10">
        <f t="shared" ref="S579:S642" si="27">_xlfn.DAYS(E579,C579)</f>
        <v>8</v>
      </c>
      <c r="T579" s="10">
        <v>1</v>
      </c>
      <c r="V579" s="11" t="str">
        <f t="shared" ref="V579:V642" si="28">IF(F579=Q579,"1")</f>
        <v>1</v>
      </c>
      <c r="Y579" s="10">
        <v>0</v>
      </c>
      <c r="AC579">
        <f t="shared" si="26"/>
        <v>8</v>
      </c>
    </row>
    <row r="580" spans="1:29" x14ac:dyDescent="0.2">
      <c r="A580" t="s">
        <v>310</v>
      </c>
      <c r="B580" t="s">
        <v>22</v>
      </c>
      <c r="C580" s="6">
        <v>43790</v>
      </c>
      <c r="D580" s="7">
        <v>49.493000000000002</v>
      </c>
      <c r="E580" s="6">
        <v>43836</v>
      </c>
      <c r="F580" s="7">
        <v>46.857999999999997</v>
      </c>
      <c r="G580">
        <v>1</v>
      </c>
      <c r="H580">
        <v>0</v>
      </c>
      <c r="J580" s="7"/>
      <c r="K580" s="8"/>
      <c r="M580" s="7"/>
      <c r="N580" s="8"/>
      <c r="O580" s="9" cm="1">
        <f t="array" ref="O580">_xlfn.IFS(AND(B580="Short",F580=Q580),(D580-F580)/D580,AND(B580="Long",F580=Q580),(F580/D580)-1,AND(B580="Long",F580&lt;&gt;Q580),(F580/D580)-1,AND(B580="Short",F580&lt;&gt;Q580),(D580-F580)/D580)</f>
        <v>5.3239852100297115E-2</v>
      </c>
      <c r="P580" t="s">
        <v>23</v>
      </c>
      <c r="Q580" s="7">
        <v>46.857999999999997</v>
      </c>
      <c r="R580" s="8">
        <v>43790</v>
      </c>
      <c r="S580" s="10">
        <f t="shared" si="27"/>
        <v>46</v>
      </c>
      <c r="T580" s="10">
        <v>1</v>
      </c>
      <c r="V580" s="11" t="str">
        <f t="shared" si="28"/>
        <v>1</v>
      </c>
      <c r="Y580" s="10">
        <v>0</v>
      </c>
      <c r="AC580">
        <f t="shared" ref="AC580:AC643" si="29">IF(O580&gt;-0.01,_xlfn.DAYS(E580,C580))</f>
        <v>46</v>
      </c>
    </row>
    <row r="581" spans="1:29" x14ac:dyDescent="0.2">
      <c r="A581" t="s">
        <v>310</v>
      </c>
      <c r="B581" t="s">
        <v>25</v>
      </c>
      <c r="C581" s="6">
        <v>43906</v>
      </c>
      <c r="D581" s="7">
        <v>29.117999999999999</v>
      </c>
      <c r="E581" s="6">
        <v>43907</v>
      </c>
      <c r="F581" s="7">
        <v>31.757999999999999</v>
      </c>
      <c r="G581">
        <v>1</v>
      </c>
      <c r="H581">
        <v>0</v>
      </c>
      <c r="J581" s="7"/>
      <c r="K581" s="8"/>
      <c r="M581" s="7"/>
      <c r="N581" s="8"/>
      <c r="O581" s="9" cm="1">
        <f t="array" ref="O581">_xlfn.IFS(AND(B581="Short",F581=Q581),(D581-F581)/D581,AND(B581="Long",F581=Q581),(F581/D581)-1,AND(B581="Long",F581&lt;&gt;Q581),(F581/D581)-1,AND(B581="Short",F581&lt;&gt;Q581),(D581-F581)/D581)</f>
        <v>9.0665567690088711E-2</v>
      </c>
      <c r="P581" t="s">
        <v>23</v>
      </c>
      <c r="Q581" s="7">
        <v>31.757999999999999</v>
      </c>
      <c r="R581" s="8">
        <v>43906</v>
      </c>
      <c r="S581" s="10">
        <f t="shared" si="27"/>
        <v>1</v>
      </c>
      <c r="T581" s="10">
        <v>1</v>
      </c>
      <c r="V581" s="11" t="str">
        <f t="shared" si="28"/>
        <v>1</v>
      </c>
      <c r="Y581" s="10">
        <v>0</v>
      </c>
      <c r="AC581">
        <f t="shared" si="29"/>
        <v>1</v>
      </c>
    </row>
    <row r="582" spans="1:29" x14ac:dyDescent="0.2">
      <c r="A582" t="s">
        <v>318</v>
      </c>
      <c r="B582" t="s">
        <v>25</v>
      </c>
      <c r="C582" s="6">
        <v>43906</v>
      </c>
      <c r="D582" s="7">
        <v>70.08</v>
      </c>
      <c r="E582" s="6">
        <v>43915</v>
      </c>
      <c r="F582" s="7">
        <v>74.38</v>
      </c>
      <c r="G582">
        <v>1</v>
      </c>
      <c r="H582">
        <v>0</v>
      </c>
      <c r="J582" s="7"/>
      <c r="K582" s="8"/>
      <c r="M582" s="7"/>
      <c r="N582" s="8"/>
      <c r="O582" s="9" cm="1">
        <f t="array" ref="O582">_xlfn.IFS(AND(B582="Short",F582=Q582),(D582-F582)/D582,AND(B582="Long",F582=Q582),(F582/D582)-1,AND(B582="Long",F582&lt;&gt;Q582),(F582/D582)-1,AND(B582="Short",F582&lt;&gt;Q582),(D582-F582)/D582)</f>
        <v>6.1358447488584433E-2</v>
      </c>
      <c r="P582" t="s">
        <v>23</v>
      </c>
      <c r="Q582" s="7">
        <v>74.38</v>
      </c>
      <c r="R582" s="8">
        <v>43906</v>
      </c>
      <c r="S582" s="10">
        <f t="shared" si="27"/>
        <v>9</v>
      </c>
      <c r="T582" s="10">
        <v>1</v>
      </c>
      <c r="V582" s="11" t="str">
        <f t="shared" si="28"/>
        <v>1</v>
      </c>
      <c r="Y582" s="10">
        <v>0</v>
      </c>
      <c r="AC582">
        <f t="shared" si="29"/>
        <v>9</v>
      </c>
    </row>
    <row r="583" spans="1:29" x14ac:dyDescent="0.2">
      <c r="A583" t="s">
        <v>310</v>
      </c>
      <c r="B583" t="s">
        <v>25</v>
      </c>
      <c r="C583" s="6">
        <v>44998</v>
      </c>
      <c r="D583" s="7">
        <v>52.454000000000001</v>
      </c>
      <c r="E583" s="6">
        <v>44999</v>
      </c>
      <c r="F583" s="7">
        <v>55.923999999999999</v>
      </c>
      <c r="G583">
        <v>1</v>
      </c>
      <c r="H583">
        <v>0</v>
      </c>
      <c r="J583" s="7"/>
      <c r="K583" s="8"/>
      <c r="M583" s="7"/>
      <c r="N583" s="8"/>
      <c r="O583" s="9" cm="1">
        <f t="array" ref="O583">_xlfn.IFS(AND(B583="Short",F583=Q583),(D583-F583)/D583,AND(B583="Long",F583=Q583),(F583/D583)-1,AND(B583="Long",F583&lt;&gt;Q583),(F583/D583)-1,AND(B583="Short",F583&lt;&gt;Q583),(D583-F583)/D583)</f>
        <v>6.6153200899836007E-2</v>
      </c>
      <c r="P583" t="s">
        <v>23</v>
      </c>
      <c r="Q583" s="7">
        <v>55.923999999999999</v>
      </c>
      <c r="R583" s="8">
        <v>44998</v>
      </c>
      <c r="S583" s="10">
        <f t="shared" si="27"/>
        <v>1</v>
      </c>
      <c r="T583" s="10">
        <v>1</v>
      </c>
      <c r="V583" s="11" t="str">
        <f t="shared" si="28"/>
        <v>1</v>
      </c>
      <c r="Y583" s="10">
        <v>0</v>
      </c>
      <c r="AC583">
        <f t="shared" si="29"/>
        <v>1</v>
      </c>
    </row>
    <row r="584" spans="1:29" x14ac:dyDescent="0.2">
      <c r="A584" t="s">
        <v>310</v>
      </c>
      <c r="B584" t="s">
        <v>22</v>
      </c>
      <c r="C584" s="6">
        <v>44999</v>
      </c>
      <c r="D584" s="7">
        <v>58.552</v>
      </c>
      <c r="E584" s="6">
        <v>45000</v>
      </c>
      <c r="F584" s="7">
        <v>54.862000000000002</v>
      </c>
      <c r="G584">
        <v>1</v>
      </c>
      <c r="H584">
        <v>0</v>
      </c>
      <c r="J584" s="7"/>
      <c r="K584" s="8"/>
      <c r="M584" s="7"/>
      <c r="N584" s="8"/>
      <c r="O584" s="9" cm="1">
        <f t="array" ref="O584">_xlfn.IFS(AND(B584="Short",F584=Q584),(D584-F584)/D584,AND(B584="Long",F584=Q584),(F584/D584)-1,AND(B584="Long",F584&lt;&gt;Q584),(F584/D584)-1,AND(B584="Short",F584&lt;&gt;Q584),(D584-F584)/D584)</f>
        <v>6.3020904495149577E-2</v>
      </c>
      <c r="P584" t="s">
        <v>23</v>
      </c>
      <c r="Q584" s="7">
        <v>54.862000000000002</v>
      </c>
      <c r="R584" s="8">
        <v>44999</v>
      </c>
      <c r="S584" s="10">
        <f t="shared" si="27"/>
        <v>1</v>
      </c>
      <c r="T584" s="10">
        <v>1</v>
      </c>
      <c r="V584" s="11" t="str">
        <f t="shared" si="28"/>
        <v>1</v>
      </c>
      <c r="Y584" s="10">
        <v>0</v>
      </c>
      <c r="AC584">
        <f t="shared" si="29"/>
        <v>1</v>
      </c>
    </row>
    <row r="585" spans="1:29" x14ac:dyDescent="0.2">
      <c r="A585" t="s">
        <v>310</v>
      </c>
      <c r="B585" t="s">
        <v>22</v>
      </c>
      <c r="C585" s="6">
        <v>45125</v>
      </c>
      <c r="D585" s="7">
        <v>64.049000000000007</v>
      </c>
      <c r="E585" s="6">
        <v>45153</v>
      </c>
      <c r="F585" s="7">
        <v>61.043999999999997</v>
      </c>
      <c r="G585">
        <v>1</v>
      </c>
      <c r="H585">
        <v>0</v>
      </c>
      <c r="J585" s="7"/>
      <c r="K585" s="8"/>
      <c r="M585" s="7"/>
      <c r="N585" s="8"/>
      <c r="O585" s="9" cm="1">
        <f t="array" ref="O585">_xlfn.IFS(AND(B585="Short",F585=Q585),(D585-F585)/D585,AND(B585="Long",F585=Q585),(F585/D585)-1,AND(B585="Long",F585&lt;&gt;Q585),(F585/D585)-1,AND(B585="Short",F585&lt;&gt;Q585),(D585-F585)/D585)</f>
        <v>4.6917204015675645E-2</v>
      </c>
      <c r="P585" t="s">
        <v>23</v>
      </c>
      <c r="Q585" s="7">
        <v>61.043999999999997</v>
      </c>
      <c r="R585" s="8">
        <v>45125</v>
      </c>
      <c r="S585" s="10">
        <f t="shared" si="27"/>
        <v>28</v>
      </c>
      <c r="T585" s="10">
        <v>1</v>
      </c>
      <c r="V585" s="11" t="str">
        <f t="shared" si="28"/>
        <v>1</v>
      </c>
      <c r="Y585" s="10">
        <v>0</v>
      </c>
      <c r="AC585">
        <f t="shared" si="29"/>
        <v>28</v>
      </c>
    </row>
    <row r="586" spans="1:29" x14ac:dyDescent="0.2">
      <c r="A586" t="s">
        <v>309</v>
      </c>
      <c r="B586" t="s">
        <v>22</v>
      </c>
      <c r="C586" s="6">
        <v>44144</v>
      </c>
      <c r="D586" s="7">
        <v>60.131999999999998</v>
      </c>
      <c r="E586" s="6">
        <v>44510</v>
      </c>
      <c r="F586" s="7">
        <v>68.959999999999994</v>
      </c>
      <c r="G586">
        <v>0</v>
      </c>
      <c r="H586">
        <v>0</v>
      </c>
      <c r="J586" s="7"/>
      <c r="K586" s="8"/>
      <c r="M586" s="7"/>
      <c r="N586" s="8"/>
      <c r="O586" s="9" cm="1">
        <f t="array" ref="O586">_xlfn.IFS(AND(B586="Short",F586=Q586),(D586-F586)/D586,AND(B586="Long",F586=Q586),(F586/D586)-1,AND(B586="Long",F586&lt;&gt;Q586),(F586/D586)-1,AND(B586="Short",F586&lt;&gt;Q586),(D586-F586)/D586)</f>
        <v>-0.14681035056209665</v>
      </c>
      <c r="P586" t="s">
        <v>23</v>
      </c>
      <c r="Q586" s="7">
        <v>56.692</v>
      </c>
      <c r="R586" s="8">
        <v>44144</v>
      </c>
      <c r="S586" s="10">
        <f t="shared" si="27"/>
        <v>366</v>
      </c>
      <c r="T586" s="10">
        <v>0</v>
      </c>
      <c r="V586" s="11" t="b">
        <f t="shared" si="28"/>
        <v>0</v>
      </c>
      <c r="Y586" s="10">
        <v>0</v>
      </c>
      <c r="AC586" t="b">
        <f t="shared" si="29"/>
        <v>0</v>
      </c>
    </row>
    <row r="587" spans="1:29" x14ac:dyDescent="0.2">
      <c r="A587" t="s">
        <v>316</v>
      </c>
      <c r="B587" t="s">
        <v>25</v>
      </c>
      <c r="C587" s="6">
        <v>44769</v>
      </c>
      <c r="D587" s="7">
        <v>229</v>
      </c>
      <c r="E587" s="6">
        <v>44770</v>
      </c>
      <c r="F587" s="7">
        <v>243.05</v>
      </c>
      <c r="G587">
        <v>1</v>
      </c>
      <c r="H587">
        <v>0</v>
      </c>
      <c r="J587" s="7"/>
      <c r="K587" s="8"/>
      <c r="M587" s="7"/>
      <c r="N587" s="8"/>
      <c r="O587" s="9" cm="1">
        <f t="array" ref="O587">_xlfn.IFS(AND(B587="Short",F587=Q587),(D587-F587)/D587,AND(B587="Long",F587=Q587),(F587/D587)-1,AND(B587="Long",F587&lt;&gt;Q587),(F587/D587)-1,AND(B587="Short",F587&lt;&gt;Q587),(D587-F587)/D587)</f>
        <v>6.1353711790393062E-2</v>
      </c>
      <c r="P587" t="s">
        <v>23</v>
      </c>
      <c r="Q587" s="7">
        <v>243.05</v>
      </c>
      <c r="R587" s="8">
        <v>44769</v>
      </c>
      <c r="S587" s="10">
        <f t="shared" si="27"/>
        <v>1</v>
      </c>
      <c r="T587" s="10">
        <v>1</v>
      </c>
      <c r="V587" s="11" t="str">
        <f t="shared" si="28"/>
        <v>1</v>
      </c>
      <c r="Y587" s="10">
        <v>0</v>
      </c>
      <c r="AC587">
        <f t="shared" si="29"/>
        <v>1</v>
      </c>
    </row>
    <row r="588" spans="1:29" x14ac:dyDescent="0.2">
      <c r="A588" t="s">
        <v>316</v>
      </c>
      <c r="B588" t="s">
        <v>25</v>
      </c>
      <c r="C588" s="6">
        <v>44952</v>
      </c>
      <c r="D588" s="7">
        <v>223.429</v>
      </c>
      <c r="E588" s="6">
        <v>44957</v>
      </c>
      <c r="F588" s="7">
        <v>236.57400000000001</v>
      </c>
      <c r="G588">
        <v>1</v>
      </c>
      <c r="H588">
        <v>0</v>
      </c>
      <c r="J588" s="7"/>
      <c r="K588" s="8"/>
      <c r="M588" s="7"/>
      <c r="N588" s="8"/>
      <c r="O588" s="9" cm="1">
        <f t="array" ref="O588">_xlfn.IFS(AND(B588="Short",F588=Q588),(D588-F588)/D588,AND(B588="Long",F588=Q588),(F588/D588)-1,AND(B588="Long",F588&lt;&gt;Q588),(F588/D588)-1,AND(B588="Short",F588&lt;&gt;Q588),(D588-F588)/D588)</f>
        <v>5.8833007353566558E-2</v>
      </c>
      <c r="P588" t="s">
        <v>23</v>
      </c>
      <c r="Q588" s="7">
        <v>236.57400000000001</v>
      </c>
      <c r="R588" s="8">
        <v>44952</v>
      </c>
      <c r="S588" s="10">
        <f t="shared" si="27"/>
        <v>5</v>
      </c>
      <c r="T588" s="10">
        <v>1</v>
      </c>
      <c r="V588" s="11" t="str">
        <f t="shared" si="28"/>
        <v>1</v>
      </c>
      <c r="Y588" s="10">
        <v>0</v>
      </c>
      <c r="AC588">
        <f t="shared" si="29"/>
        <v>5</v>
      </c>
    </row>
    <row r="589" spans="1:29" x14ac:dyDescent="0.2">
      <c r="A589" t="s">
        <v>364</v>
      </c>
      <c r="B589" t="s">
        <v>22</v>
      </c>
      <c r="C589" s="6">
        <v>43907</v>
      </c>
      <c r="D589" s="7">
        <v>488.68299999999999</v>
      </c>
      <c r="E589" s="6">
        <v>43908</v>
      </c>
      <c r="F589" s="7">
        <v>462.09800000000001</v>
      </c>
      <c r="G589">
        <v>1</v>
      </c>
      <c r="H589">
        <v>0</v>
      </c>
      <c r="J589" s="7"/>
      <c r="K589" s="8"/>
      <c r="M589" s="7"/>
      <c r="N589" s="8"/>
      <c r="O589" s="9" cm="1">
        <f t="array" ref="O589">_xlfn.IFS(AND(B589="Short",F589=Q589),(D589-F589)/D589,AND(B589="Long",F589=Q589),(F589/D589)-1,AND(B589="Long",F589&lt;&gt;Q589),(F589/D589)-1,AND(B589="Short",F589&lt;&gt;Q589),(D589-F589)/D589)</f>
        <v>5.4401319464765459E-2</v>
      </c>
      <c r="P589" t="s">
        <v>23</v>
      </c>
      <c r="Q589" s="7">
        <v>462.09800000000001</v>
      </c>
      <c r="R589" s="8">
        <v>43907</v>
      </c>
      <c r="S589" s="10">
        <f t="shared" si="27"/>
        <v>1</v>
      </c>
      <c r="T589" s="10">
        <v>1</v>
      </c>
      <c r="V589" s="11" t="str">
        <f t="shared" si="28"/>
        <v>1</v>
      </c>
      <c r="Y589" s="10">
        <v>0</v>
      </c>
      <c r="AC589">
        <f t="shared" si="29"/>
        <v>1</v>
      </c>
    </row>
    <row r="590" spans="1:29" x14ac:dyDescent="0.2">
      <c r="A590" t="s">
        <v>321</v>
      </c>
      <c r="B590" t="s">
        <v>22</v>
      </c>
      <c r="C590" s="6">
        <v>43900</v>
      </c>
      <c r="D590" s="7">
        <v>18.957000000000001</v>
      </c>
      <c r="E590" s="6">
        <v>43901</v>
      </c>
      <c r="F590" s="7">
        <v>18.042000000000002</v>
      </c>
      <c r="G590">
        <v>1</v>
      </c>
      <c r="H590">
        <v>0</v>
      </c>
      <c r="J590" s="7"/>
      <c r="K590" s="8"/>
      <c r="M590" s="7"/>
      <c r="N590" s="8"/>
      <c r="O590" s="9" cm="1">
        <f t="array" ref="O590">_xlfn.IFS(AND(B590="Short",F590=Q590),(D590-F590)/D590,AND(B590="Long",F590=Q590),(F590/D590)-1,AND(B590="Long",F590&lt;&gt;Q590),(F590/D590)-1,AND(B590="Short",F590&lt;&gt;Q590),(D590-F590)/D590)</f>
        <v>4.8267130875138425E-2</v>
      </c>
      <c r="P590" t="s">
        <v>23</v>
      </c>
      <c r="Q590" s="7">
        <v>18.042000000000002</v>
      </c>
      <c r="R590" s="8">
        <v>43900</v>
      </c>
      <c r="S590" s="10">
        <f t="shared" si="27"/>
        <v>1</v>
      </c>
      <c r="T590" s="10">
        <v>1</v>
      </c>
      <c r="V590" s="11" t="str">
        <f t="shared" si="28"/>
        <v>1</v>
      </c>
      <c r="Y590" s="10">
        <v>0</v>
      </c>
      <c r="AC590">
        <f t="shared" si="29"/>
        <v>1</v>
      </c>
    </row>
    <row r="591" spans="1:29" x14ac:dyDescent="0.2">
      <c r="A591" t="s">
        <v>321</v>
      </c>
      <c r="B591" t="s">
        <v>25</v>
      </c>
      <c r="C591" s="6">
        <v>43902</v>
      </c>
      <c r="D591" s="7">
        <v>15.795999999999999</v>
      </c>
      <c r="E591" s="6">
        <v>43902</v>
      </c>
      <c r="F591" s="7">
        <v>16.675999999999998</v>
      </c>
      <c r="G591">
        <v>1</v>
      </c>
      <c r="H591">
        <v>0</v>
      </c>
      <c r="J591" s="7"/>
      <c r="K591" s="8"/>
      <c r="M591" s="7"/>
      <c r="N591" s="8"/>
      <c r="O591" s="9" cm="1">
        <f t="array" ref="O591">_xlfn.IFS(AND(B591="Short",F591=Q591),(D591-F591)/D591,AND(B591="Long",F591=Q591),(F591/D591)-1,AND(B591="Long",F591&lt;&gt;Q591),(F591/D591)-1,AND(B591="Short",F591&lt;&gt;Q591),(D591-F591)/D591)</f>
        <v>5.5710306406685284E-2</v>
      </c>
      <c r="P591" t="s">
        <v>23</v>
      </c>
      <c r="Q591" s="7">
        <v>16.675999999999998</v>
      </c>
      <c r="R591" s="8">
        <v>43902</v>
      </c>
      <c r="S591" s="10">
        <f t="shared" si="27"/>
        <v>0</v>
      </c>
      <c r="T591" s="10">
        <v>1</v>
      </c>
      <c r="V591" s="11" t="str">
        <f t="shared" si="28"/>
        <v>1</v>
      </c>
      <c r="Y591" s="10">
        <v>0</v>
      </c>
      <c r="AC591">
        <f t="shared" si="29"/>
        <v>0</v>
      </c>
    </row>
    <row r="592" spans="1:29" x14ac:dyDescent="0.2">
      <c r="A592" t="s">
        <v>321</v>
      </c>
      <c r="B592" t="s">
        <v>25</v>
      </c>
      <c r="C592" s="6">
        <v>43906</v>
      </c>
      <c r="D592" s="7">
        <v>14.234</v>
      </c>
      <c r="E592" s="6">
        <v>43915</v>
      </c>
      <c r="F592" s="7">
        <v>15.304</v>
      </c>
      <c r="G592">
        <v>1</v>
      </c>
      <c r="H592">
        <v>0</v>
      </c>
      <c r="J592" s="7"/>
      <c r="K592" s="8"/>
      <c r="M592" s="7"/>
      <c r="N592" s="8"/>
      <c r="O592" s="9" cm="1">
        <f t="array" ref="O592">_xlfn.IFS(AND(B592="Short",F592=Q592),(D592-F592)/D592,AND(B592="Long",F592=Q592),(F592/D592)-1,AND(B592="Long",F592&lt;&gt;Q592),(F592/D592)-1,AND(B592="Short",F592&lt;&gt;Q592),(D592-F592)/D592)</f>
        <v>7.5172123085569753E-2</v>
      </c>
      <c r="P592" t="s">
        <v>23</v>
      </c>
      <c r="Q592" s="7">
        <v>15.304</v>
      </c>
      <c r="R592" s="8">
        <v>43906</v>
      </c>
      <c r="S592" s="10">
        <f t="shared" si="27"/>
        <v>9</v>
      </c>
      <c r="T592" s="10">
        <v>1</v>
      </c>
      <c r="V592" s="11" t="str">
        <f t="shared" si="28"/>
        <v>1</v>
      </c>
      <c r="Y592" s="10">
        <v>0</v>
      </c>
      <c r="AC592">
        <f t="shared" si="29"/>
        <v>9</v>
      </c>
    </row>
    <row r="593" spans="1:29" x14ac:dyDescent="0.2">
      <c r="A593" t="s">
        <v>364</v>
      </c>
      <c r="B593" t="s">
        <v>22</v>
      </c>
      <c r="C593" s="6">
        <v>44812</v>
      </c>
      <c r="D593" s="7">
        <v>677.93499999999995</v>
      </c>
      <c r="E593" s="6">
        <v>45180</v>
      </c>
      <c r="F593" s="7">
        <v>833.53</v>
      </c>
      <c r="G593">
        <v>0</v>
      </c>
      <c r="H593">
        <v>0</v>
      </c>
      <c r="J593" s="7"/>
      <c r="K593" s="8"/>
      <c r="M593" s="7"/>
      <c r="N593" s="8"/>
      <c r="O593" s="9" cm="1">
        <f t="array" ref="O593">_xlfn.IFS(AND(B593="Short",F593=Q593),(D593-F593)/D593,AND(B593="Long",F593=Q593),(F593/D593)-1,AND(B593="Long",F593&lt;&gt;Q593),(F593/D593)-1,AND(B593="Short",F593&lt;&gt;Q593),(D593-F593)/D593)</f>
        <v>-0.22951315391593596</v>
      </c>
      <c r="P593" t="s">
        <v>23</v>
      </c>
      <c r="Q593" s="7">
        <v>632.66</v>
      </c>
      <c r="R593" s="8">
        <v>44812</v>
      </c>
      <c r="S593" s="10">
        <f t="shared" si="27"/>
        <v>368</v>
      </c>
      <c r="T593" s="10">
        <v>0</v>
      </c>
      <c r="V593" s="11" t="b">
        <f t="shared" si="28"/>
        <v>0</v>
      </c>
      <c r="Y593" s="10">
        <v>0</v>
      </c>
      <c r="AC593" t="b">
        <f t="shared" si="29"/>
        <v>0</v>
      </c>
    </row>
    <row r="594" spans="1:29" x14ac:dyDescent="0.2">
      <c r="A594" t="s">
        <v>322</v>
      </c>
      <c r="B594" t="s">
        <v>25</v>
      </c>
      <c r="C594" s="6">
        <v>44680</v>
      </c>
      <c r="D594" s="7">
        <v>187.53100000000001</v>
      </c>
      <c r="E594" s="6">
        <v>44781</v>
      </c>
      <c r="F594" s="7">
        <v>199.136</v>
      </c>
      <c r="G594">
        <v>1</v>
      </c>
      <c r="H594">
        <v>0</v>
      </c>
      <c r="J594" s="7"/>
      <c r="K594" s="8"/>
      <c r="M594" s="7"/>
      <c r="N594" s="8"/>
      <c r="O594" s="9" cm="1">
        <f t="array" ref="O594">_xlfn.IFS(AND(B594="Short",F594=Q594),(D594-F594)/D594,AND(B594="Long",F594=Q594),(F594/D594)-1,AND(B594="Long",F594&lt;&gt;Q594),(F594/D594)-1,AND(B594="Short",F594&lt;&gt;Q594),(D594-F594)/D594)</f>
        <v>6.1883101993803535E-2</v>
      </c>
      <c r="P594" t="s">
        <v>23</v>
      </c>
      <c r="Q594" s="7">
        <v>199.136</v>
      </c>
      <c r="R594" s="8">
        <v>44680</v>
      </c>
      <c r="S594" s="10">
        <f t="shared" si="27"/>
        <v>101</v>
      </c>
      <c r="T594" s="10">
        <v>1</v>
      </c>
      <c r="V594" s="11" t="str">
        <f t="shared" si="28"/>
        <v>1</v>
      </c>
      <c r="Y594" s="10">
        <v>0</v>
      </c>
      <c r="AC594">
        <f t="shared" si="29"/>
        <v>101</v>
      </c>
    </row>
    <row r="595" spans="1:29" x14ac:dyDescent="0.2">
      <c r="A595" t="s">
        <v>328</v>
      </c>
      <c r="B595" t="s">
        <v>25</v>
      </c>
      <c r="C595" s="6">
        <v>43906</v>
      </c>
      <c r="D595" s="7">
        <v>111.84699999999999</v>
      </c>
      <c r="E595" s="6">
        <v>43907</v>
      </c>
      <c r="F595" s="7">
        <v>119.83199999999999</v>
      </c>
      <c r="G595">
        <v>1</v>
      </c>
      <c r="H595">
        <v>0</v>
      </c>
      <c r="J595" s="7"/>
      <c r="K595" s="8"/>
      <c r="M595" s="7"/>
      <c r="N595" s="8"/>
      <c r="O595" s="9" cm="1">
        <f t="array" ref="O595">_xlfn.IFS(AND(B595="Short",F595=Q595),(D595-F595)/D595,AND(B595="Long",F595=Q595),(F595/D595)-1,AND(B595="Long",F595&lt;&gt;Q595),(F595/D595)-1,AND(B595="Short",F595&lt;&gt;Q595),(D595-F595)/D595)</f>
        <v>7.1392169660339677E-2</v>
      </c>
      <c r="P595" t="s">
        <v>23</v>
      </c>
      <c r="Q595" s="7">
        <v>119.83199999999999</v>
      </c>
      <c r="R595" s="8">
        <v>43906</v>
      </c>
      <c r="S595" s="10">
        <f t="shared" si="27"/>
        <v>1</v>
      </c>
      <c r="T595" s="10">
        <v>1</v>
      </c>
      <c r="V595" s="11" t="str">
        <f t="shared" si="28"/>
        <v>1</v>
      </c>
      <c r="Y595" s="10">
        <v>0</v>
      </c>
      <c r="AC595">
        <f t="shared" si="29"/>
        <v>1</v>
      </c>
    </row>
    <row r="596" spans="1:29" x14ac:dyDescent="0.2">
      <c r="A596" t="s">
        <v>309</v>
      </c>
      <c r="B596" t="s">
        <v>22</v>
      </c>
      <c r="C596" s="6">
        <v>44517</v>
      </c>
      <c r="D596" s="7">
        <v>76.069999999999993</v>
      </c>
      <c r="E596" s="6">
        <v>44518</v>
      </c>
      <c r="F596" s="7">
        <v>72.42</v>
      </c>
      <c r="G596">
        <v>1</v>
      </c>
      <c r="H596">
        <v>0</v>
      </c>
      <c r="J596" s="7"/>
      <c r="K596" s="8"/>
      <c r="M596" s="7"/>
      <c r="N596" s="8"/>
      <c r="O596" s="9" cm="1">
        <f t="array" ref="O596">_xlfn.IFS(AND(B596="Short",F596=Q596),(D596-F596)/D596,AND(B596="Long",F596=Q596),(F596/D596)-1,AND(B596="Long",F596&lt;&gt;Q596),(F596/D596)-1,AND(B596="Short",F596&lt;&gt;Q596),(D596-F596)/D596)</f>
        <v>4.7982121729985429E-2</v>
      </c>
      <c r="P596" t="s">
        <v>23</v>
      </c>
      <c r="Q596" s="7">
        <v>72.42</v>
      </c>
      <c r="R596" s="8">
        <v>44517</v>
      </c>
      <c r="S596" s="10">
        <f t="shared" si="27"/>
        <v>1</v>
      </c>
      <c r="T596" s="10">
        <v>1</v>
      </c>
      <c r="V596" s="11" t="str">
        <f t="shared" si="28"/>
        <v>1</v>
      </c>
      <c r="Y596" s="10">
        <v>0</v>
      </c>
      <c r="AC596">
        <f t="shared" si="29"/>
        <v>1</v>
      </c>
    </row>
    <row r="597" spans="1:29" x14ac:dyDescent="0.2">
      <c r="A597" t="s">
        <v>368</v>
      </c>
      <c r="B597" t="s">
        <v>25</v>
      </c>
      <c r="C597" s="6">
        <v>43899</v>
      </c>
      <c r="D597" s="7">
        <v>11.603</v>
      </c>
      <c r="E597" s="6">
        <v>43985</v>
      </c>
      <c r="F597" s="7">
        <v>12.368</v>
      </c>
      <c r="G597">
        <v>1</v>
      </c>
      <c r="H597">
        <v>0</v>
      </c>
      <c r="J597" s="7"/>
      <c r="K597" s="8"/>
      <c r="M597" s="7"/>
      <c r="N597" s="8"/>
      <c r="O597" s="9" cm="1">
        <f t="array" ref="O597">_xlfn.IFS(AND(B597="Short",F597=Q597),(D597-F597)/D597,AND(B597="Long",F597=Q597),(F597/D597)-1,AND(B597="Long",F597&lt;&gt;Q597),(F597/D597)-1,AND(B597="Short",F597&lt;&gt;Q597),(D597-F597)/D597)</f>
        <v>6.5931224683271727E-2</v>
      </c>
      <c r="P597" t="s">
        <v>23</v>
      </c>
      <c r="Q597" s="7">
        <v>12.368</v>
      </c>
      <c r="R597" s="8">
        <v>43899</v>
      </c>
      <c r="S597" s="10">
        <f t="shared" si="27"/>
        <v>86</v>
      </c>
      <c r="T597" s="10">
        <v>1</v>
      </c>
      <c r="V597" s="11" t="str">
        <f t="shared" si="28"/>
        <v>1</v>
      </c>
      <c r="Y597" s="10">
        <v>0</v>
      </c>
      <c r="AC597">
        <f t="shared" si="29"/>
        <v>86</v>
      </c>
    </row>
    <row r="598" spans="1:29" x14ac:dyDescent="0.2">
      <c r="A598" t="s">
        <v>368</v>
      </c>
      <c r="B598" t="s">
        <v>25</v>
      </c>
      <c r="C598" s="6">
        <v>44998</v>
      </c>
      <c r="D598" s="7">
        <v>14.817</v>
      </c>
      <c r="E598" s="6">
        <v>44999</v>
      </c>
      <c r="F598" s="7">
        <v>17.852</v>
      </c>
      <c r="G598">
        <v>1</v>
      </c>
      <c r="H598">
        <v>0</v>
      </c>
      <c r="J598" s="7"/>
      <c r="K598" s="8"/>
      <c r="M598" s="7"/>
      <c r="N598" s="8"/>
      <c r="O598" s="9" cm="1">
        <f t="array" ref="O598">_xlfn.IFS(AND(B598="Short",F598=Q598),(D598-F598)/D598,AND(B598="Long",F598=Q598),(F598/D598)-1,AND(B598="Long",F598&lt;&gt;Q598),(F598/D598)-1,AND(B598="Short",F598&lt;&gt;Q598),(D598-F598)/D598)</f>
        <v>0.20483228723763247</v>
      </c>
      <c r="P598" t="s">
        <v>23</v>
      </c>
      <c r="Q598" s="7">
        <v>17.852</v>
      </c>
      <c r="R598" s="8">
        <v>44998</v>
      </c>
      <c r="S598" s="10">
        <f t="shared" si="27"/>
        <v>1</v>
      </c>
      <c r="T598" s="10">
        <v>1</v>
      </c>
      <c r="V598" s="11" t="str">
        <f t="shared" si="28"/>
        <v>1</v>
      </c>
      <c r="Y598" s="10">
        <v>0</v>
      </c>
      <c r="AC598">
        <f t="shared" si="29"/>
        <v>1</v>
      </c>
    </row>
    <row r="599" spans="1:29" x14ac:dyDescent="0.2">
      <c r="A599" t="s">
        <v>368</v>
      </c>
      <c r="B599" t="s">
        <v>25</v>
      </c>
      <c r="C599" s="6">
        <v>45219</v>
      </c>
      <c r="D599" s="7">
        <v>14.666499999999999</v>
      </c>
      <c r="E599" s="6">
        <v>45233</v>
      </c>
      <c r="F599" s="7">
        <v>15.673999999999999</v>
      </c>
      <c r="G599">
        <v>1</v>
      </c>
      <c r="H599">
        <v>0</v>
      </c>
      <c r="J599" s="7"/>
      <c r="K599" s="8"/>
      <c r="M599" s="7"/>
      <c r="N599" s="8"/>
      <c r="O599" s="9" cm="1">
        <f t="array" ref="O599">_xlfn.IFS(AND(B599="Short",F599=Q599),(D599-F599)/D599,AND(B599="Long",F599=Q599),(F599/D599)-1,AND(B599="Long",F599&lt;&gt;Q599),(F599/D599)-1,AND(B599="Short",F599&lt;&gt;Q599),(D599-F599)/D599)</f>
        <v>6.8693962431391364E-2</v>
      </c>
      <c r="P599" t="s">
        <v>23</v>
      </c>
      <c r="Q599" s="7">
        <v>15.673999999999999</v>
      </c>
      <c r="R599" s="8">
        <v>45219</v>
      </c>
      <c r="S599" s="10">
        <f t="shared" si="27"/>
        <v>14</v>
      </c>
      <c r="T599" s="10">
        <v>1</v>
      </c>
      <c r="V599" s="11" t="str">
        <f t="shared" si="28"/>
        <v>1</v>
      </c>
      <c r="Y599" s="10">
        <v>0</v>
      </c>
      <c r="AC599">
        <f t="shared" si="29"/>
        <v>14</v>
      </c>
    </row>
    <row r="600" spans="1:29" x14ac:dyDescent="0.2">
      <c r="A600" t="s">
        <v>325</v>
      </c>
      <c r="B600" t="s">
        <v>25</v>
      </c>
      <c r="C600" s="6">
        <v>44119</v>
      </c>
      <c r="D600" s="7">
        <v>231.941</v>
      </c>
      <c r="E600" s="6">
        <v>44487</v>
      </c>
      <c r="F600" s="7">
        <v>180.8</v>
      </c>
      <c r="G600">
        <v>0</v>
      </c>
      <c r="H600">
        <v>0</v>
      </c>
      <c r="J600" s="7"/>
      <c r="K600" s="8"/>
      <c r="M600" s="7"/>
      <c r="N600" s="8"/>
      <c r="O600" s="9" cm="1">
        <f t="array" ref="O600">_xlfn.IFS(AND(B600="Short",F600=Q600),(D600-F600)/D600,AND(B600="Long",F600=Q600),(F600/D600)-1,AND(B600="Long",F600&lt;&gt;Q600),(F600/D600)-1,AND(B600="Short",F600&lt;&gt;Q600),(D600-F600)/D600)</f>
        <v>-0.22049141807614858</v>
      </c>
      <c r="P600" t="s">
        <v>23</v>
      </c>
      <c r="Q600" s="7">
        <v>253.89599999999999</v>
      </c>
      <c r="R600" s="8">
        <v>44119</v>
      </c>
      <c r="S600" s="10">
        <f t="shared" si="27"/>
        <v>368</v>
      </c>
      <c r="T600" s="10">
        <v>0</v>
      </c>
      <c r="V600" s="11" t="b">
        <f t="shared" si="28"/>
        <v>0</v>
      </c>
      <c r="Y600" s="10">
        <v>0</v>
      </c>
      <c r="AC600" t="b">
        <f t="shared" si="29"/>
        <v>0</v>
      </c>
    </row>
    <row r="601" spans="1:29" x14ac:dyDescent="0.2">
      <c r="A601" t="s">
        <v>373</v>
      </c>
      <c r="B601" t="s">
        <v>25</v>
      </c>
      <c r="C601" s="6">
        <v>43906</v>
      </c>
      <c r="D601" s="7">
        <v>42.378999999999998</v>
      </c>
      <c r="E601" s="6">
        <v>43945</v>
      </c>
      <c r="F601" s="7">
        <v>45.073999999999998</v>
      </c>
      <c r="G601">
        <v>1</v>
      </c>
      <c r="H601">
        <v>0</v>
      </c>
      <c r="J601" s="7"/>
      <c r="K601" s="8"/>
      <c r="M601" s="7"/>
      <c r="N601" s="8"/>
      <c r="O601" s="9" cm="1">
        <f t="array" ref="O601">_xlfn.IFS(AND(B601="Short",F601=Q601),(D601-F601)/D601,AND(B601="Long",F601=Q601),(F601/D601)-1,AND(B601="Long",F601&lt;&gt;Q601),(F601/D601)-1,AND(B601="Short",F601&lt;&gt;Q601),(D601-F601)/D601)</f>
        <v>6.3592817197196672E-2</v>
      </c>
      <c r="P601" t="s">
        <v>23</v>
      </c>
      <c r="Q601" s="7">
        <v>45.073999999999998</v>
      </c>
      <c r="R601" s="8">
        <v>43906</v>
      </c>
      <c r="S601" s="10">
        <f t="shared" si="27"/>
        <v>39</v>
      </c>
      <c r="T601" s="10">
        <v>1</v>
      </c>
      <c r="V601" s="11" t="str">
        <f t="shared" si="28"/>
        <v>1</v>
      </c>
      <c r="Y601" s="10">
        <v>0</v>
      </c>
      <c r="AC601">
        <f t="shared" si="29"/>
        <v>39</v>
      </c>
    </row>
    <row r="602" spans="1:29" x14ac:dyDescent="0.2">
      <c r="A602" t="s">
        <v>373</v>
      </c>
      <c r="B602" t="s">
        <v>22</v>
      </c>
      <c r="C602" s="6">
        <v>44225</v>
      </c>
      <c r="D602" s="7">
        <v>71.846999999999994</v>
      </c>
      <c r="E602" s="6">
        <v>44228</v>
      </c>
      <c r="F602" s="7">
        <v>67.932000000000002</v>
      </c>
      <c r="G602">
        <v>1</v>
      </c>
      <c r="H602">
        <v>0</v>
      </c>
      <c r="J602" s="7"/>
      <c r="K602" s="8"/>
      <c r="M602" s="7"/>
      <c r="N602" s="8"/>
      <c r="O602" s="9" cm="1">
        <f t="array" ref="O602">_xlfn.IFS(AND(B602="Short",F602=Q602),(D602-F602)/D602,AND(B602="Long",F602=Q602),(F602/D602)-1,AND(B602="Long",F602&lt;&gt;Q602),(F602/D602)-1,AND(B602="Short",F602&lt;&gt;Q602),(D602-F602)/D602)</f>
        <v>5.4490792934986744E-2</v>
      </c>
      <c r="P602" t="s">
        <v>23</v>
      </c>
      <c r="Q602" s="7">
        <v>67.932000000000002</v>
      </c>
      <c r="R602" s="8">
        <v>44225</v>
      </c>
      <c r="S602" s="10">
        <f t="shared" si="27"/>
        <v>3</v>
      </c>
      <c r="T602" s="10">
        <v>1</v>
      </c>
      <c r="V602" s="11" t="str">
        <f t="shared" si="28"/>
        <v>1</v>
      </c>
      <c r="Y602" s="10">
        <v>0</v>
      </c>
      <c r="AC602">
        <f t="shared" si="29"/>
        <v>3</v>
      </c>
    </row>
    <row r="603" spans="1:29" x14ac:dyDescent="0.2">
      <c r="A603" t="s">
        <v>314</v>
      </c>
      <c r="B603" t="s">
        <v>22</v>
      </c>
      <c r="C603" s="6">
        <v>43872</v>
      </c>
      <c r="D603" s="7">
        <v>92.783000000000001</v>
      </c>
      <c r="E603" s="6">
        <v>43889</v>
      </c>
      <c r="F603" s="7">
        <v>88.197999999999993</v>
      </c>
      <c r="G603">
        <v>1</v>
      </c>
      <c r="H603">
        <v>0</v>
      </c>
      <c r="J603" s="7"/>
      <c r="K603" s="8"/>
      <c r="M603" s="7"/>
      <c r="N603" s="8"/>
      <c r="O603" s="9" cm="1">
        <f t="array" ref="O603">_xlfn.IFS(AND(B603="Short",F603=Q603),(D603-F603)/D603,AND(B603="Long",F603=Q603),(F603/D603)-1,AND(B603="Long",F603&lt;&gt;Q603),(F603/D603)-1,AND(B603="Short",F603&lt;&gt;Q603),(D603-F603)/D603)</f>
        <v>4.9416380155847602E-2</v>
      </c>
      <c r="P603" t="s">
        <v>23</v>
      </c>
      <c r="Q603" s="7">
        <v>88.197999999999993</v>
      </c>
      <c r="R603" s="8">
        <v>43872</v>
      </c>
      <c r="S603" s="10">
        <f t="shared" si="27"/>
        <v>17</v>
      </c>
      <c r="T603" s="10">
        <v>1</v>
      </c>
      <c r="V603" s="11" t="str">
        <f t="shared" si="28"/>
        <v>1</v>
      </c>
      <c r="Y603" s="10">
        <v>0</v>
      </c>
      <c r="AC603">
        <f t="shared" si="29"/>
        <v>17</v>
      </c>
    </row>
    <row r="604" spans="1:29" x14ac:dyDescent="0.2">
      <c r="A604" t="s">
        <v>373</v>
      </c>
      <c r="B604" t="s">
        <v>25</v>
      </c>
      <c r="C604" s="6">
        <v>44855</v>
      </c>
      <c r="D604" s="7">
        <v>66.843999999999994</v>
      </c>
      <c r="E604" s="6">
        <v>44858</v>
      </c>
      <c r="F604" s="7">
        <v>74.063999999999993</v>
      </c>
      <c r="G604">
        <v>1</v>
      </c>
      <c r="H604">
        <v>0</v>
      </c>
      <c r="J604" s="7"/>
      <c r="K604" s="8"/>
      <c r="M604" s="7"/>
      <c r="N604" s="8"/>
      <c r="O604" s="9" cm="1">
        <f t="array" ref="O604">_xlfn.IFS(AND(B604="Short",F604=Q604),(D604-F604)/D604,AND(B604="Long",F604=Q604),(F604/D604)-1,AND(B604="Long",F604&lt;&gt;Q604),(F604/D604)-1,AND(B604="Short",F604&lt;&gt;Q604),(D604-F604)/D604)</f>
        <v>0.10801268625456295</v>
      </c>
      <c r="P604" t="s">
        <v>23</v>
      </c>
      <c r="Q604" s="7">
        <v>74.063999999999993</v>
      </c>
      <c r="R604" s="8">
        <v>44855</v>
      </c>
      <c r="S604" s="10">
        <f t="shared" si="27"/>
        <v>3</v>
      </c>
      <c r="T604" s="10">
        <v>1</v>
      </c>
      <c r="V604" s="11" t="str">
        <f t="shared" si="28"/>
        <v>1</v>
      </c>
      <c r="Y604" s="10">
        <v>0</v>
      </c>
      <c r="AC604">
        <f t="shared" si="29"/>
        <v>3</v>
      </c>
    </row>
    <row r="605" spans="1:29" x14ac:dyDescent="0.2">
      <c r="A605" t="s">
        <v>373</v>
      </c>
      <c r="B605" t="s">
        <v>25</v>
      </c>
      <c r="C605" s="6">
        <v>45133</v>
      </c>
      <c r="D605" s="7">
        <v>72.820999999999998</v>
      </c>
      <c r="E605" s="6">
        <v>45209</v>
      </c>
      <c r="F605" s="7">
        <v>76.926000000000002</v>
      </c>
      <c r="G605">
        <v>1</v>
      </c>
      <c r="H605">
        <v>0</v>
      </c>
      <c r="J605" s="7"/>
      <c r="K605" s="8"/>
      <c r="M605" s="7"/>
      <c r="N605" s="8"/>
      <c r="O605" s="9" cm="1">
        <f t="array" ref="O605">_xlfn.IFS(AND(B605="Short",F605=Q605),(D605-F605)/D605,AND(B605="Long",F605=Q605),(F605/D605)-1,AND(B605="Long",F605&lt;&gt;Q605),(F605/D605)-1,AND(B605="Short",F605&lt;&gt;Q605),(D605-F605)/D605)</f>
        <v>5.6371101742629159E-2</v>
      </c>
      <c r="P605" t="s">
        <v>23</v>
      </c>
      <c r="Q605" s="7">
        <v>76.926000000000002</v>
      </c>
      <c r="R605" s="8">
        <v>45133</v>
      </c>
      <c r="S605" s="10">
        <f t="shared" si="27"/>
        <v>76</v>
      </c>
      <c r="T605" s="10">
        <v>1</v>
      </c>
      <c r="V605" s="11" t="str">
        <f t="shared" si="28"/>
        <v>1</v>
      </c>
      <c r="Y605" s="10">
        <v>0</v>
      </c>
      <c r="AC605">
        <f t="shared" si="29"/>
        <v>76</v>
      </c>
    </row>
    <row r="606" spans="1:29" x14ac:dyDescent="0.2">
      <c r="A606" t="s">
        <v>373</v>
      </c>
      <c r="B606" t="s">
        <v>25</v>
      </c>
      <c r="C606" s="6">
        <v>45498</v>
      </c>
      <c r="D606" s="7">
        <v>58.871000000000002</v>
      </c>
      <c r="E606" s="6">
        <v>45499</v>
      </c>
      <c r="F606" s="7">
        <v>62.176000000000002</v>
      </c>
      <c r="G606">
        <v>1</v>
      </c>
      <c r="H606">
        <v>0</v>
      </c>
      <c r="J606" s="7"/>
      <c r="K606" s="8"/>
      <c r="M606" s="7"/>
      <c r="N606" s="8"/>
      <c r="O606" s="9" cm="1">
        <f t="array" ref="O606">_xlfn.IFS(AND(B606="Short",F606=Q606),(D606-F606)/D606,AND(B606="Long",F606=Q606),(F606/D606)-1,AND(B606="Long",F606&lt;&gt;Q606),(F606/D606)-1,AND(B606="Short",F606&lt;&gt;Q606),(D606-F606)/D606)</f>
        <v>5.6139695265920331E-2</v>
      </c>
      <c r="P606" t="s">
        <v>23</v>
      </c>
      <c r="Q606" s="7">
        <v>62.176000000000002</v>
      </c>
      <c r="R606" s="8">
        <v>45498</v>
      </c>
      <c r="S606" s="10">
        <f t="shared" si="27"/>
        <v>1</v>
      </c>
      <c r="T606" s="10">
        <v>1</v>
      </c>
      <c r="V606" s="11" t="str">
        <f t="shared" si="28"/>
        <v>1</v>
      </c>
      <c r="Y606" s="10">
        <v>0</v>
      </c>
      <c r="AC606">
        <f t="shared" si="29"/>
        <v>1</v>
      </c>
    </row>
    <row r="607" spans="1:29" x14ac:dyDescent="0.2">
      <c r="A607" t="s">
        <v>376</v>
      </c>
      <c r="B607" t="s">
        <v>25</v>
      </c>
      <c r="C607" s="6">
        <v>43899</v>
      </c>
      <c r="D607" s="7">
        <v>44.620699999999999</v>
      </c>
      <c r="E607" s="6">
        <v>43900</v>
      </c>
      <c r="F607" s="7">
        <v>47.090699999999998</v>
      </c>
      <c r="G607">
        <v>1</v>
      </c>
      <c r="H607">
        <v>0</v>
      </c>
      <c r="J607" s="7"/>
      <c r="K607" s="8"/>
      <c r="M607" s="7"/>
      <c r="N607" s="8"/>
      <c r="O607" s="9" cm="1">
        <f t="array" ref="O607">_xlfn.IFS(AND(B607="Short",F607=Q607),(D607-F607)/D607,AND(B607="Long",F607=Q607),(F607/D607)-1,AND(B607="Long",F607&lt;&gt;Q607),(F607/D607)-1,AND(B607="Short",F607&lt;&gt;Q607),(D607-F607)/D607)</f>
        <v>5.5355474028869978E-2</v>
      </c>
      <c r="P607" t="s">
        <v>23</v>
      </c>
      <c r="Q607" s="7">
        <v>47.090699999999998</v>
      </c>
      <c r="R607" s="8">
        <v>43899</v>
      </c>
      <c r="S607" s="10">
        <f t="shared" si="27"/>
        <v>1</v>
      </c>
      <c r="T607" s="10">
        <v>1</v>
      </c>
      <c r="V607" s="11" t="str">
        <f t="shared" si="28"/>
        <v>1</v>
      </c>
      <c r="Y607" s="10">
        <v>0</v>
      </c>
      <c r="AC607">
        <f t="shared" si="29"/>
        <v>1</v>
      </c>
    </row>
    <row r="608" spans="1:29" x14ac:dyDescent="0.2">
      <c r="A608" t="s">
        <v>376</v>
      </c>
      <c r="B608" t="s">
        <v>25</v>
      </c>
      <c r="C608" s="6">
        <v>43906</v>
      </c>
      <c r="D608" s="7">
        <v>40.786000000000001</v>
      </c>
      <c r="E608" s="6">
        <v>43907</v>
      </c>
      <c r="F608" s="7">
        <v>44.915999999999997</v>
      </c>
      <c r="G608">
        <v>1</v>
      </c>
      <c r="H608">
        <v>0</v>
      </c>
      <c r="J608" s="7"/>
      <c r="K608" s="8"/>
      <c r="M608" s="7"/>
      <c r="N608" s="8"/>
      <c r="O608" s="9" cm="1">
        <f t="array" ref="O608">_xlfn.IFS(AND(B608="Short",F608=Q608),(D608-F608)/D608,AND(B608="Long",F608=Q608),(F608/D608)-1,AND(B608="Long",F608&lt;&gt;Q608),(F608/D608)-1,AND(B608="Short",F608&lt;&gt;Q608),(D608-F608)/D608)</f>
        <v>0.1012602363556121</v>
      </c>
      <c r="P608" t="s">
        <v>23</v>
      </c>
      <c r="Q608" s="7">
        <v>44.915999999999997</v>
      </c>
      <c r="R608" s="8">
        <v>43906</v>
      </c>
      <c r="S608" s="10">
        <f t="shared" si="27"/>
        <v>1</v>
      </c>
      <c r="T608" s="10">
        <v>1</v>
      </c>
      <c r="V608" s="11" t="str">
        <f t="shared" si="28"/>
        <v>1</v>
      </c>
      <c r="Y608" s="10">
        <v>0</v>
      </c>
      <c r="AC608">
        <f t="shared" si="29"/>
        <v>1</v>
      </c>
    </row>
    <row r="609" spans="1:29" x14ac:dyDescent="0.2">
      <c r="A609" t="s">
        <v>330</v>
      </c>
      <c r="B609" t="s">
        <v>25</v>
      </c>
      <c r="C609" s="6">
        <v>43906</v>
      </c>
      <c r="D609" s="7">
        <v>114.319</v>
      </c>
      <c r="E609" s="6">
        <v>43915</v>
      </c>
      <c r="F609" s="7">
        <v>122.964</v>
      </c>
      <c r="G609">
        <v>1</v>
      </c>
      <c r="H609">
        <v>0</v>
      </c>
      <c r="J609" s="7"/>
      <c r="K609" s="8"/>
      <c r="M609" s="7"/>
      <c r="N609" s="8"/>
      <c r="O609" s="9" cm="1">
        <f t="array" ref="O609">_xlfn.IFS(AND(B609="Short",F609=Q609),(D609-F609)/D609,AND(B609="Long",F609=Q609),(F609/D609)-1,AND(B609="Long",F609&lt;&gt;Q609),(F609/D609)-1,AND(B609="Short",F609&lt;&gt;Q609),(D609-F609)/D609)</f>
        <v>7.5621725172543508E-2</v>
      </c>
      <c r="P609" t="s">
        <v>23</v>
      </c>
      <c r="Q609" s="7">
        <v>122.964</v>
      </c>
      <c r="R609" s="8">
        <v>43906</v>
      </c>
      <c r="S609" s="10">
        <f t="shared" si="27"/>
        <v>9</v>
      </c>
      <c r="T609" s="10">
        <v>1</v>
      </c>
      <c r="V609" s="11" t="str">
        <f t="shared" si="28"/>
        <v>1</v>
      </c>
      <c r="Y609" s="10">
        <v>0</v>
      </c>
      <c r="AC609">
        <f t="shared" si="29"/>
        <v>9</v>
      </c>
    </row>
    <row r="610" spans="1:29" x14ac:dyDescent="0.2">
      <c r="A610" t="s">
        <v>378</v>
      </c>
      <c r="B610" t="s">
        <v>22</v>
      </c>
      <c r="C610" s="6">
        <v>43776</v>
      </c>
      <c r="D610" s="7">
        <v>113.084</v>
      </c>
      <c r="E610" s="6">
        <v>43790</v>
      </c>
      <c r="F610" s="7">
        <v>106.304</v>
      </c>
      <c r="G610">
        <v>1</v>
      </c>
      <c r="H610">
        <v>0</v>
      </c>
      <c r="J610" s="7"/>
      <c r="K610" s="8"/>
      <c r="M610" s="7"/>
      <c r="N610" s="8"/>
      <c r="O610" s="9" cm="1">
        <f t="array" ref="O610">_xlfn.IFS(AND(B610="Short",F610=Q610),(D610-F610)/D610,AND(B610="Long",F610=Q610),(F610/D610)-1,AND(B610="Long",F610&lt;&gt;Q610),(F610/D610)-1,AND(B610="Short",F610&lt;&gt;Q610),(D610-F610)/D610)</f>
        <v>5.9955431360758385E-2</v>
      </c>
      <c r="P610" t="s">
        <v>23</v>
      </c>
      <c r="Q610" s="7">
        <v>106.304</v>
      </c>
      <c r="R610" s="8">
        <v>43776</v>
      </c>
      <c r="S610" s="10">
        <f t="shared" si="27"/>
        <v>14</v>
      </c>
      <c r="T610" s="10">
        <v>1</v>
      </c>
      <c r="V610" s="11" t="str">
        <f t="shared" si="28"/>
        <v>1</v>
      </c>
      <c r="Y610" s="10">
        <v>0</v>
      </c>
      <c r="AC610">
        <f t="shared" si="29"/>
        <v>14</v>
      </c>
    </row>
    <row r="611" spans="1:29" x14ac:dyDescent="0.2">
      <c r="A611" t="s">
        <v>378</v>
      </c>
      <c r="B611" t="s">
        <v>25</v>
      </c>
      <c r="C611" s="6">
        <v>43906</v>
      </c>
      <c r="D611" s="7">
        <v>71.619</v>
      </c>
      <c r="E611" s="6">
        <v>43909</v>
      </c>
      <c r="F611" s="7">
        <v>78.313999999999993</v>
      </c>
      <c r="G611">
        <v>1</v>
      </c>
      <c r="H611">
        <v>0</v>
      </c>
      <c r="J611" s="7"/>
      <c r="K611" s="8"/>
      <c r="M611" s="7"/>
      <c r="N611" s="8"/>
      <c r="O611" s="9" cm="1">
        <f t="array" ref="O611">_xlfn.IFS(AND(B611="Short",F611=Q611),(D611-F611)/D611,AND(B611="Long",F611=Q611),(F611/D611)-1,AND(B611="Long",F611&lt;&gt;Q611),(F611/D611)-1,AND(B611="Short",F611&lt;&gt;Q611),(D611-F611)/D611)</f>
        <v>9.348078023988049E-2</v>
      </c>
      <c r="P611" t="s">
        <v>23</v>
      </c>
      <c r="Q611" s="7">
        <v>78.313999999999993</v>
      </c>
      <c r="R611" s="8">
        <v>43906</v>
      </c>
      <c r="S611" s="10">
        <f t="shared" si="27"/>
        <v>3</v>
      </c>
      <c r="T611" s="10">
        <v>1</v>
      </c>
      <c r="V611" s="11" t="str">
        <f t="shared" si="28"/>
        <v>1</v>
      </c>
      <c r="Y611" s="10">
        <v>0</v>
      </c>
      <c r="AC611">
        <f t="shared" si="29"/>
        <v>3</v>
      </c>
    </row>
    <row r="612" spans="1:29" x14ac:dyDescent="0.2">
      <c r="A612" t="s">
        <v>378</v>
      </c>
      <c r="B612" t="s">
        <v>22</v>
      </c>
      <c r="C612" s="6">
        <v>44144</v>
      </c>
      <c r="D612" s="7">
        <v>76.168000000000006</v>
      </c>
      <c r="E612" s="6">
        <v>44510</v>
      </c>
      <c r="F612" s="7">
        <v>126.27</v>
      </c>
      <c r="G612">
        <v>0</v>
      </c>
      <c r="H612">
        <v>0</v>
      </c>
      <c r="J612" s="7"/>
      <c r="K612" s="8"/>
      <c r="M612" s="7"/>
      <c r="N612" s="8"/>
      <c r="O612" s="9" cm="1">
        <f t="array" ref="O612">_xlfn.IFS(AND(B612="Short",F612=Q612),(D612-F612)/D612,AND(B612="Long",F612=Q612),(F612/D612)-1,AND(B612="Long",F612&lt;&gt;Q612),(F612/D612)-1,AND(B612="Short",F612&lt;&gt;Q612),(D612-F612)/D612)</f>
        <v>-0.6577827959247976</v>
      </c>
      <c r="P612" t="s">
        <v>23</v>
      </c>
      <c r="Q612" s="7">
        <v>71.757999999999996</v>
      </c>
      <c r="R612" s="8">
        <v>44144</v>
      </c>
      <c r="S612" s="10">
        <f t="shared" si="27"/>
        <v>366</v>
      </c>
      <c r="T612" s="10">
        <v>0</v>
      </c>
      <c r="V612" s="11" t="b">
        <f t="shared" si="28"/>
        <v>0</v>
      </c>
      <c r="Y612" s="10">
        <v>0</v>
      </c>
      <c r="AC612" t="b">
        <f t="shared" si="29"/>
        <v>0</v>
      </c>
    </row>
    <row r="613" spans="1:29" x14ac:dyDescent="0.2">
      <c r="A613" t="s">
        <v>332</v>
      </c>
      <c r="B613" t="s">
        <v>25</v>
      </c>
      <c r="C613" s="6">
        <v>43993</v>
      </c>
      <c r="D613" s="7">
        <v>72.822000000000003</v>
      </c>
      <c r="E613" s="6">
        <v>43998</v>
      </c>
      <c r="F613" s="7">
        <v>78.481999999999999</v>
      </c>
      <c r="G613">
        <v>1</v>
      </c>
      <c r="H613">
        <v>0</v>
      </c>
      <c r="J613" s="7"/>
      <c r="K613" s="8"/>
      <c r="M613" s="7"/>
      <c r="N613" s="8"/>
      <c r="O613" s="9" cm="1">
        <f t="array" ref="O613">_xlfn.IFS(AND(B613="Short",F613=Q613),(D613-F613)/D613,AND(B613="Long",F613=Q613),(F613/D613)-1,AND(B613="Long",F613&lt;&gt;Q613),(F613/D613)-1,AND(B613="Short",F613&lt;&gt;Q613),(D613-F613)/D613)</f>
        <v>7.7723764796352679E-2</v>
      </c>
      <c r="P613" t="s">
        <v>23</v>
      </c>
      <c r="Q613" s="7">
        <v>78.481999999999999</v>
      </c>
      <c r="R613" s="8">
        <v>43993</v>
      </c>
      <c r="S613" s="10">
        <f t="shared" si="27"/>
        <v>5</v>
      </c>
      <c r="T613" s="10">
        <v>1</v>
      </c>
      <c r="V613" s="11" t="str">
        <f t="shared" si="28"/>
        <v>1</v>
      </c>
      <c r="Y613" s="10">
        <v>0</v>
      </c>
      <c r="AC613">
        <f t="shared" si="29"/>
        <v>5</v>
      </c>
    </row>
    <row r="614" spans="1:29" x14ac:dyDescent="0.2">
      <c r="A614" t="s">
        <v>332</v>
      </c>
      <c r="B614" t="s">
        <v>22</v>
      </c>
      <c r="C614" s="6">
        <v>44144</v>
      </c>
      <c r="D614" s="7">
        <v>73.569000000000003</v>
      </c>
      <c r="E614" s="6">
        <v>44510</v>
      </c>
      <c r="F614" s="7">
        <v>163.97</v>
      </c>
      <c r="G614">
        <v>0</v>
      </c>
      <c r="H614">
        <v>0</v>
      </c>
      <c r="J614" s="7"/>
      <c r="K614" s="8"/>
      <c r="M614" s="7"/>
      <c r="N614" s="8"/>
      <c r="O614" s="9" cm="1">
        <f t="array" ref="O614">_xlfn.IFS(AND(B614="Short",F614=Q614),(D614-F614)/D614,AND(B614="Long",F614=Q614),(F614/D614)-1,AND(B614="Long",F614&lt;&gt;Q614),(F614/D614)-1,AND(B614="Short",F614&lt;&gt;Q614),(D614-F614)/D614)</f>
        <v>-1.2287920183773056</v>
      </c>
      <c r="P614" t="s">
        <v>23</v>
      </c>
      <c r="Q614" s="7">
        <v>67.063999999999993</v>
      </c>
      <c r="R614" s="8">
        <v>44144</v>
      </c>
      <c r="S614" s="10">
        <f t="shared" si="27"/>
        <v>366</v>
      </c>
      <c r="T614" s="10">
        <v>0</v>
      </c>
      <c r="V614" s="11" t="b">
        <f t="shared" si="28"/>
        <v>0</v>
      </c>
      <c r="Y614" s="10">
        <v>0</v>
      </c>
      <c r="AC614" t="b">
        <f t="shared" si="29"/>
        <v>0</v>
      </c>
    </row>
    <row r="615" spans="1:29" x14ac:dyDescent="0.2">
      <c r="A615" t="s">
        <v>317</v>
      </c>
      <c r="B615" t="s">
        <v>25</v>
      </c>
      <c r="C615" s="6">
        <v>43692</v>
      </c>
      <c r="D615" s="7">
        <v>22.21</v>
      </c>
      <c r="E615" s="6">
        <v>43714</v>
      </c>
      <c r="F615" s="7">
        <v>23.76</v>
      </c>
      <c r="G615">
        <v>1</v>
      </c>
      <c r="H615">
        <v>0</v>
      </c>
      <c r="J615" s="7"/>
      <c r="K615" s="8"/>
      <c r="M615" s="7"/>
      <c r="N615" s="8"/>
      <c r="O615" s="9" cm="1">
        <f t="array" ref="O615">_xlfn.IFS(AND(B615="Short",F615=Q615),(D615-F615)/D615,AND(B615="Long",F615=Q615),(F615/D615)-1,AND(B615="Long",F615&lt;&gt;Q615),(F615/D615)-1,AND(B615="Short",F615&lt;&gt;Q615),(D615-F615)/D615)</f>
        <v>6.9788383610986049E-2</v>
      </c>
      <c r="P615" t="s">
        <v>23</v>
      </c>
      <c r="Q615" s="7">
        <v>23.76</v>
      </c>
      <c r="R615" s="8">
        <v>43692</v>
      </c>
      <c r="S615" s="10">
        <f t="shared" si="27"/>
        <v>22</v>
      </c>
      <c r="T615" s="10">
        <v>1</v>
      </c>
      <c r="V615" s="11" t="str">
        <f t="shared" si="28"/>
        <v>1</v>
      </c>
      <c r="Y615" s="10">
        <v>0</v>
      </c>
      <c r="AC615">
        <f t="shared" si="29"/>
        <v>22</v>
      </c>
    </row>
    <row r="616" spans="1:29" x14ac:dyDescent="0.2">
      <c r="A616" t="s">
        <v>317</v>
      </c>
      <c r="B616" t="s">
        <v>25</v>
      </c>
      <c r="C616" s="6">
        <v>43906</v>
      </c>
      <c r="D616" s="7">
        <v>13.548</v>
      </c>
      <c r="E616" s="6">
        <v>43915</v>
      </c>
      <c r="F616" s="7">
        <v>15.038</v>
      </c>
      <c r="G616">
        <v>1</v>
      </c>
      <c r="H616">
        <v>0</v>
      </c>
      <c r="J616" s="7"/>
      <c r="K616" s="8"/>
      <c r="M616" s="7"/>
      <c r="N616" s="8"/>
      <c r="O616" s="9" cm="1">
        <f t="array" ref="O616">_xlfn.IFS(AND(B616="Short",F616=Q616),(D616-F616)/D616,AND(B616="Long",F616=Q616),(F616/D616)-1,AND(B616="Long",F616&lt;&gt;Q616),(F616/D616)-1,AND(B616="Short",F616&lt;&gt;Q616),(D616-F616)/D616)</f>
        <v>0.10997933274284022</v>
      </c>
      <c r="P616" t="s">
        <v>23</v>
      </c>
      <c r="Q616" s="7">
        <v>15.038</v>
      </c>
      <c r="R616" s="8">
        <v>43906</v>
      </c>
      <c r="S616" s="10">
        <f t="shared" si="27"/>
        <v>9</v>
      </c>
      <c r="T616" s="10">
        <v>1</v>
      </c>
      <c r="V616" s="11" t="str">
        <f t="shared" si="28"/>
        <v>1</v>
      </c>
      <c r="Y616" s="10">
        <v>0</v>
      </c>
      <c r="AC616">
        <f t="shared" si="29"/>
        <v>9</v>
      </c>
    </row>
    <row r="617" spans="1:29" x14ac:dyDescent="0.2">
      <c r="A617" t="s">
        <v>317</v>
      </c>
      <c r="B617" t="s">
        <v>22</v>
      </c>
      <c r="C617" s="6">
        <v>44133</v>
      </c>
      <c r="D617" s="7">
        <v>23.577999999999999</v>
      </c>
      <c r="E617" s="6">
        <v>44134</v>
      </c>
      <c r="F617" s="7">
        <v>22.318000000000001</v>
      </c>
      <c r="G617">
        <v>1</v>
      </c>
      <c r="H617">
        <v>0</v>
      </c>
      <c r="J617" s="7"/>
      <c r="K617" s="8"/>
      <c r="M617" s="7"/>
      <c r="N617" s="8"/>
      <c r="O617" s="9" cm="1">
        <f t="array" ref="O617">_xlfn.IFS(AND(B617="Short",F617=Q617),(D617-F617)/D617,AND(B617="Long",F617=Q617),(F617/D617)-1,AND(B617="Long",F617&lt;&gt;Q617),(F617/D617)-1,AND(B617="Short",F617&lt;&gt;Q617),(D617-F617)/D617)</f>
        <v>5.3439647128679192E-2</v>
      </c>
      <c r="P617" t="s">
        <v>23</v>
      </c>
      <c r="Q617" s="7">
        <v>22.318000000000001</v>
      </c>
      <c r="R617" s="8">
        <v>44133</v>
      </c>
      <c r="S617" s="10">
        <f t="shared" si="27"/>
        <v>1</v>
      </c>
      <c r="T617" s="10">
        <v>1</v>
      </c>
      <c r="V617" s="11" t="str">
        <f t="shared" si="28"/>
        <v>1</v>
      </c>
      <c r="Y617" s="10">
        <v>0</v>
      </c>
      <c r="AC617">
        <f t="shared" si="29"/>
        <v>1</v>
      </c>
    </row>
    <row r="618" spans="1:29" x14ac:dyDescent="0.2">
      <c r="A618" t="s">
        <v>320</v>
      </c>
      <c r="B618" t="s">
        <v>22</v>
      </c>
      <c r="C618" s="6">
        <v>43900</v>
      </c>
      <c r="D618" s="7">
        <v>15.712</v>
      </c>
      <c r="E618" s="6">
        <v>43901</v>
      </c>
      <c r="F618" s="7">
        <v>14.272</v>
      </c>
      <c r="G618">
        <v>1</v>
      </c>
      <c r="H618">
        <v>0</v>
      </c>
      <c r="J618" s="7"/>
      <c r="K618" s="8"/>
      <c r="M618" s="7"/>
      <c r="N618" s="8"/>
      <c r="O618" s="9" cm="1">
        <f t="array" ref="O618">_xlfn.IFS(AND(B618="Short",F618=Q618),(D618-F618)/D618,AND(B618="Long",F618=Q618),(F618/D618)-1,AND(B618="Long",F618&lt;&gt;Q618),(F618/D618)-1,AND(B618="Short",F618&lt;&gt;Q618),(D618-F618)/D618)</f>
        <v>9.16496945010183E-2</v>
      </c>
      <c r="P618" t="s">
        <v>23</v>
      </c>
      <c r="Q618" s="7">
        <v>14.272</v>
      </c>
      <c r="R618" s="8">
        <v>43900</v>
      </c>
      <c r="S618" s="10">
        <f t="shared" si="27"/>
        <v>1</v>
      </c>
      <c r="T618" s="10">
        <v>1</v>
      </c>
      <c r="V618" s="11" t="str">
        <f t="shared" si="28"/>
        <v>1</v>
      </c>
      <c r="Y618" s="10">
        <v>0</v>
      </c>
      <c r="AC618">
        <f t="shared" si="29"/>
        <v>1</v>
      </c>
    </row>
    <row r="619" spans="1:29" x14ac:dyDescent="0.2">
      <c r="A619" t="s">
        <v>320</v>
      </c>
      <c r="B619" t="s">
        <v>22</v>
      </c>
      <c r="C619" s="6">
        <v>43903</v>
      </c>
      <c r="D619" s="7">
        <v>12.244999999999999</v>
      </c>
      <c r="E619" s="6">
        <v>43906</v>
      </c>
      <c r="F619" s="7">
        <v>11.62</v>
      </c>
      <c r="G619">
        <v>1</v>
      </c>
      <c r="H619">
        <v>0</v>
      </c>
      <c r="J619" s="7"/>
      <c r="K619" s="8"/>
      <c r="M619" s="7"/>
      <c r="N619" s="8"/>
      <c r="O619" s="9" cm="1">
        <f t="array" ref="O619">_xlfn.IFS(AND(B619="Short",F619=Q619),(D619-F619)/D619,AND(B619="Long",F619=Q619),(F619/D619)-1,AND(B619="Long",F619&lt;&gt;Q619),(F619/D619)-1,AND(B619="Short",F619&lt;&gt;Q619),(D619-F619)/D619)</f>
        <v>5.1041241322988977E-2</v>
      </c>
      <c r="P619" t="s">
        <v>23</v>
      </c>
      <c r="Q619" s="7">
        <v>11.62</v>
      </c>
      <c r="R619" s="8">
        <v>43903</v>
      </c>
      <c r="S619" s="10">
        <f t="shared" si="27"/>
        <v>3</v>
      </c>
      <c r="T619" s="10">
        <v>1</v>
      </c>
      <c r="V619" s="11" t="str">
        <f t="shared" si="28"/>
        <v>1</v>
      </c>
      <c r="Y619" s="10">
        <v>0</v>
      </c>
      <c r="AC619">
        <f t="shared" si="29"/>
        <v>3</v>
      </c>
    </row>
    <row r="620" spans="1:29" x14ac:dyDescent="0.2">
      <c r="A620" t="s">
        <v>326</v>
      </c>
      <c r="B620" t="s">
        <v>22</v>
      </c>
      <c r="C620" s="6">
        <v>43903</v>
      </c>
      <c r="D620" s="7">
        <v>30.385000000000002</v>
      </c>
      <c r="E620" s="6">
        <v>43906</v>
      </c>
      <c r="F620" s="7">
        <v>28.71</v>
      </c>
      <c r="G620">
        <v>1</v>
      </c>
      <c r="H620">
        <v>0</v>
      </c>
      <c r="J620" s="7"/>
      <c r="K620" s="8"/>
      <c r="M620" s="7"/>
      <c r="N620" s="8"/>
      <c r="O620" s="9" cm="1">
        <f t="array" ref="O620">_xlfn.IFS(AND(B620="Short",F620=Q620),(D620-F620)/D620,AND(B620="Long",F620=Q620),(F620/D620)-1,AND(B620="Long",F620&lt;&gt;Q620),(F620/D620)-1,AND(B620="Short",F620&lt;&gt;Q620),(D620-F620)/D620)</f>
        <v>5.5125884482474928E-2</v>
      </c>
      <c r="P620" t="s">
        <v>23</v>
      </c>
      <c r="Q620" s="7">
        <v>28.71</v>
      </c>
      <c r="R620" s="8">
        <v>43903</v>
      </c>
      <c r="S620" s="10">
        <f t="shared" si="27"/>
        <v>3</v>
      </c>
      <c r="T620" s="10">
        <v>1</v>
      </c>
      <c r="V620" s="11" t="str">
        <f t="shared" si="28"/>
        <v>1</v>
      </c>
      <c r="Y620" s="10">
        <v>0</v>
      </c>
      <c r="AC620">
        <f t="shared" si="29"/>
        <v>3</v>
      </c>
    </row>
    <row r="621" spans="1:29" x14ac:dyDescent="0.2">
      <c r="A621" t="s">
        <v>326</v>
      </c>
      <c r="B621" t="s">
        <v>22</v>
      </c>
      <c r="C621" s="6">
        <v>43914</v>
      </c>
      <c r="D621" s="7">
        <v>26.140999999999998</v>
      </c>
      <c r="E621" s="6">
        <v>43922</v>
      </c>
      <c r="F621" s="7">
        <v>24.396000000000001</v>
      </c>
      <c r="G621">
        <v>1</v>
      </c>
      <c r="H621">
        <v>0</v>
      </c>
      <c r="J621" s="7"/>
      <c r="K621" s="8"/>
      <c r="M621" s="7"/>
      <c r="N621" s="8"/>
      <c r="O621" s="9" cm="1">
        <f t="array" ref="O621">_xlfn.IFS(AND(B621="Short",F621=Q621),(D621-F621)/D621,AND(B621="Long",F621=Q621),(F621/D621)-1,AND(B621="Long",F621&lt;&gt;Q621),(F621/D621)-1,AND(B621="Short",F621&lt;&gt;Q621),(D621-F621)/D621)</f>
        <v>6.6753375922879679E-2</v>
      </c>
      <c r="P621" t="s">
        <v>23</v>
      </c>
      <c r="Q621" s="7">
        <v>24.396000000000001</v>
      </c>
      <c r="R621" s="8">
        <v>43914</v>
      </c>
      <c r="S621" s="10">
        <f t="shared" si="27"/>
        <v>8</v>
      </c>
      <c r="T621" s="10">
        <v>1</v>
      </c>
      <c r="V621" s="11" t="str">
        <f t="shared" si="28"/>
        <v>1</v>
      </c>
      <c r="Y621" s="10">
        <v>0</v>
      </c>
      <c r="AC621">
        <f t="shared" si="29"/>
        <v>8</v>
      </c>
    </row>
    <row r="622" spans="1:29" x14ac:dyDescent="0.2">
      <c r="A622" t="s">
        <v>320</v>
      </c>
      <c r="B622" t="s">
        <v>22</v>
      </c>
      <c r="C622" s="6">
        <v>44351</v>
      </c>
      <c r="D622" s="7">
        <v>44.988999999999997</v>
      </c>
      <c r="E622" s="6">
        <v>44385</v>
      </c>
      <c r="F622" s="7">
        <v>42.884</v>
      </c>
      <c r="G622">
        <v>1</v>
      </c>
      <c r="H622">
        <v>0</v>
      </c>
      <c r="J622" s="7"/>
      <c r="K622" s="8"/>
      <c r="M622" s="7"/>
      <c r="N622" s="8"/>
      <c r="O622" s="9" cm="1">
        <f t="array" ref="O622">_xlfn.IFS(AND(B622="Short",F622=Q622),(D622-F622)/D622,AND(B622="Long",F622=Q622),(F622/D622)-1,AND(B622="Long",F622&lt;&gt;Q622),(F622/D622)-1,AND(B622="Short",F622&lt;&gt;Q622),(D622-F622)/D622)</f>
        <v>4.6789215141478963E-2</v>
      </c>
      <c r="P622" t="s">
        <v>23</v>
      </c>
      <c r="Q622" s="7">
        <v>42.884</v>
      </c>
      <c r="R622" s="8">
        <v>44351</v>
      </c>
      <c r="S622" s="10">
        <f t="shared" si="27"/>
        <v>34</v>
      </c>
      <c r="T622" s="10">
        <v>1</v>
      </c>
      <c r="V622" s="11" t="str">
        <f t="shared" si="28"/>
        <v>1</v>
      </c>
      <c r="Y622" s="10">
        <v>0</v>
      </c>
      <c r="AC622">
        <f t="shared" si="29"/>
        <v>34</v>
      </c>
    </row>
    <row r="623" spans="1:29" x14ac:dyDescent="0.2">
      <c r="A623" t="s">
        <v>324</v>
      </c>
      <c r="B623" t="s">
        <v>25</v>
      </c>
      <c r="C623" s="6">
        <v>43906</v>
      </c>
      <c r="D623" s="7">
        <v>24.768000000000001</v>
      </c>
      <c r="E623" s="6">
        <v>43910</v>
      </c>
      <c r="F623" s="7">
        <v>26.757999999999999</v>
      </c>
      <c r="G623">
        <v>1</v>
      </c>
      <c r="H623">
        <v>0</v>
      </c>
      <c r="J623" s="7"/>
      <c r="K623" s="8"/>
      <c r="M623" s="7"/>
      <c r="N623" s="8"/>
      <c r="O623" s="9" cm="1">
        <f t="array" ref="O623">_xlfn.IFS(AND(B623="Short",F623=Q623),(D623-F623)/D623,AND(B623="Long",F623=Q623),(F623/D623)-1,AND(B623="Long",F623&lt;&gt;Q623),(F623/D623)-1,AND(B623="Short",F623&lt;&gt;Q623),(D623-F623)/D623)</f>
        <v>8.0345607235142058E-2</v>
      </c>
      <c r="P623" t="s">
        <v>23</v>
      </c>
      <c r="Q623" s="7">
        <v>26.757999999999999</v>
      </c>
      <c r="R623" s="8">
        <v>43906</v>
      </c>
      <c r="S623" s="10">
        <f t="shared" si="27"/>
        <v>4</v>
      </c>
      <c r="T623" s="10">
        <v>1</v>
      </c>
      <c r="V623" s="11" t="str">
        <f t="shared" si="28"/>
        <v>1</v>
      </c>
      <c r="Y623" s="10">
        <v>0</v>
      </c>
      <c r="AC623">
        <f t="shared" si="29"/>
        <v>4</v>
      </c>
    </row>
    <row r="624" spans="1:29" x14ac:dyDescent="0.2">
      <c r="A624" t="s">
        <v>327</v>
      </c>
      <c r="B624" t="s">
        <v>25</v>
      </c>
      <c r="C624" s="6">
        <v>43906</v>
      </c>
      <c r="D624" s="7">
        <v>93.388999999999996</v>
      </c>
      <c r="E624" s="6">
        <v>43907</v>
      </c>
      <c r="F624" s="7">
        <v>101.134</v>
      </c>
      <c r="G624">
        <v>1</v>
      </c>
      <c r="H624">
        <v>0</v>
      </c>
      <c r="J624" s="7"/>
      <c r="K624" s="8"/>
      <c r="M624" s="7"/>
      <c r="N624" s="8"/>
      <c r="O624" s="9" cm="1">
        <f t="array" ref="O624">_xlfn.IFS(AND(B624="Short",F624=Q624),(D624-F624)/D624,AND(B624="Long",F624=Q624),(F624/D624)-1,AND(B624="Long",F624&lt;&gt;Q624),(F624/D624)-1,AND(B624="Short",F624&lt;&gt;Q624),(D624-F624)/D624)</f>
        <v>8.2932679437621282E-2</v>
      </c>
      <c r="P624" t="s">
        <v>23</v>
      </c>
      <c r="Q624" s="7">
        <v>101.134</v>
      </c>
      <c r="R624" s="8">
        <v>43906</v>
      </c>
      <c r="S624" s="10">
        <f t="shared" si="27"/>
        <v>1</v>
      </c>
      <c r="T624" s="10">
        <v>1</v>
      </c>
      <c r="V624" s="11" t="str">
        <f t="shared" si="28"/>
        <v>1</v>
      </c>
      <c r="Y624" s="10">
        <v>0</v>
      </c>
      <c r="AC624">
        <f t="shared" si="29"/>
        <v>1</v>
      </c>
    </row>
    <row r="625" spans="1:29" x14ac:dyDescent="0.2">
      <c r="A625" t="s">
        <v>384</v>
      </c>
      <c r="B625" t="s">
        <v>22</v>
      </c>
      <c r="C625" s="6">
        <v>43763</v>
      </c>
      <c r="D625" s="7">
        <v>143.273</v>
      </c>
      <c r="E625" s="6">
        <v>43906</v>
      </c>
      <c r="F625" s="7">
        <v>134.63800000000001</v>
      </c>
      <c r="G625">
        <v>1</v>
      </c>
      <c r="H625">
        <v>0</v>
      </c>
      <c r="J625" s="7"/>
      <c r="K625" s="8"/>
      <c r="M625" s="7"/>
      <c r="N625" s="8"/>
      <c r="O625" s="9" cm="1">
        <f t="array" ref="O625">_xlfn.IFS(AND(B625="Short",F625=Q625),(D625-F625)/D625,AND(B625="Long",F625=Q625),(F625/D625)-1,AND(B625="Long",F625&lt;&gt;Q625),(F625/D625)-1,AND(B625="Short",F625&lt;&gt;Q625),(D625-F625)/D625)</f>
        <v>6.0269555324450462E-2</v>
      </c>
      <c r="P625" t="s">
        <v>23</v>
      </c>
      <c r="Q625" s="7">
        <v>134.63800000000001</v>
      </c>
      <c r="R625" s="8">
        <v>43763</v>
      </c>
      <c r="S625" s="10">
        <f t="shared" si="27"/>
        <v>143</v>
      </c>
      <c r="T625" s="10">
        <v>1</v>
      </c>
      <c r="V625" s="11" t="str">
        <f t="shared" si="28"/>
        <v>1</v>
      </c>
      <c r="Y625" s="10">
        <v>0</v>
      </c>
      <c r="AC625">
        <f t="shared" si="29"/>
        <v>143</v>
      </c>
    </row>
    <row r="626" spans="1:29" x14ac:dyDescent="0.2">
      <c r="A626" t="s">
        <v>339</v>
      </c>
      <c r="B626" t="s">
        <v>25</v>
      </c>
      <c r="C626" s="6">
        <v>43906</v>
      </c>
      <c r="D626" s="7">
        <v>225.15899999999999</v>
      </c>
      <c r="E626" s="6">
        <v>43916</v>
      </c>
      <c r="F626" s="7">
        <v>237.904</v>
      </c>
      <c r="G626">
        <v>1</v>
      </c>
      <c r="H626">
        <v>0</v>
      </c>
      <c r="J626" s="7"/>
      <c r="K626" s="8"/>
      <c r="M626" s="7"/>
      <c r="N626" s="8"/>
      <c r="O626" s="9" cm="1">
        <f t="array" ref="O626">_xlfn.IFS(AND(B626="Short",F626=Q626),(D626-F626)/D626,AND(B626="Long",F626=Q626),(F626/D626)-1,AND(B626="Long",F626&lt;&gt;Q626),(F626/D626)-1,AND(B626="Short",F626&lt;&gt;Q626),(D626-F626)/D626)</f>
        <v>5.6604443970705187E-2</v>
      </c>
      <c r="P626" t="s">
        <v>23</v>
      </c>
      <c r="Q626" s="7">
        <v>237.904</v>
      </c>
      <c r="R626" s="8">
        <v>43906</v>
      </c>
      <c r="S626" s="10">
        <f t="shared" si="27"/>
        <v>10</v>
      </c>
      <c r="T626" s="10">
        <v>1</v>
      </c>
      <c r="V626" s="11" t="str">
        <f t="shared" si="28"/>
        <v>1</v>
      </c>
      <c r="Y626" s="10">
        <v>0</v>
      </c>
      <c r="AC626">
        <f t="shared" si="29"/>
        <v>10</v>
      </c>
    </row>
    <row r="627" spans="1:29" x14ac:dyDescent="0.2">
      <c r="A627" t="s">
        <v>384</v>
      </c>
      <c r="B627" t="s">
        <v>22</v>
      </c>
      <c r="C627" s="6">
        <v>45316</v>
      </c>
      <c r="D627" s="7">
        <v>187.78200000000001</v>
      </c>
      <c r="E627" s="6">
        <v>45335</v>
      </c>
      <c r="F627" s="7">
        <v>178.892</v>
      </c>
      <c r="G627">
        <v>1</v>
      </c>
      <c r="H627">
        <v>0</v>
      </c>
      <c r="J627" s="7"/>
      <c r="K627" s="8"/>
      <c r="M627" s="7"/>
      <c r="N627" s="8"/>
      <c r="O627" s="9" cm="1">
        <f t="array" ref="O627">_xlfn.IFS(AND(B627="Short",F627=Q627),(D627-F627)/D627,AND(B627="Long",F627=Q627),(F627/D627)-1,AND(B627="Long",F627&lt;&gt;Q627),(F627/D627)-1,AND(B627="Short",F627&lt;&gt;Q627),(D627-F627)/D627)</f>
        <v>4.7342130768657349E-2</v>
      </c>
      <c r="P627" t="s">
        <v>23</v>
      </c>
      <c r="Q627" s="7">
        <v>178.892</v>
      </c>
      <c r="R627" s="8">
        <v>45316</v>
      </c>
      <c r="S627" s="10">
        <f t="shared" si="27"/>
        <v>19</v>
      </c>
      <c r="T627" s="10">
        <v>1</v>
      </c>
      <c r="V627" s="11" t="str">
        <f t="shared" si="28"/>
        <v>1</v>
      </c>
      <c r="Y627" s="10">
        <v>0</v>
      </c>
      <c r="AC627">
        <f t="shared" si="29"/>
        <v>19</v>
      </c>
    </row>
    <row r="628" spans="1:29" x14ac:dyDescent="0.2">
      <c r="A628" t="s">
        <v>339</v>
      </c>
      <c r="B628" t="s">
        <v>25</v>
      </c>
      <c r="C628" s="6">
        <v>44713</v>
      </c>
      <c r="D628" s="7">
        <v>316.65699999999998</v>
      </c>
      <c r="E628" s="6">
        <v>44714</v>
      </c>
      <c r="F628" s="7">
        <v>334.892</v>
      </c>
      <c r="G628">
        <v>1</v>
      </c>
      <c r="H628">
        <v>0</v>
      </c>
      <c r="J628" s="7"/>
      <c r="K628" s="8"/>
      <c r="M628" s="7"/>
      <c r="N628" s="8"/>
      <c r="O628" s="9" cm="1">
        <f t="array" ref="O628">_xlfn.IFS(AND(B628="Short",F628=Q628),(D628-F628)/D628,AND(B628="Long",F628=Q628),(F628/D628)-1,AND(B628="Long",F628&lt;&gt;Q628),(F628/D628)-1,AND(B628="Short",F628&lt;&gt;Q628),(D628-F628)/D628)</f>
        <v>5.7585968413772726E-2</v>
      </c>
      <c r="P628" t="s">
        <v>23</v>
      </c>
      <c r="Q628" s="7">
        <v>334.892</v>
      </c>
      <c r="R628" s="8">
        <v>44713</v>
      </c>
      <c r="S628" s="10">
        <f t="shared" si="27"/>
        <v>1</v>
      </c>
      <c r="T628" s="10">
        <v>1</v>
      </c>
      <c r="V628" s="11" t="str">
        <f t="shared" si="28"/>
        <v>1</v>
      </c>
      <c r="Y628" s="10">
        <v>0</v>
      </c>
      <c r="AC628">
        <f t="shared" si="29"/>
        <v>1</v>
      </c>
    </row>
    <row r="629" spans="1:29" x14ac:dyDescent="0.2">
      <c r="A629" t="s">
        <v>331</v>
      </c>
      <c r="B629" t="s">
        <v>25</v>
      </c>
      <c r="C629" s="6">
        <v>43906</v>
      </c>
      <c r="D629" s="7">
        <v>49.594999999999999</v>
      </c>
      <c r="E629" s="6">
        <v>43928</v>
      </c>
      <c r="F629" s="7">
        <v>52.57</v>
      </c>
      <c r="G629">
        <v>1</v>
      </c>
      <c r="H629">
        <v>0</v>
      </c>
      <c r="J629" s="7"/>
      <c r="K629" s="8"/>
      <c r="M629" s="7"/>
      <c r="N629" s="8"/>
      <c r="O629" s="9" cm="1">
        <f t="array" ref="O629">_xlfn.IFS(AND(B629="Short",F629=Q629),(D629-F629)/D629,AND(B629="Long",F629=Q629),(F629/D629)-1,AND(B629="Long",F629&lt;&gt;Q629),(F629/D629)-1,AND(B629="Short",F629&lt;&gt;Q629),(D629-F629)/D629)</f>
        <v>5.9985885673959016E-2</v>
      </c>
      <c r="P629" t="s">
        <v>23</v>
      </c>
      <c r="Q629" s="7">
        <v>52.57</v>
      </c>
      <c r="R629" s="8">
        <v>43906</v>
      </c>
      <c r="S629" s="10">
        <f t="shared" si="27"/>
        <v>22</v>
      </c>
      <c r="T629" s="10">
        <v>1</v>
      </c>
      <c r="V629" s="11" t="str">
        <f t="shared" si="28"/>
        <v>1</v>
      </c>
      <c r="Y629" s="10">
        <v>0</v>
      </c>
      <c r="AC629">
        <f t="shared" si="29"/>
        <v>22</v>
      </c>
    </row>
    <row r="630" spans="1:29" x14ac:dyDescent="0.2">
      <c r="A630" t="s">
        <v>389</v>
      </c>
      <c r="B630" t="s">
        <v>22</v>
      </c>
      <c r="C630" s="6">
        <v>43781</v>
      </c>
      <c r="D630" s="7">
        <v>198.84700000000001</v>
      </c>
      <c r="E630" s="6">
        <v>43888</v>
      </c>
      <c r="F630" s="7">
        <v>187.93199999999999</v>
      </c>
      <c r="G630">
        <v>1</v>
      </c>
      <c r="H630">
        <v>0</v>
      </c>
      <c r="J630" s="7"/>
      <c r="K630" s="8"/>
      <c r="M630" s="7"/>
      <c r="N630" s="8"/>
      <c r="O630" s="9" cm="1">
        <f t="array" ref="O630">_xlfn.IFS(AND(B630="Short",F630=Q630),(D630-F630)/D630,AND(B630="Long",F630=Q630),(F630/D630)-1,AND(B630="Long",F630&lt;&gt;Q630),(F630/D630)-1,AND(B630="Short",F630&lt;&gt;Q630),(D630-F630)/D630)</f>
        <v>5.4891449204664995E-2</v>
      </c>
      <c r="P630" t="s">
        <v>23</v>
      </c>
      <c r="Q630" s="7">
        <v>187.93199999999999</v>
      </c>
      <c r="R630" s="8">
        <v>43781</v>
      </c>
      <c r="S630" s="10">
        <f t="shared" si="27"/>
        <v>107</v>
      </c>
      <c r="T630" s="10">
        <v>1</v>
      </c>
      <c r="V630" s="11" t="str">
        <f t="shared" si="28"/>
        <v>1</v>
      </c>
      <c r="Y630" s="10">
        <v>0</v>
      </c>
      <c r="AC630">
        <f t="shared" si="29"/>
        <v>107</v>
      </c>
    </row>
    <row r="631" spans="1:29" x14ac:dyDescent="0.2">
      <c r="A631" t="s">
        <v>334</v>
      </c>
      <c r="B631" t="s">
        <v>25</v>
      </c>
      <c r="C631" s="6">
        <v>43906</v>
      </c>
      <c r="D631" s="7">
        <v>166.22800000000001</v>
      </c>
      <c r="E631" s="6">
        <v>43907</v>
      </c>
      <c r="F631" s="7">
        <v>176.36799999999999</v>
      </c>
      <c r="G631">
        <v>1</v>
      </c>
      <c r="H631">
        <v>0</v>
      </c>
      <c r="J631" s="7"/>
      <c r="K631" s="8"/>
      <c r="M631" s="7"/>
      <c r="N631" s="8"/>
      <c r="O631" s="9" cm="1">
        <f t="array" ref="O631">_xlfn.IFS(AND(B631="Short",F631=Q631),(D631-F631)/D631,AND(B631="Long",F631=Q631),(F631/D631)-1,AND(B631="Long",F631&lt;&gt;Q631),(F631/D631)-1,AND(B631="Short",F631&lt;&gt;Q631),(D631-F631)/D631)</f>
        <v>6.100055345669797E-2</v>
      </c>
      <c r="P631" t="s">
        <v>23</v>
      </c>
      <c r="Q631" s="7">
        <v>176.36799999999999</v>
      </c>
      <c r="R631" s="8">
        <v>43906</v>
      </c>
      <c r="S631" s="10">
        <f t="shared" si="27"/>
        <v>1</v>
      </c>
      <c r="T631" s="10">
        <v>1</v>
      </c>
      <c r="V631" s="11" t="str">
        <f t="shared" si="28"/>
        <v>1</v>
      </c>
      <c r="Y631" s="10">
        <v>0</v>
      </c>
      <c r="AC631">
        <f t="shared" si="29"/>
        <v>1</v>
      </c>
    </row>
    <row r="632" spans="1:29" x14ac:dyDescent="0.2">
      <c r="A632" t="s">
        <v>389</v>
      </c>
      <c r="B632" t="s">
        <v>25</v>
      </c>
      <c r="C632" s="6">
        <v>43899</v>
      </c>
      <c r="D632" s="7">
        <v>158.66300000000001</v>
      </c>
      <c r="E632" s="6">
        <v>43928</v>
      </c>
      <c r="F632" s="7">
        <v>169.87799999999999</v>
      </c>
      <c r="G632">
        <v>1</v>
      </c>
      <c r="H632">
        <v>0</v>
      </c>
      <c r="J632" s="7"/>
      <c r="K632" s="8"/>
      <c r="M632" s="7"/>
      <c r="N632" s="8"/>
      <c r="O632" s="9" cm="1">
        <f t="array" ref="O632">_xlfn.IFS(AND(B632="Short",F632=Q632),(D632-F632)/D632,AND(B632="Long",F632=Q632),(F632/D632)-1,AND(B632="Long",F632&lt;&gt;Q632),(F632/D632)-1,AND(B632="Short",F632&lt;&gt;Q632),(D632-F632)/D632)</f>
        <v>7.0684406572420588E-2</v>
      </c>
      <c r="P632" t="s">
        <v>23</v>
      </c>
      <c r="Q632" s="7">
        <v>169.87799999999999</v>
      </c>
      <c r="R632" s="8">
        <v>43899</v>
      </c>
      <c r="S632" s="10">
        <f t="shared" si="27"/>
        <v>29</v>
      </c>
      <c r="T632" s="10">
        <v>1</v>
      </c>
      <c r="V632" s="11" t="str">
        <f t="shared" si="28"/>
        <v>1</v>
      </c>
      <c r="Y632" s="10">
        <v>0</v>
      </c>
      <c r="AC632">
        <f t="shared" si="29"/>
        <v>29</v>
      </c>
    </row>
    <row r="633" spans="1:29" x14ac:dyDescent="0.2">
      <c r="A633" t="s">
        <v>389</v>
      </c>
      <c r="B633" t="s">
        <v>22</v>
      </c>
      <c r="C633" s="6">
        <v>44769</v>
      </c>
      <c r="D633" s="7">
        <v>245.94399999999999</v>
      </c>
      <c r="E633" s="6">
        <v>44825</v>
      </c>
      <c r="F633" s="7">
        <v>231.214</v>
      </c>
      <c r="G633">
        <v>1</v>
      </c>
      <c r="H633">
        <v>0</v>
      </c>
      <c r="J633" s="7"/>
      <c r="K633" s="8"/>
      <c r="M633" s="7"/>
      <c r="N633" s="8"/>
      <c r="O633" s="9" cm="1">
        <f t="array" ref="O633">_xlfn.IFS(AND(B633="Short",F633=Q633),(D633-F633)/D633,AND(B633="Long",F633=Q633),(F633/D633)-1,AND(B633="Long",F633&lt;&gt;Q633),(F633/D633)-1,AND(B633="Short",F633&lt;&gt;Q633),(D633-F633)/D633)</f>
        <v>5.9891682659467156E-2</v>
      </c>
      <c r="P633" t="s">
        <v>23</v>
      </c>
      <c r="Q633" s="7">
        <v>231.214</v>
      </c>
      <c r="R633" s="8">
        <v>44769</v>
      </c>
      <c r="S633" s="10">
        <f t="shared" si="27"/>
        <v>56</v>
      </c>
      <c r="T633" s="10">
        <v>1</v>
      </c>
      <c r="V633" s="11" t="str">
        <f t="shared" si="28"/>
        <v>1</v>
      </c>
      <c r="Y633" s="10">
        <v>0</v>
      </c>
      <c r="AC633">
        <f t="shared" si="29"/>
        <v>56</v>
      </c>
    </row>
    <row r="634" spans="1:29" x14ac:dyDescent="0.2">
      <c r="A634" t="s">
        <v>389</v>
      </c>
      <c r="B634" t="s">
        <v>25</v>
      </c>
      <c r="C634" s="6">
        <v>45139</v>
      </c>
      <c r="D634" s="7">
        <v>305.42899999999997</v>
      </c>
      <c r="E634" s="6">
        <v>45505</v>
      </c>
      <c r="F634" s="7">
        <v>264.62</v>
      </c>
      <c r="G634">
        <v>0</v>
      </c>
      <c r="H634">
        <v>0</v>
      </c>
      <c r="J634" s="7"/>
      <c r="K634" s="8"/>
      <c r="M634" s="7"/>
      <c r="N634" s="8"/>
      <c r="O634" s="9" cm="1">
        <f t="array" ref="O634">_xlfn.IFS(AND(B634="Short",F634=Q634),(D634-F634)/D634,AND(B634="Long",F634=Q634),(F634/D634)-1,AND(B634="Long",F634&lt;&gt;Q634),(F634/D634)-1,AND(B634="Short",F634&lt;&gt;Q634),(D634-F634)/D634)</f>
        <v>-0.13361206696155237</v>
      </c>
      <c r="P634" t="s">
        <v>23</v>
      </c>
      <c r="Q634" s="7">
        <v>322.57400000000001</v>
      </c>
      <c r="R634" s="8">
        <v>45139</v>
      </c>
      <c r="S634" s="10">
        <f t="shared" si="27"/>
        <v>366</v>
      </c>
      <c r="T634" s="10">
        <v>0</v>
      </c>
      <c r="V634" s="11" t="b">
        <f t="shared" si="28"/>
        <v>0</v>
      </c>
      <c r="Y634" s="10">
        <v>0</v>
      </c>
      <c r="AC634" t="b">
        <f t="shared" si="29"/>
        <v>0</v>
      </c>
    </row>
    <row r="635" spans="1:29" x14ac:dyDescent="0.2">
      <c r="A635" t="s">
        <v>338</v>
      </c>
      <c r="B635" t="s">
        <v>25</v>
      </c>
      <c r="C635" s="6">
        <v>44778</v>
      </c>
      <c r="D635" s="7">
        <v>14.879</v>
      </c>
      <c r="E635" s="6">
        <v>44984</v>
      </c>
      <c r="F635" s="7">
        <v>16.324000000000002</v>
      </c>
      <c r="G635">
        <v>1</v>
      </c>
      <c r="H635">
        <v>0</v>
      </c>
      <c r="J635" s="7"/>
      <c r="K635" s="8"/>
      <c r="M635" s="7"/>
      <c r="N635" s="8"/>
      <c r="O635" s="9" cm="1">
        <f t="array" ref="O635">_xlfn.IFS(AND(B635="Short",F635=Q635),(D635-F635)/D635,AND(B635="Long",F635=Q635),(F635/D635)-1,AND(B635="Long",F635&lt;&gt;Q635),(F635/D635)-1,AND(B635="Short",F635&lt;&gt;Q635),(D635-F635)/D635)</f>
        <v>9.71167417165133E-2</v>
      </c>
      <c r="P635" t="s">
        <v>23</v>
      </c>
      <c r="Q635" s="7">
        <v>16.324000000000002</v>
      </c>
      <c r="R635" s="8">
        <v>44778</v>
      </c>
      <c r="S635" s="10">
        <f t="shared" si="27"/>
        <v>206</v>
      </c>
      <c r="T635" s="10">
        <v>1</v>
      </c>
      <c r="V635" s="11" t="str">
        <f t="shared" si="28"/>
        <v>1</v>
      </c>
      <c r="Y635" s="10">
        <v>0</v>
      </c>
      <c r="AC635">
        <f t="shared" si="29"/>
        <v>206</v>
      </c>
    </row>
    <row r="636" spans="1:29" x14ac:dyDescent="0.2">
      <c r="A636" t="s">
        <v>342</v>
      </c>
      <c r="B636" t="s">
        <v>22</v>
      </c>
      <c r="C636" s="6">
        <v>45140</v>
      </c>
      <c r="D636" s="7">
        <v>248.89500000000001</v>
      </c>
      <c r="E636" s="6">
        <v>45141</v>
      </c>
      <c r="F636" s="7">
        <v>235.07</v>
      </c>
      <c r="G636">
        <v>1</v>
      </c>
      <c r="H636">
        <v>0</v>
      </c>
      <c r="J636" s="7"/>
      <c r="K636" s="8"/>
      <c r="M636" s="7"/>
      <c r="N636" s="8"/>
      <c r="O636" s="9" cm="1">
        <f t="array" ref="O636">_xlfn.IFS(AND(B636="Short",F636=Q636),(D636-F636)/D636,AND(B636="Long",F636=Q636),(F636/D636)-1,AND(B636="Long",F636&lt;&gt;Q636),(F636/D636)-1,AND(B636="Short",F636&lt;&gt;Q636),(D636-F636)/D636)</f>
        <v>5.5545511159324282E-2</v>
      </c>
      <c r="P636" t="s">
        <v>23</v>
      </c>
      <c r="Q636" s="7">
        <v>235.07</v>
      </c>
      <c r="R636" s="8">
        <v>45140</v>
      </c>
      <c r="S636" s="10">
        <f t="shared" si="27"/>
        <v>1</v>
      </c>
      <c r="T636" s="10">
        <v>1</v>
      </c>
      <c r="V636" s="11" t="str">
        <f t="shared" si="28"/>
        <v>1</v>
      </c>
      <c r="Y636" s="10">
        <v>0</v>
      </c>
      <c r="AC636">
        <f t="shared" si="29"/>
        <v>1</v>
      </c>
    </row>
    <row r="637" spans="1:29" x14ac:dyDescent="0.2">
      <c r="A637" t="s">
        <v>335</v>
      </c>
      <c r="B637" t="s">
        <v>25</v>
      </c>
      <c r="C637" s="6">
        <v>43899</v>
      </c>
      <c r="D637" s="7">
        <v>41.013240000000003</v>
      </c>
      <c r="E637" s="6">
        <v>43900</v>
      </c>
      <c r="F637" s="7">
        <v>44.282940000000004</v>
      </c>
      <c r="G637">
        <v>1</v>
      </c>
      <c r="H637">
        <v>0</v>
      </c>
      <c r="J637" s="7"/>
      <c r="K637" s="8"/>
      <c r="M637" s="7"/>
      <c r="N637" s="8"/>
      <c r="O637" s="9" cm="1">
        <f t="array" ref="O637">_xlfn.IFS(AND(B637="Short",F637=Q637),(D637-F637)/D637,AND(B637="Long",F637=Q637),(F637/D637)-1,AND(B637="Long",F637&lt;&gt;Q637),(F637/D637)-1,AND(B637="Short",F637&lt;&gt;Q637),(D637-F637)/D637)</f>
        <v>7.9723035780640661E-2</v>
      </c>
      <c r="P637" t="s">
        <v>23</v>
      </c>
      <c r="Q637" s="7">
        <v>44.282940000000004</v>
      </c>
      <c r="R637" s="8">
        <v>43899</v>
      </c>
      <c r="S637" s="10">
        <f t="shared" si="27"/>
        <v>1</v>
      </c>
      <c r="T637" s="10">
        <v>1</v>
      </c>
      <c r="V637" s="11" t="str">
        <f t="shared" si="28"/>
        <v>1</v>
      </c>
      <c r="Y637" s="10">
        <v>0</v>
      </c>
      <c r="AC637">
        <f t="shared" si="29"/>
        <v>1</v>
      </c>
    </row>
    <row r="638" spans="1:29" x14ac:dyDescent="0.2">
      <c r="A638" t="s">
        <v>335</v>
      </c>
      <c r="B638" t="s">
        <v>25</v>
      </c>
      <c r="C638" s="6">
        <v>43906</v>
      </c>
      <c r="D638" s="7">
        <v>31.814129999999999</v>
      </c>
      <c r="E638" s="6">
        <v>43915</v>
      </c>
      <c r="F638" s="7">
        <v>34.384779999999999</v>
      </c>
      <c r="G638">
        <v>1</v>
      </c>
      <c r="H638">
        <v>0</v>
      </c>
      <c r="J638" s="7"/>
      <c r="K638" s="8"/>
      <c r="M638" s="7"/>
      <c r="N638" s="8"/>
      <c r="O638" s="9" cm="1">
        <f t="array" ref="O638">_xlfn.IFS(AND(B638="Short",F638=Q638),(D638-F638)/D638,AND(B638="Long",F638=Q638),(F638/D638)-1,AND(B638="Long",F638&lt;&gt;Q638),(F638/D638)-1,AND(B638="Short",F638&lt;&gt;Q638),(D638-F638)/D638)</f>
        <v>8.080214671908359E-2</v>
      </c>
      <c r="P638" t="s">
        <v>23</v>
      </c>
      <c r="Q638" s="7">
        <v>34.384779999999999</v>
      </c>
      <c r="R638" s="8">
        <v>43906</v>
      </c>
      <c r="S638" s="10">
        <f t="shared" si="27"/>
        <v>9</v>
      </c>
      <c r="T638" s="10">
        <v>1</v>
      </c>
      <c r="V638" s="11" t="str">
        <f t="shared" si="28"/>
        <v>1</v>
      </c>
      <c r="Y638" s="10">
        <v>0</v>
      </c>
      <c r="AC638">
        <f t="shared" si="29"/>
        <v>9</v>
      </c>
    </row>
    <row r="639" spans="1:29" x14ac:dyDescent="0.2">
      <c r="A639" t="s">
        <v>346</v>
      </c>
      <c r="B639" t="s">
        <v>25</v>
      </c>
      <c r="C639" s="6">
        <v>43906</v>
      </c>
      <c r="D639" s="7">
        <v>19.366</v>
      </c>
      <c r="E639" s="6">
        <v>43914</v>
      </c>
      <c r="F639" s="7">
        <v>20.745999999999999</v>
      </c>
      <c r="G639">
        <v>1</v>
      </c>
      <c r="H639">
        <v>0</v>
      </c>
      <c r="J639" s="7"/>
      <c r="K639" s="8"/>
      <c r="M639" s="7"/>
      <c r="N639" s="8"/>
      <c r="O639" s="9" cm="1">
        <f t="array" ref="O639">_xlfn.IFS(AND(B639="Short",F639=Q639),(D639-F639)/D639,AND(B639="Long",F639=Q639),(F639/D639)-1,AND(B639="Long",F639&lt;&gt;Q639),(F639/D639)-1,AND(B639="Short",F639&lt;&gt;Q639),(D639-F639)/D639)</f>
        <v>7.1258907363420443E-2</v>
      </c>
      <c r="P639" t="s">
        <v>23</v>
      </c>
      <c r="Q639" s="7">
        <v>20.745999999999999</v>
      </c>
      <c r="R639" s="8">
        <v>43906</v>
      </c>
      <c r="S639" s="10">
        <f t="shared" si="27"/>
        <v>8</v>
      </c>
      <c r="T639" s="10">
        <v>1</v>
      </c>
      <c r="V639" s="11" t="str">
        <f t="shared" si="28"/>
        <v>1</v>
      </c>
      <c r="Y639" s="10">
        <v>0</v>
      </c>
      <c r="AC639">
        <f t="shared" si="29"/>
        <v>8</v>
      </c>
    </row>
    <row r="640" spans="1:29" x14ac:dyDescent="0.2">
      <c r="A640" t="s">
        <v>399</v>
      </c>
      <c r="B640" t="s">
        <v>25</v>
      </c>
      <c r="C640" s="6">
        <v>43906</v>
      </c>
      <c r="D640" s="7">
        <v>247.352</v>
      </c>
      <c r="E640" s="6">
        <v>43907</v>
      </c>
      <c r="F640" s="7">
        <v>284.11200000000002</v>
      </c>
      <c r="G640">
        <v>1</v>
      </c>
      <c r="H640">
        <v>0</v>
      </c>
      <c r="J640" s="7"/>
      <c r="K640" s="8"/>
      <c r="M640" s="7"/>
      <c r="N640" s="8"/>
      <c r="O640" s="9" cm="1">
        <f t="array" ref="O640">_xlfn.IFS(AND(B640="Short",F640=Q640),(D640-F640)/D640,AND(B640="Long",F640=Q640),(F640/D640)-1,AND(B640="Long",F640&lt;&gt;Q640),(F640/D640)-1,AND(B640="Short",F640&lt;&gt;Q640),(D640-F640)/D640)</f>
        <v>0.14861412076716585</v>
      </c>
      <c r="P640" t="s">
        <v>23</v>
      </c>
      <c r="Q640" s="7">
        <v>284.11200000000002</v>
      </c>
      <c r="R640" s="8">
        <v>43906</v>
      </c>
      <c r="S640" s="10">
        <f t="shared" si="27"/>
        <v>1</v>
      </c>
      <c r="T640" s="10">
        <v>1</v>
      </c>
      <c r="V640" s="11" t="str">
        <f t="shared" si="28"/>
        <v>1</v>
      </c>
      <c r="Y640" s="10">
        <v>0</v>
      </c>
      <c r="AC640">
        <f t="shared" si="29"/>
        <v>1</v>
      </c>
    </row>
    <row r="641" spans="1:29" x14ac:dyDescent="0.2">
      <c r="A641" t="s">
        <v>348</v>
      </c>
      <c r="B641" t="s">
        <v>25</v>
      </c>
      <c r="C641" s="6">
        <v>43899</v>
      </c>
      <c r="D641" s="7">
        <v>54.631</v>
      </c>
      <c r="E641" s="6">
        <v>43903</v>
      </c>
      <c r="F641" s="7">
        <v>57.686</v>
      </c>
      <c r="G641">
        <v>1</v>
      </c>
      <c r="H641">
        <v>0</v>
      </c>
      <c r="J641" s="7"/>
      <c r="K641" s="8"/>
      <c r="M641" s="7"/>
      <c r="N641" s="8"/>
      <c r="O641" s="9" cm="1">
        <f t="array" ref="O641">_xlfn.IFS(AND(B641="Short",F641=Q641),(D641-F641)/D641,AND(B641="Long",F641=Q641),(F641/D641)-1,AND(B641="Long",F641&lt;&gt;Q641),(F641/D641)-1,AND(B641="Short",F641&lt;&gt;Q641),(D641-F641)/D641)</f>
        <v>5.5920631143489885E-2</v>
      </c>
      <c r="P641" t="s">
        <v>23</v>
      </c>
      <c r="Q641" s="7">
        <v>57.686</v>
      </c>
      <c r="R641" s="8">
        <v>43899</v>
      </c>
      <c r="S641" s="10">
        <f t="shared" si="27"/>
        <v>4</v>
      </c>
      <c r="T641" s="10">
        <v>1</v>
      </c>
      <c r="V641" s="11" t="str">
        <f t="shared" si="28"/>
        <v>1</v>
      </c>
      <c r="Y641" s="10">
        <v>0</v>
      </c>
      <c r="AC641">
        <f t="shared" si="29"/>
        <v>4</v>
      </c>
    </row>
    <row r="642" spans="1:29" x14ac:dyDescent="0.2">
      <c r="A642" t="s">
        <v>348</v>
      </c>
      <c r="B642" t="s">
        <v>25</v>
      </c>
      <c r="C642" s="6">
        <v>43906</v>
      </c>
      <c r="D642" s="7">
        <v>49.625999999999998</v>
      </c>
      <c r="E642" s="6">
        <v>43906</v>
      </c>
      <c r="F642" s="7">
        <v>54.756</v>
      </c>
      <c r="G642">
        <v>1</v>
      </c>
      <c r="H642">
        <v>0</v>
      </c>
      <c r="J642" s="7"/>
      <c r="K642" s="8"/>
      <c r="M642" s="7"/>
      <c r="N642" s="8"/>
      <c r="O642" s="9" cm="1">
        <f t="array" ref="O642">_xlfn.IFS(AND(B642="Short",F642=Q642),(D642-F642)/D642,AND(B642="Long",F642=Q642),(F642/D642)-1,AND(B642="Long",F642&lt;&gt;Q642),(F642/D642)-1,AND(B642="Short",F642&lt;&gt;Q642),(D642-F642)/D642)</f>
        <v>0.10337323177366708</v>
      </c>
      <c r="P642" t="s">
        <v>23</v>
      </c>
      <c r="Q642" s="7">
        <v>54.756</v>
      </c>
      <c r="R642" s="8">
        <v>43906</v>
      </c>
      <c r="S642" s="10">
        <f t="shared" si="27"/>
        <v>0</v>
      </c>
      <c r="T642" s="10">
        <v>1</v>
      </c>
      <c r="V642" s="11" t="str">
        <f t="shared" si="28"/>
        <v>1</v>
      </c>
      <c r="Y642" s="10">
        <v>0</v>
      </c>
      <c r="AC642">
        <f t="shared" si="29"/>
        <v>0</v>
      </c>
    </row>
    <row r="643" spans="1:29" x14ac:dyDescent="0.2">
      <c r="A643" t="s">
        <v>400</v>
      </c>
      <c r="B643" t="s">
        <v>25</v>
      </c>
      <c r="C643" s="6">
        <v>44701</v>
      </c>
      <c r="D643" s="7">
        <v>72.27</v>
      </c>
      <c r="E643" s="6">
        <v>44707</v>
      </c>
      <c r="F643" s="7">
        <v>83.62</v>
      </c>
      <c r="G643">
        <v>1</v>
      </c>
      <c r="H643">
        <v>0</v>
      </c>
      <c r="J643" s="7"/>
      <c r="K643" s="8"/>
      <c r="M643" s="7"/>
      <c r="N643" s="8"/>
      <c r="O643" s="9" cm="1">
        <f t="array" ref="O643">_xlfn.IFS(AND(B643="Short",F643=Q643),(D643-F643)/D643,AND(B643="Long",F643=Q643),(F643/D643)-1,AND(B643="Long",F643&lt;&gt;Q643),(F643/D643)-1,AND(B643="Short",F643&lt;&gt;Q643),(D643-F643)/D643)</f>
        <v>0.15704995157049972</v>
      </c>
      <c r="P643" t="s">
        <v>23</v>
      </c>
      <c r="Q643" s="7">
        <v>83.62</v>
      </c>
      <c r="R643" s="8">
        <v>44701</v>
      </c>
      <c r="S643" s="10">
        <f t="shared" ref="S643:S706" si="30">_xlfn.DAYS(E643,C643)</f>
        <v>6</v>
      </c>
      <c r="T643" s="10">
        <v>1</v>
      </c>
      <c r="V643" s="11" t="str">
        <f t="shared" ref="V643:V706" si="31">IF(F643=Q643,"1")</f>
        <v>1</v>
      </c>
      <c r="Y643" s="10">
        <v>0</v>
      </c>
      <c r="AC643">
        <f t="shared" si="29"/>
        <v>6</v>
      </c>
    </row>
    <row r="644" spans="1:29" x14ac:dyDescent="0.2">
      <c r="A644" t="s">
        <v>400</v>
      </c>
      <c r="B644" t="s">
        <v>22</v>
      </c>
      <c r="C644" s="6">
        <v>44883</v>
      </c>
      <c r="D644" s="7">
        <v>113.113</v>
      </c>
      <c r="E644" s="6">
        <v>44995</v>
      </c>
      <c r="F644" s="7">
        <v>104.678</v>
      </c>
      <c r="G644">
        <v>1</v>
      </c>
      <c r="H644">
        <v>0</v>
      </c>
      <c r="J644" s="7"/>
      <c r="K644" s="8"/>
      <c r="M644" s="7"/>
      <c r="N644" s="8"/>
      <c r="O644" s="9" cm="1">
        <f t="array" ref="O644">_xlfn.IFS(AND(B644="Short",F644=Q644),(D644-F644)/D644,AND(B644="Long",F644=Q644),(F644/D644)-1,AND(B644="Long",F644&lt;&gt;Q644),(F644/D644)-1,AND(B644="Short",F644&lt;&gt;Q644),(D644-F644)/D644)</f>
        <v>7.4571446252862203E-2</v>
      </c>
      <c r="P644" t="s">
        <v>23</v>
      </c>
      <c r="Q644" s="7">
        <v>104.678</v>
      </c>
      <c r="R644" s="8">
        <v>44883</v>
      </c>
      <c r="S644" s="10">
        <f t="shared" si="30"/>
        <v>112</v>
      </c>
      <c r="T644" s="10">
        <v>1</v>
      </c>
      <c r="V644" s="11" t="str">
        <f t="shared" si="31"/>
        <v>1</v>
      </c>
      <c r="Y644" s="10">
        <v>0</v>
      </c>
      <c r="AC644">
        <f t="shared" ref="AC644:AC707" si="32">IF(O644&gt;-0.01,_xlfn.DAYS(E644,C644))</f>
        <v>112</v>
      </c>
    </row>
    <row r="645" spans="1:29" x14ac:dyDescent="0.2">
      <c r="A645" t="s">
        <v>348</v>
      </c>
      <c r="B645" t="s">
        <v>25</v>
      </c>
      <c r="C645" s="6">
        <v>45033</v>
      </c>
      <c r="D645" s="7">
        <v>68.302999999999997</v>
      </c>
      <c r="E645" s="6">
        <v>45034</v>
      </c>
      <c r="F645" s="7">
        <v>74.817999999999998</v>
      </c>
      <c r="G645">
        <v>1</v>
      </c>
      <c r="H645">
        <v>0</v>
      </c>
      <c r="J645" s="7"/>
      <c r="K645" s="8"/>
      <c r="M645" s="7"/>
      <c r="N645" s="8"/>
      <c r="O645" s="9" cm="1">
        <f t="array" ref="O645">_xlfn.IFS(AND(B645="Short",F645=Q645),(D645-F645)/D645,AND(B645="Long",F645=Q645),(F645/D645)-1,AND(B645="Long",F645&lt;&gt;Q645),(F645/D645)-1,AND(B645="Short",F645&lt;&gt;Q645),(D645-F645)/D645)</f>
        <v>9.5383804518103243E-2</v>
      </c>
      <c r="P645" t="s">
        <v>23</v>
      </c>
      <c r="Q645" s="7">
        <v>74.817999999999998</v>
      </c>
      <c r="R645" s="8">
        <v>45033</v>
      </c>
      <c r="S645" s="10">
        <f t="shared" si="30"/>
        <v>1</v>
      </c>
      <c r="T645" s="10">
        <v>1</v>
      </c>
      <c r="V645" s="11" t="str">
        <f t="shared" si="31"/>
        <v>1</v>
      </c>
      <c r="Y645" s="10">
        <v>0</v>
      </c>
      <c r="AC645">
        <f t="shared" si="32"/>
        <v>1</v>
      </c>
    </row>
    <row r="646" spans="1:29" x14ac:dyDescent="0.2">
      <c r="A646" t="s">
        <v>343</v>
      </c>
      <c r="B646" t="s">
        <v>25</v>
      </c>
      <c r="C646" s="6">
        <v>43906</v>
      </c>
      <c r="D646" s="7">
        <v>35.988</v>
      </c>
      <c r="E646" s="6">
        <v>43914</v>
      </c>
      <c r="F646" s="7">
        <v>39.228000000000002</v>
      </c>
      <c r="G646">
        <v>1</v>
      </c>
      <c r="H646">
        <v>0</v>
      </c>
      <c r="J646" s="7"/>
      <c r="K646" s="8"/>
      <c r="M646" s="7"/>
      <c r="N646" s="8"/>
      <c r="O646" s="9" cm="1">
        <f t="array" ref="O646">_xlfn.IFS(AND(B646="Short",F646=Q646),(D646-F646)/D646,AND(B646="Long",F646=Q646),(F646/D646)-1,AND(B646="Long",F646&lt;&gt;Q646),(F646/D646)-1,AND(B646="Short",F646&lt;&gt;Q646),(D646-F646)/D646)</f>
        <v>9.0030010003334437E-2</v>
      </c>
      <c r="P646" t="s">
        <v>23</v>
      </c>
      <c r="Q646" s="7">
        <v>39.228000000000002</v>
      </c>
      <c r="R646" s="8">
        <v>43906</v>
      </c>
      <c r="S646" s="10">
        <f t="shared" si="30"/>
        <v>8</v>
      </c>
      <c r="T646" s="10">
        <v>1</v>
      </c>
      <c r="V646" s="11" t="str">
        <f t="shared" si="31"/>
        <v>1</v>
      </c>
      <c r="Y646" s="10">
        <v>0</v>
      </c>
      <c r="AC646">
        <f t="shared" si="32"/>
        <v>8</v>
      </c>
    </row>
    <row r="647" spans="1:29" x14ac:dyDescent="0.2">
      <c r="A647" t="s">
        <v>335</v>
      </c>
      <c r="B647" t="s">
        <v>25</v>
      </c>
      <c r="C647" s="6">
        <v>44082</v>
      </c>
      <c r="D647" s="7">
        <v>120.74403</v>
      </c>
      <c r="E647" s="6">
        <v>44084</v>
      </c>
      <c r="F647" s="7">
        <v>131.13068000000001</v>
      </c>
      <c r="G647">
        <v>1</v>
      </c>
      <c r="H647">
        <v>0</v>
      </c>
      <c r="J647" s="7"/>
      <c r="K647" s="8"/>
      <c r="M647" s="7"/>
      <c r="N647" s="8"/>
      <c r="O647" s="9" cm="1">
        <f t="array" ref="O647">_xlfn.IFS(AND(B647="Short",F647=Q647),(D647-F647)/D647,AND(B647="Long",F647=Q647),(F647/D647)-1,AND(B647="Long",F647&lt;&gt;Q647),(F647/D647)-1,AND(B647="Short",F647&lt;&gt;Q647),(D647-F647)/D647)</f>
        <v>8.6022058399077839E-2</v>
      </c>
      <c r="P647" t="s">
        <v>23</v>
      </c>
      <c r="Q647" s="7">
        <v>131.13068000000001</v>
      </c>
      <c r="R647" s="8">
        <v>44082</v>
      </c>
      <c r="S647" s="10">
        <f t="shared" si="30"/>
        <v>2</v>
      </c>
      <c r="T647" s="10">
        <v>1</v>
      </c>
      <c r="V647" s="11" t="str">
        <f t="shared" si="31"/>
        <v>1</v>
      </c>
      <c r="Y647" s="10">
        <v>0</v>
      </c>
      <c r="AC647">
        <f t="shared" si="32"/>
        <v>2</v>
      </c>
    </row>
    <row r="648" spans="1:29" x14ac:dyDescent="0.2">
      <c r="A648" t="s">
        <v>343</v>
      </c>
      <c r="B648" t="s">
        <v>25</v>
      </c>
      <c r="C648" s="6">
        <v>43952</v>
      </c>
      <c r="D648" s="7">
        <v>41.058</v>
      </c>
      <c r="E648" s="6">
        <v>43959</v>
      </c>
      <c r="F648" s="7">
        <v>43.847999999999999</v>
      </c>
      <c r="G648">
        <v>1</v>
      </c>
      <c r="H648">
        <v>0</v>
      </c>
      <c r="J648" s="7"/>
      <c r="K648" s="8"/>
      <c r="M648" s="7"/>
      <c r="N648" s="8"/>
      <c r="O648" s="9" cm="1">
        <f t="array" ref="O648">_xlfn.IFS(AND(B648="Short",F648=Q648),(D648-F648)/D648,AND(B648="Long",F648=Q648),(F648/D648)-1,AND(B648="Long",F648&lt;&gt;Q648),(F648/D648)-1,AND(B648="Short",F648&lt;&gt;Q648),(D648-F648)/D648)</f>
        <v>6.795265234546255E-2</v>
      </c>
      <c r="P648" t="s">
        <v>23</v>
      </c>
      <c r="Q648" s="7">
        <v>43.847999999999999</v>
      </c>
      <c r="R648" s="8">
        <v>43952</v>
      </c>
      <c r="S648" s="10">
        <f t="shared" si="30"/>
        <v>7</v>
      </c>
      <c r="T648" s="10">
        <v>1</v>
      </c>
      <c r="V648" s="11" t="str">
        <f t="shared" si="31"/>
        <v>1</v>
      </c>
      <c r="Y648" s="10">
        <v>0</v>
      </c>
      <c r="AC648">
        <f t="shared" si="32"/>
        <v>7</v>
      </c>
    </row>
    <row r="649" spans="1:29" x14ac:dyDescent="0.2">
      <c r="A649" t="s">
        <v>353</v>
      </c>
      <c r="B649" t="s">
        <v>25</v>
      </c>
      <c r="C649" s="6">
        <v>43906</v>
      </c>
      <c r="D649" s="7">
        <v>43.35</v>
      </c>
      <c r="E649" s="6">
        <v>43909</v>
      </c>
      <c r="F649" s="7">
        <v>46.45</v>
      </c>
      <c r="G649">
        <v>1</v>
      </c>
      <c r="H649">
        <v>0</v>
      </c>
      <c r="J649" s="7"/>
      <c r="K649" s="8"/>
      <c r="M649" s="7"/>
      <c r="N649" s="8"/>
      <c r="O649" s="9" cm="1">
        <f t="array" ref="O649">_xlfn.IFS(AND(B649="Short",F649=Q649),(D649-F649)/D649,AND(B649="Long",F649=Q649),(F649/D649)-1,AND(B649="Long",F649&lt;&gt;Q649),(F649/D649)-1,AND(B649="Short",F649&lt;&gt;Q649),(D649-F649)/D649)</f>
        <v>7.1510957324106172E-2</v>
      </c>
      <c r="P649" t="s">
        <v>23</v>
      </c>
      <c r="Q649" s="7">
        <v>46.45</v>
      </c>
      <c r="R649" s="8">
        <v>43906</v>
      </c>
      <c r="S649" s="10">
        <f t="shared" si="30"/>
        <v>3</v>
      </c>
      <c r="T649" s="10">
        <v>1</v>
      </c>
      <c r="V649" s="11" t="str">
        <f t="shared" si="31"/>
        <v>1</v>
      </c>
      <c r="Y649" s="10">
        <v>0</v>
      </c>
      <c r="AC649">
        <f t="shared" si="32"/>
        <v>3</v>
      </c>
    </row>
    <row r="650" spans="1:29" x14ac:dyDescent="0.2">
      <c r="A650" t="s">
        <v>343</v>
      </c>
      <c r="B650" t="s">
        <v>22</v>
      </c>
      <c r="C650" s="6">
        <v>44225</v>
      </c>
      <c r="D650" s="7">
        <v>58.058999999999997</v>
      </c>
      <c r="E650" s="6">
        <v>44481</v>
      </c>
      <c r="F650" s="7">
        <v>55.054000000000002</v>
      </c>
      <c r="G650">
        <v>1</v>
      </c>
      <c r="H650">
        <v>0</v>
      </c>
      <c r="J650" s="7"/>
      <c r="K650" s="8"/>
      <c r="M650" s="7"/>
      <c r="N650" s="8"/>
      <c r="O650" s="9" cm="1">
        <f t="array" ref="O650">_xlfn.IFS(AND(B650="Short",F650=Q650),(D650-F650)/D650,AND(B650="Long",F650=Q650),(F650/D650)-1,AND(B650="Long",F650&lt;&gt;Q650),(F650/D650)-1,AND(B650="Short",F650&lt;&gt;Q650),(D650-F650)/D650)</f>
        <v>5.1757694758779789E-2</v>
      </c>
      <c r="P650" t="s">
        <v>23</v>
      </c>
      <c r="Q650" s="7">
        <v>55.054000000000002</v>
      </c>
      <c r="R650" s="8">
        <v>44225</v>
      </c>
      <c r="S650" s="10">
        <f t="shared" si="30"/>
        <v>256</v>
      </c>
      <c r="T650" s="10">
        <v>1</v>
      </c>
      <c r="V650" s="11" t="str">
        <f t="shared" si="31"/>
        <v>1</v>
      </c>
      <c r="Y650" s="10">
        <v>0</v>
      </c>
      <c r="AC650">
        <f t="shared" si="32"/>
        <v>256</v>
      </c>
    </row>
    <row r="651" spans="1:29" x14ac:dyDescent="0.2">
      <c r="A651" t="s">
        <v>353</v>
      </c>
      <c r="B651" t="s">
        <v>22</v>
      </c>
      <c r="C651" s="6">
        <v>44588</v>
      </c>
      <c r="D651" s="7">
        <v>106.19199999999999</v>
      </c>
      <c r="E651" s="6">
        <v>44589</v>
      </c>
      <c r="F651" s="7">
        <v>100.702</v>
      </c>
      <c r="G651">
        <v>1</v>
      </c>
      <c r="H651">
        <v>0</v>
      </c>
      <c r="J651" s="7"/>
      <c r="K651" s="8"/>
      <c r="M651" s="7"/>
      <c r="N651" s="8"/>
      <c r="O651" s="9" cm="1">
        <f t="array" ref="O651">_xlfn.IFS(AND(B651="Short",F651=Q651),(D651-F651)/D651,AND(B651="Long",F651=Q651),(F651/D651)-1,AND(B651="Long",F651&lt;&gt;Q651),(F651/D651)-1,AND(B651="Short",F651&lt;&gt;Q651),(D651-F651)/D651)</f>
        <v>5.1698809703179104E-2</v>
      </c>
      <c r="P651" t="s">
        <v>23</v>
      </c>
      <c r="Q651" s="7">
        <v>100.702</v>
      </c>
      <c r="R651" s="8">
        <v>44588</v>
      </c>
      <c r="S651" s="10">
        <f t="shared" si="30"/>
        <v>1</v>
      </c>
      <c r="T651" s="10">
        <v>1</v>
      </c>
      <c r="V651" s="11" t="str">
        <f t="shared" si="31"/>
        <v>1</v>
      </c>
      <c r="Y651" s="10">
        <v>0</v>
      </c>
      <c r="AC651">
        <f t="shared" si="32"/>
        <v>1</v>
      </c>
    </row>
    <row r="652" spans="1:29" x14ac:dyDescent="0.2">
      <c r="A652" t="s">
        <v>343</v>
      </c>
      <c r="B652" t="s">
        <v>25</v>
      </c>
      <c r="C652" s="6">
        <v>44498</v>
      </c>
      <c r="D652" s="7">
        <v>50.655999999999999</v>
      </c>
      <c r="E652" s="6">
        <v>44501</v>
      </c>
      <c r="F652" s="7">
        <v>54.335999999999999</v>
      </c>
      <c r="G652">
        <v>1</v>
      </c>
      <c r="H652">
        <v>0</v>
      </c>
      <c r="J652" s="7"/>
      <c r="K652" s="8"/>
      <c r="M652" s="7"/>
      <c r="N652" s="8"/>
      <c r="O652" s="9" cm="1">
        <f t="array" ref="O652">_xlfn.IFS(AND(B652="Short",F652=Q652),(D652-F652)/D652,AND(B652="Long",F652=Q652),(F652/D652)-1,AND(B652="Long",F652&lt;&gt;Q652),(F652/D652)-1,AND(B652="Short",F652&lt;&gt;Q652),(D652-F652)/D652)</f>
        <v>7.2646873025900227E-2</v>
      </c>
      <c r="P652" t="s">
        <v>23</v>
      </c>
      <c r="Q652" s="7">
        <v>54.335999999999999</v>
      </c>
      <c r="R652" s="8">
        <v>44498</v>
      </c>
      <c r="S652" s="10">
        <f t="shared" si="30"/>
        <v>3</v>
      </c>
      <c r="T652" s="10">
        <v>1</v>
      </c>
      <c r="V652" s="11" t="str">
        <f t="shared" si="31"/>
        <v>1</v>
      </c>
      <c r="Y652" s="10">
        <v>0</v>
      </c>
      <c r="AC652">
        <f t="shared" si="32"/>
        <v>3</v>
      </c>
    </row>
    <row r="653" spans="1:29" x14ac:dyDescent="0.2">
      <c r="A653" t="s">
        <v>353</v>
      </c>
      <c r="B653" t="s">
        <v>25</v>
      </c>
      <c r="C653" s="6">
        <v>44764</v>
      </c>
      <c r="D653" s="7">
        <v>75.861000000000004</v>
      </c>
      <c r="E653" s="6">
        <v>44771</v>
      </c>
      <c r="F653" s="7">
        <v>80.165999999999997</v>
      </c>
      <c r="G653">
        <v>1</v>
      </c>
      <c r="H653">
        <v>0</v>
      </c>
      <c r="J653" s="7"/>
      <c r="K653" s="8"/>
      <c r="M653" s="7"/>
      <c r="N653" s="8"/>
      <c r="O653" s="9" cm="1">
        <f t="array" ref="O653">_xlfn.IFS(AND(B653="Short",F653=Q653),(D653-F653)/D653,AND(B653="Long",F653=Q653),(F653/D653)-1,AND(B653="Long",F653&lt;&gt;Q653),(F653/D653)-1,AND(B653="Short",F653&lt;&gt;Q653),(D653-F653)/D653)</f>
        <v>5.6748526911061026E-2</v>
      </c>
      <c r="P653" t="s">
        <v>23</v>
      </c>
      <c r="Q653" s="7">
        <v>80.165999999999997</v>
      </c>
      <c r="R653" s="8">
        <v>44764</v>
      </c>
      <c r="S653" s="10">
        <f t="shared" si="30"/>
        <v>7</v>
      </c>
      <c r="T653" s="10">
        <v>1</v>
      </c>
      <c r="V653" s="11" t="str">
        <f t="shared" si="31"/>
        <v>1</v>
      </c>
      <c r="Y653" s="10">
        <v>0</v>
      </c>
      <c r="AC653">
        <f t="shared" si="32"/>
        <v>7</v>
      </c>
    </row>
    <row r="654" spans="1:29" x14ac:dyDescent="0.2">
      <c r="A654" t="s">
        <v>343</v>
      </c>
      <c r="B654" t="s">
        <v>22</v>
      </c>
      <c r="C654" s="6">
        <v>44684</v>
      </c>
      <c r="D654" s="7">
        <v>59.427999999999997</v>
      </c>
      <c r="E654" s="6">
        <v>44690</v>
      </c>
      <c r="F654" s="7">
        <v>56.368000000000002</v>
      </c>
      <c r="G654">
        <v>1</v>
      </c>
      <c r="H654">
        <v>0</v>
      </c>
      <c r="J654" s="7"/>
      <c r="K654" s="8"/>
      <c r="M654" s="7"/>
      <c r="N654" s="8"/>
      <c r="O654" s="9" cm="1">
        <f t="array" ref="O654">_xlfn.IFS(AND(B654="Short",F654=Q654),(D654-F654)/D654,AND(B654="Long",F654=Q654),(F654/D654)-1,AND(B654="Long",F654&lt;&gt;Q654),(F654/D654)-1,AND(B654="Short",F654&lt;&gt;Q654),(D654-F654)/D654)</f>
        <v>5.1490879719997232E-2</v>
      </c>
      <c r="P654" t="s">
        <v>23</v>
      </c>
      <c r="Q654" s="7">
        <v>56.368000000000002</v>
      </c>
      <c r="R654" s="8">
        <v>44684</v>
      </c>
      <c r="S654" s="10">
        <f t="shared" si="30"/>
        <v>6</v>
      </c>
      <c r="T654" s="10">
        <v>1</v>
      </c>
      <c r="V654" s="11" t="str">
        <f t="shared" si="31"/>
        <v>1</v>
      </c>
      <c r="Y654" s="10">
        <v>0</v>
      </c>
      <c r="AC654">
        <f t="shared" si="32"/>
        <v>6</v>
      </c>
    </row>
    <row r="655" spans="1:29" x14ac:dyDescent="0.2">
      <c r="A655" t="s">
        <v>335</v>
      </c>
      <c r="B655" t="s">
        <v>25</v>
      </c>
      <c r="C655" s="6">
        <v>45509</v>
      </c>
      <c r="D655" s="7">
        <v>187.465</v>
      </c>
      <c r="E655" s="6">
        <v>45510</v>
      </c>
      <c r="F655" s="7">
        <v>198.69</v>
      </c>
      <c r="G655">
        <v>1</v>
      </c>
      <c r="H655">
        <v>0</v>
      </c>
      <c r="J655" s="7"/>
      <c r="K655" s="8"/>
      <c r="M655" s="7"/>
      <c r="N655" s="8"/>
      <c r="O655" s="9" cm="1">
        <f t="array" ref="O655">_xlfn.IFS(AND(B655="Short",F655=Q655),(D655-F655)/D655,AND(B655="Long",F655=Q655),(F655/D655)-1,AND(B655="Long",F655&lt;&gt;Q655),(F655/D655)-1,AND(B655="Short",F655&lt;&gt;Q655),(D655-F655)/D655)</f>
        <v>5.9877843864188041E-2</v>
      </c>
      <c r="P655" t="s">
        <v>23</v>
      </c>
      <c r="Q655" s="7">
        <v>198.69</v>
      </c>
      <c r="R655" s="8">
        <v>45509</v>
      </c>
      <c r="S655" s="10">
        <f t="shared" si="30"/>
        <v>1</v>
      </c>
      <c r="T655" s="10">
        <v>1</v>
      </c>
      <c r="V655" s="11" t="str">
        <f t="shared" si="31"/>
        <v>1</v>
      </c>
      <c r="Y655" s="10">
        <v>0</v>
      </c>
      <c r="AC655">
        <f t="shared" si="32"/>
        <v>1</v>
      </c>
    </row>
    <row r="656" spans="1:29" x14ac:dyDescent="0.2">
      <c r="A656" t="s">
        <v>353</v>
      </c>
      <c r="B656" t="s">
        <v>22</v>
      </c>
      <c r="C656" s="6">
        <v>44952</v>
      </c>
      <c r="D656" s="7">
        <v>68.135999999999996</v>
      </c>
      <c r="E656" s="6">
        <v>44981</v>
      </c>
      <c r="F656" s="7">
        <v>64.866</v>
      </c>
      <c r="G656">
        <v>1</v>
      </c>
      <c r="H656">
        <v>0</v>
      </c>
      <c r="J656" s="7"/>
      <c r="K656" s="8"/>
      <c r="M656" s="7"/>
      <c r="N656" s="8"/>
      <c r="O656" s="9" cm="1">
        <f t="array" ref="O656">_xlfn.IFS(AND(B656="Short",F656=Q656),(D656-F656)/D656,AND(B656="Long",F656=Q656),(F656/D656)-1,AND(B656="Long",F656&lt;&gt;Q656),(F656/D656)-1,AND(B656="Short",F656&lt;&gt;Q656),(D656-F656)/D656)</f>
        <v>4.7992250792532526E-2</v>
      </c>
      <c r="P656" t="s">
        <v>23</v>
      </c>
      <c r="Q656" s="7">
        <v>64.866</v>
      </c>
      <c r="R656" s="8">
        <v>44952</v>
      </c>
      <c r="S656" s="10">
        <f t="shared" si="30"/>
        <v>29</v>
      </c>
      <c r="T656" s="10">
        <v>1</v>
      </c>
      <c r="V656" s="11" t="str">
        <f t="shared" si="31"/>
        <v>1</v>
      </c>
      <c r="Y656" s="10">
        <v>0</v>
      </c>
      <c r="AC656">
        <f t="shared" si="32"/>
        <v>29</v>
      </c>
    </row>
    <row r="657" spans="1:29" x14ac:dyDescent="0.2">
      <c r="A657" t="s">
        <v>343</v>
      </c>
      <c r="B657" t="s">
        <v>22</v>
      </c>
      <c r="C657" s="6">
        <v>45229</v>
      </c>
      <c r="D657" s="7">
        <v>42.731999999999999</v>
      </c>
      <c r="E657" s="6">
        <v>45230</v>
      </c>
      <c r="F657" s="7">
        <v>40.642000000000003</v>
      </c>
      <c r="G657">
        <v>1</v>
      </c>
      <c r="H657">
        <v>0</v>
      </c>
      <c r="J657" s="7"/>
      <c r="K657" s="8"/>
      <c r="M657" s="7"/>
      <c r="N657" s="8"/>
      <c r="O657" s="9" cm="1">
        <f t="array" ref="O657">_xlfn.IFS(AND(B657="Short",F657=Q657),(D657-F657)/D657,AND(B657="Long",F657=Q657),(F657/D657)-1,AND(B657="Long",F657&lt;&gt;Q657),(F657/D657)-1,AND(B657="Short",F657&lt;&gt;Q657),(D657-F657)/D657)</f>
        <v>4.8909482355143599E-2</v>
      </c>
      <c r="P657" t="s">
        <v>23</v>
      </c>
      <c r="Q657" s="7">
        <v>40.642000000000003</v>
      </c>
      <c r="R657" s="8">
        <v>45229</v>
      </c>
      <c r="S657" s="10">
        <f t="shared" si="30"/>
        <v>1</v>
      </c>
      <c r="T657" s="10">
        <v>1</v>
      </c>
      <c r="V657" s="11" t="str">
        <f t="shared" si="31"/>
        <v>1</v>
      </c>
      <c r="Y657" s="10">
        <v>0</v>
      </c>
      <c r="AC657">
        <f t="shared" si="32"/>
        <v>1</v>
      </c>
    </row>
    <row r="658" spans="1:29" x14ac:dyDescent="0.2">
      <c r="A658" t="s">
        <v>336</v>
      </c>
      <c r="B658" t="s">
        <v>25</v>
      </c>
      <c r="C658" s="6">
        <v>43906</v>
      </c>
      <c r="D658" s="7">
        <v>47.164000000000001</v>
      </c>
      <c r="E658" s="6">
        <v>43909</v>
      </c>
      <c r="F658" s="7">
        <v>50.134</v>
      </c>
      <c r="G658">
        <v>1</v>
      </c>
      <c r="H658">
        <v>0</v>
      </c>
      <c r="J658" s="7"/>
      <c r="K658" s="8"/>
      <c r="M658" s="7"/>
      <c r="N658" s="8"/>
      <c r="O658" s="9" cm="1">
        <f t="array" ref="O658">_xlfn.IFS(AND(B658="Short",F658=Q658),(D658-F658)/D658,AND(B658="Long",F658=Q658),(F658/D658)-1,AND(B658="Long",F658&lt;&gt;Q658),(F658/D658)-1,AND(B658="Short",F658&lt;&gt;Q658),(D658-F658)/D658)</f>
        <v>6.2971758120600407E-2</v>
      </c>
      <c r="P658" t="s">
        <v>23</v>
      </c>
      <c r="Q658" s="7">
        <v>50.134</v>
      </c>
      <c r="R658" s="8">
        <v>43906</v>
      </c>
      <c r="S658" s="10">
        <f t="shared" si="30"/>
        <v>3</v>
      </c>
      <c r="T658" s="10">
        <v>1</v>
      </c>
      <c r="V658" s="11" t="str">
        <f t="shared" si="31"/>
        <v>1</v>
      </c>
      <c r="Y658" s="10">
        <v>0</v>
      </c>
      <c r="AC658">
        <f t="shared" si="32"/>
        <v>3</v>
      </c>
    </row>
    <row r="659" spans="1:29" x14ac:dyDescent="0.2">
      <c r="A659" t="s">
        <v>343</v>
      </c>
      <c r="B659" t="s">
        <v>25</v>
      </c>
      <c r="C659" s="6">
        <v>45505</v>
      </c>
      <c r="D659" s="7">
        <v>61.011000000000003</v>
      </c>
      <c r="E659" s="6">
        <v>45520</v>
      </c>
      <c r="F659" s="7">
        <v>64.366</v>
      </c>
      <c r="G659">
        <v>1</v>
      </c>
      <c r="H659">
        <v>0</v>
      </c>
      <c r="J659" s="7"/>
      <c r="K659" s="8"/>
      <c r="M659" s="7"/>
      <c r="N659" s="8"/>
      <c r="O659" s="9" cm="1">
        <f t="array" ref="O659">_xlfn.IFS(AND(B659="Short",F659=Q659),(D659-F659)/D659,AND(B659="Long",F659=Q659),(F659/D659)-1,AND(B659="Long",F659&lt;&gt;Q659),(F659/D659)-1,AND(B659="Short",F659&lt;&gt;Q659),(D659-F659)/D659)</f>
        <v>5.4990083755388275E-2</v>
      </c>
      <c r="P659" t="s">
        <v>23</v>
      </c>
      <c r="Q659" s="7">
        <v>64.366</v>
      </c>
      <c r="R659" s="8">
        <v>45505</v>
      </c>
      <c r="S659" s="10">
        <f t="shared" si="30"/>
        <v>15</v>
      </c>
      <c r="T659" s="10">
        <v>1</v>
      </c>
      <c r="V659" s="11" t="str">
        <f t="shared" si="31"/>
        <v>1</v>
      </c>
      <c r="Y659" s="10">
        <v>0</v>
      </c>
      <c r="AC659">
        <f t="shared" si="32"/>
        <v>15</v>
      </c>
    </row>
    <row r="660" spans="1:29" x14ac:dyDescent="0.2">
      <c r="A660" t="s">
        <v>336</v>
      </c>
      <c r="B660" t="s">
        <v>22</v>
      </c>
      <c r="C660" s="6">
        <v>44599</v>
      </c>
      <c r="D660" s="7">
        <v>96.489000000000004</v>
      </c>
      <c r="E660" s="6">
        <v>44614</v>
      </c>
      <c r="F660" s="7">
        <v>91.933999999999997</v>
      </c>
      <c r="G660">
        <v>1</v>
      </c>
      <c r="H660">
        <v>0</v>
      </c>
      <c r="J660" s="7"/>
      <c r="K660" s="8"/>
      <c r="M660" s="7"/>
      <c r="N660" s="8"/>
      <c r="O660" s="9" cm="1">
        <f t="array" ref="O660">_xlfn.IFS(AND(B660="Short",F660=Q660),(D660-F660)/D660,AND(B660="Long",F660=Q660),(F660/D660)-1,AND(B660="Long",F660&lt;&gt;Q660),(F660/D660)-1,AND(B660="Short",F660&lt;&gt;Q660),(D660-F660)/D660)</f>
        <v>4.720745369938549E-2</v>
      </c>
      <c r="P660" t="s">
        <v>23</v>
      </c>
      <c r="Q660" s="7">
        <v>91.933999999999997</v>
      </c>
      <c r="R660" s="8">
        <v>44599</v>
      </c>
      <c r="S660" s="10">
        <f t="shared" si="30"/>
        <v>15</v>
      </c>
      <c r="T660" s="10">
        <v>1</v>
      </c>
      <c r="V660" s="11" t="str">
        <f t="shared" si="31"/>
        <v>1</v>
      </c>
      <c r="Y660" s="10">
        <v>0</v>
      </c>
      <c r="AC660">
        <f t="shared" si="32"/>
        <v>15</v>
      </c>
    </row>
    <row r="661" spans="1:29" x14ac:dyDescent="0.2">
      <c r="A661" t="s">
        <v>360</v>
      </c>
      <c r="B661" t="s">
        <v>25</v>
      </c>
      <c r="C661" s="6">
        <v>43906</v>
      </c>
      <c r="D661" s="7">
        <v>119.705</v>
      </c>
      <c r="E661" s="6">
        <v>43907</v>
      </c>
      <c r="F661" s="7">
        <v>127.08</v>
      </c>
      <c r="G661">
        <v>1</v>
      </c>
      <c r="H661">
        <v>0</v>
      </c>
      <c r="J661" s="7"/>
      <c r="K661" s="8"/>
      <c r="M661" s="7"/>
      <c r="N661" s="8"/>
      <c r="O661" s="9" cm="1">
        <f t="array" ref="O661">_xlfn.IFS(AND(B661="Short",F661=Q661),(D661-F661)/D661,AND(B661="Long",F661=Q661),(F661/D661)-1,AND(B661="Long",F661&lt;&gt;Q661),(F661/D661)-1,AND(B661="Short",F661&lt;&gt;Q661),(D661-F661)/D661)</f>
        <v>6.1609790735558168E-2</v>
      </c>
      <c r="P661" t="s">
        <v>23</v>
      </c>
      <c r="Q661" s="7">
        <v>127.08</v>
      </c>
      <c r="R661" s="8">
        <v>43906</v>
      </c>
      <c r="S661" s="10">
        <f t="shared" si="30"/>
        <v>1</v>
      </c>
      <c r="T661" s="10">
        <v>1</v>
      </c>
      <c r="V661" s="11" t="str">
        <f t="shared" si="31"/>
        <v>1</v>
      </c>
      <c r="Y661" s="10">
        <v>0</v>
      </c>
      <c r="AC661">
        <f t="shared" si="32"/>
        <v>1</v>
      </c>
    </row>
    <row r="662" spans="1:29" x14ac:dyDescent="0.2">
      <c r="A662" t="s">
        <v>360</v>
      </c>
      <c r="B662" t="s">
        <v>22</v>
      </c>
      <c r="C662" s="6">
        <v>43928</v>
      </c>
      <c r="D662" s="7">
        <v>155.06700000000001</v>
      </c>
      <c r="E662" s="6">
        <v>44294</v>
      </c>
      <c r="F662" s="7">
        <v>224.21</v>
      </c>
      <c r="G662">
        <v>0</v>
      </c>
      <c r="H662">
        <v>0</v>
      </c>
      <c r="J662" s="7"/>
      <c r="K662" s="8"/>
      <c r="M662" s="7"/>
      <c r="N662" s="8"/>
      <c r="O662" s="9" cm="1">
        <f t="array" ref="O662">_xlfn.IFS(AND(B662="Short",F662=Q662),(D662-F662)/D662,AND(B662="Long",F662=Q662),(F662/D662)-1,AND(B662="Long",F662&lt;&gt;Q662),(F662/D662)-1,AND(B662="Short",F662&lt;&gt;Q662),(D662-F662)/D662)</f>
        <v>-0.44589113093050098</v>
      </c>
      <c r="P662" t="s">
        <v>23</v>
      </c>
      <c r="Q662" s="7">
        <v>147.952</v>
      </c>
      <c r="R662" s="8">
        <v>43928</v>
      </c>
      <c r="S662" s="10">
        <f t="shared" si="30"/>
        <v>366</v>
      </c>
      <c r="T662" s="10">
        <v>0</v>
      </c>
      <c r="V662" s="11" t="b">
        <f t="shared" si="31"/>
        <v>0</v>
      </c>
      <c r="Y662" s="10">
        <v>0</v>
      </c>
      <c r="AC662" t="b">
        <f t="shared" si="32"/>
        <v>0</v>
      </c>
    </row>
    <row r="663" spans="1:29" x14ac:dyDescent="0.2">
      <c r="A663" t="s">
        <v>403</v>
      </c>
      <c r="B663" t="s">
        <v>22</v>
      </c>
      <c r="C663" s="6">
        <v>43957</v>
      </c>
      <c r="D663" s="7">
        <v>84.454999999999998</v>
      </c>
      <c r="E663" s="6">
        <v>43958</v>
      </c>
      <c r="F663" s="7">
        <v>80.58</v>
      </c>
      <c r="G663">
        <v>1</v>
      </c>
      <c r="H663">
        <v>0</v>
      </c>
      <c r="J663" s="7"/>
      <c r="K663" s="8"/>
      <c r="M663" s="7"/>
      <c r="N663" s="8"/>
      <c r="O663" s="9" cm="1">
        <f t="array" ref="O663">_xlfn.IFS(AND(B663="Short",F663=Q663),(D663-F663)/D663,AND(B663="Long",F663=Q663),(F663/D663)-1,AND(B663="Long",F663&lt;&gt;Q663),(F663/D663)-1,AND(B663="Short",F663&lt;&gt;Q663),(D663-F663)/D663)</f>
        <v>4.5882422591912851E-2</v>
      </c>
      <c r="P663" t="s">
        <v>23</v>
      </c>
      <c r="Q663" s="7">
        <v>80.58</v>
      </c>
      <c r="R663" s="8">
        <v>43957</v>
      </c>
      <c r="S663" s="10">
        <f t="shared" si="30"/>
        <v>1</v>
      </c>
      <c r="T663" s="10">
        <v>1</v>
      </c>
      <c r="V663" s="11" t="str">
        <f t="shared" si="31"/>
        <v>1</v>
      </c>
      <c r="Y663" s="10">
        <v>0</v>
      </c>
      <c r="AC663">
        <f t="shared" si="32"/>
        <v>1</v>
      </c>
    </row>
    <row r="664" spans="1:29" x14ac:dyDescent="0.2">
      <c r="A664" t="s">
        <v>340</v>
      </c>
      <c r="B664" t="s">
        <v>25</v>
      </c>
      <c r="C664" s="6">
        <v>43906</v>
      </c>
      <c r="D664" s="7">
        <v>91.515000000000001</v>
      </c>
      <c r="E664" s="6">
        <v>43987</v>
      </c>
      <c r="F664" s="7">
        <v>98.14</v>
      </c>
      <c r="G664">
        <v>1</v>
      </c>
      <c r="H664">
        <v>0</v>
      </c>
      <c r="J664" s="7"/>
      <c r="K664" s="8"/>
      <c r="M664" s="7"/>
      <c r="N664" s="8"/>
      <c r="O664" s="9" cm="1">
        <f t="array" ref="O664">_xlfn.IFS(AND(B664="Short",F664=Q664),(D664-F664)/D664,AND(B664="Long",F664=Q664),(F664/D664)-1,AND(B664="Long",F664&lt;&gt;Q664),(F664/D664)-1,AND(B664="Short",F664&lt;&gt;Q664),(D664-F664)/D664)</f>
        <v>7.2392503961099308E-2</v>
      </c>
      <c r="P664" t="s">
        <v>23</v>
      </c>
      <c r="Q664" s="7">
        <v>98.14</v>
      </c>
      <c r="R664" s="8">
        <v>43906</v>
      </c>
      <c r="S664" s="10">
        <f t="shared" si="30"/>
        <v>81</v>
      </c>
      <c r="T664" s="10">
        <v>1</v>
      </c>
      <c r="V664" s="11" t="str">
        <f t="shared" si="31"/>
        <v>1</v>
      </c>
      <c r="Y664" s="10">
        <v>0</v>
      </c>
      <c r="AC664">
        <f t="shared" si="32"/>
        <v>81</v>
      </c>
    </row>
    <row r="665" spans="1:29" x14ac:dyDescent="0.2">
      <c r="A665" t="s">
        <v>349</v>
      </c>
      <c r="B665" t="s">
        <v>22</v>
      </c>
      <c r="C665" s="6">
        <v>43927</v>
      </c>
      <c r="D665" s="7">
        <v>40.616999999999997</v>
      </c>
      <c r="E665" s="6">
        <v>43964</v>
      </c>
      <c r="F665" s="7">
        <v>38.752000000000002</v>
      </c>
      <c r="G665">
        <v>1</v>
      </c>
      <c r="H665">
        <v>0</v>
      </c>
      <c r="J665" s="7"/>
      <c r="K665" s="8"/>
      <c r="M665" s="7"/>
      <c r="N665" s="8"/>
      <c r="O665" s="9" cm="1">
        <f t="array" ref="O665">_xlfn.IFS(AND(B665="Short",F665=Q665),(D665-F665)/D665,AND(B665="Long",F665=Q665),(F665/D665)-1,AND(B665="Long",F665&lt;&gt;Q665),(F665/D665)-1,AND(B665="Short",F665&lt;&gt;Q665),(D665-F665)/D665)</f>
        <v>4.591673437230704E-2</v>
      </c>
      <c r="P665" t="s">
        <v>23</v>
      </c>
      <c r="Q665" s="7">
        <v>38.752000000000002</v>
      </c>
      <c r="R665" s="8">
        <v>43927</v>
      </c>
      <c r="S665" s="10">
        <f t="shared" si="30"/>
        <v>37</v>
      </c>
      <c r="T665" s="10">
        <v>1</v>
      </c>
      <c r="V665" s="11" t="str">
        <f t="shared" si="31"/>
        <v>1</v>
      </c>
      <c r="Y665" s="10">
        <v>0</v>
      </c>
      <c r="AC665">
        <f t="shared" si="32"/>
        <v>37</v>
      </c>
    </row>
    <row r="666" spans="1:29" x14ac:dyDescent="0.2">
      <c r="A666" t="s">
        <v>340</v>
      </c>
      <c r="B666" t="s">
        <v>22</v>
      </c>
      <c r="C666" s="6">
        <v>44041</v>
      </c>
      <c r="D666" s="7">
        <v>115.67100000000001</v>
      </c>
      <c r="E666" s="6">
        <v>44042</v>
      </c>
      <c r="F666" s="7">
        <v>109.026</v>
      </c>
      <c r="G666">
        <v>1</v>
      </c>
      <c r="H666">
        <v>0</v>
      </c>
      <c r="J666" s="7"/>
      <c r="K666" s="8"/>
      <c r="M666" s="7"/>
      <c r="N666" s="8"/>
      <c r="O666" s="9" cm="1">
        <f t="array" ref="O666">_xlfn.IFS(AND(B666="Short",F666=Q666),(D666-F666)/D666,AND(B666="Long",F666=Q666),(F666/D666)-1,AND(B666="Long",F666&lt;&gt;Q666),(F666/D666)-1,AND(B666="Short",F666&lt;&gt;Q666),(D666-F666)/D666)</f>
        <v>5.7447415514692617E-2</v>
      </c>
      <c r="P666" t="s">
        <v>23</v>
      </c>
      <c r="Q666" s="7">
        <v>109.026</v>
      </c>
      <c r="R666" s="8">
        <v>44041</v>
      </c>
      <c r="S666" s="10">
        <f t="shared" si="30"/>
        <v>1</v>
      </c>
      <c r="T666" s="10">
        <v>1</v>
      </c>
      <c r="V666" s="11" t="str">
        <f t="shared" si="31"/>
        <v>1</v>
      </c>
      <c r="Y666" s="10">
        <v>0</v>
      </c>
      <c r="AC666">
        <f t="shared" si="32"/>
        <v>1</v>
      </c>
    </row>
    <row r="667" spans="1:29" x14ac:dyDescent="0.2">
      <c r="A667" t="s">
        <v>406</v>
      </c>
      <c r="B667" t="s">
        <v>22</v>
      </c>
      <c r="C667" s="6">
        <v>44144</v>
      </c>
      <c r="D667" s="7">
        <v>64.463999999999999</v>
      </c>
      <c r="E667" s="6">
        <v>44510</v>
      </c>
      <c r="F667" s="7">
        <v>90.18</v>
      </c>
      <c r="G667">
        <v>0</v>
      </c>
      <c r="H667">
        <v>0</v>
      </c>
      <c r="J667" s="7"/>
      <c r="K667" s="8"/>
      <c r="M667" s="7"/>
      <c r="N667" s="8"/>
      <c r="O667" s="9" cm="1">
        <f t="array" ref="O667">_xlfn.IFS(AND(B667="Short",F667=Q667),(D667-F667)/D667,AND(B667="Long",F667=Q667),(F667/D667)-1,AND(B667="Long",F667&lt;&gt;Q667),(F667/D667)-1,AND(B667="Short",F667&lt;&gt;Q667),(D667-F667)/D667)</f>
        <v>-0.39892032762472091</v>
      </c>
      <c r="P667" t="s">
        <v>23</v>
      </c>
      <c r="Q667" s="7">
        <v>61.183999999999997</v>
      </c>
      <c r="R667" s="8">
        <v>44144</v>
      </c>
      <c r="S667" s="10">
        <f t="shared" si="30"/>
        <v>366</v>
      </c>
      <c r="T667" s="10">
        <v>0</v>
      </c>
      <c r="V667" s="11" t="b">
        <f t="shared" si="31"/>
        <v>0</v>
      </c>
      <c r="Y667" s="10">
        <v>0</v>
      </c>
      <c r="AC667" t="b">
        <f t="shared" si="32"/>
        <v>0</v>
      </c>
    </row>
    <row r="668" spans="1:29" x14ac:dyDescent="0.2">
      <c r="A668" t="s">
        <v>341</v>
      </c>
      <c r="B668" t="s">
        <v>25</v>
      </c>
      <c r="C668" s="6">
        <v>44571</v>
      </c>
      <c r="D668" s="7">
        <v>149.21</v>
      </c>
      <c r="E668" s="6">
        <v>44579</v>
      </c>
      <c r="F668" s="7">
        <v>157.76</v>
      </c>
      <c r="G668">
        <v>1</v>
      </c>
      <c r="H668">
        <v>0</v>
      </c>
      <c r="J668" s="7"/>
      <c r="K668" s="8"/>
      <c r="M668" s="7"/>
      <c r="N668" s="8"/>
      <c r="O668" s="9" cm="1">
        <f t="array" ref="O668">_xlfn.IFS(AND(B668="Short",F668=Q668),(D668-F668)/D668,AND(B668="Long",F668=Q668),(F668/D668)-1,AND(B668="Long",F668&lt;&gt;Q668),(F668/D668)-1,AND(B668="Short",F668&lt;&gt;Q668),(D668-F668)/D668)</f>
        <v>5.7301789424301308E-2</v>
      </c>
      <c r="P668" t="s">
        <v>23</v>
      </c>
      <c r="Q668" s="7">
        <v>157.76</v>
      </c>
      <c r="R668" s="8">
        <v>44571</v>
      </c>
      <c r="S668" s="10">
        <f t="shared" si="30"/>
        <v>8</v>
      </c>
      <c r="T668" s="10">
        <v>1</v>
      </c>
      <c r="V668" s="11" t="str">
        <f t="shared" si="31"/>
        <v>1</v>
      </c>
      <c r="Y668" s="10">
        <v>0</v>
      </c>
      <c r="AC668">
        <f t="shared" si="32"/>
        <v>8</v>
      </c>
    </row>
    <row r="669" spans="1:29" x14ac:dyDescent="0.2">
      <c r="A669" t="s">
        <v>341</v>
      </c>
      <c r="B669" t="s">
        <v>25</v>
      </c>
      <c r="C669" s="6">
        <v>44873</v>
      </c>
      <c r="D669" s="7">
        <v>93.55</v>
      </c>
      <c r="E669" s="6">
        <v>44876</v>
      </c>
      <c r="F669" s="7">
        <v>101.8</v>
      </c>
      <c r="G669">
        <v>1</v>
      </c>
      <c r="H669">
        <v>0</v>
      </c>
      <c r="J669" s="7"/>
      <c r="K669" s="8"/>
      <c r="M669" s="7"/>
      <c r="N669" s="8"/>
      <c r="O669" s="9" cm="1">
        <f t="array" ref="O669">_xlfn.IFS(AND(B669="Short",F669=Q669),(D669-F669)/D669,AND(B669="Long",F669=Q669),(F669/D669)-1,AND(B669="Long",F669&lt;&gt;Q669),(F669/D669)-1,AND(B669="Short",F669&lt;&gt;Q669),(D669-F669)/D669)</f>
        <v>8.8188134687332997E-2</v>
      </c>
      <c r="P669" t="s">
        <v>23</v>
      </c>
      <c r="Q669" s="7">
        <v>101.8</v>
      </c>
      <c r="R669" s="8">
        <v>44873</v>
      </c>
      <c r="S669" s="10">
        <f t="shared" si="30"/>
        <v>3</v>
      </c>
      <c r="T669" s="10">
        <v>1</v>
      </c>
      <c r="V669" s="11" t="str">
        <f t="shared" si="31"/>
        <v>1</v>
      </c>
      <c r="Y669" s="10">
        <v>0</v>
      </c>
      <c r="AC669">
        <f t="shared" si="32"/>
        <v>3</v>
      </c>
    </row>
    <row r="670" spans="1:29" x14ac:dyDescent="0.2">
      <c r="A670" t="s">
        <v>341</v>
      </c>
      <c r="B670" t="s">
        <v>22</v>
      </c>
      <c r="C670" s="6">
        <v>45064</v>
      </c>
      <c r="D670" s="7">
        <v>137.04400000000001</v>
      </c>
      <c r="E670" s="6">
        <v>45229</v>
      </c>
      <c r="F670" s="7">
        <v>130.364</v>
      </c>
      <c r="G670">
        <v>1</v>
      </c>
      <c r="H670">
        <v>0</v>
      </c>
      <c r="J670" s="7"/>
      <c r="K670" s="8"/>
      <c r="M670" s="7"/>
      <c r="N670" s="8"/>
      <c r="O670" s="9" cm="1">
        <f t="array" ref="O670">_xlfn.IFS(AND(B670="Short",F670=Q670),(D670-F670)/D670,AND(B670="Long",F670=Q670),(F670/D670)-1,AND(B670="Long",F670&lt;&gt;Q670),(F670/D670)-1,AND(B670="Short",F670&lt;&gt;Q670),(D670-F670)/D670)</f>
        <v>4.8743469250751632E-2</v>
      </c>
      <c r="P670" t="s">
        <v>23</v>
      </c>
      <c r="Q670" s="7">
        <v>130.364</v>
      </c>
      <c r="R670" s="8">
        <v>45064</v>
      </c>
      <c r="S670" s="10">
        <f t="shared" si="30"/>
        <v>165</v>
      </c>
      <c r="T670" s="10">
        <v>1</v>
      </c>
      <c r="V670" s="11" t="str">
        <f t="shared" si="31"/>
        <v>1</v>
      </c>
      <c r="Y670" s="10">
        <v>0</v>
      </c>
      <c r="AC670">
        <f t="shared" si="32"/>
        <v>165</v>
      </c>
    </row>
    <row r="671" spans="1:29" x14ac:dyDescent="0.2">
      <c r="A671" t="s">
        <v>362</v>
      </c>
      <c r="B671" t="s">
        <v>25</v>
      </c>
      <c r="C671" s="6">
        <v>43902</v>
      </c>
      <c r="D671" s="7">
        <v>110.723</v>
      </c>
      <c r="E671" s="6">
        <v>43930</v>
      </c>
      <c r="F671" s="7">
        <v>117.08799999999999</v>
      </c>
      <c r="G671">
        <v>1</v>
      </c>
      <c r="H671">
        <v>0</v>
      </c>
      <c r="J671" s="7"/>
      <c r="K671" s="8"/>
      <c r="M671" s="7"/>
      <c r="N671" s="8"/>
      <c r="O671" s="9" cm="1">
        <f t="array" ref="O671">_xlfn.IFS(AND(B671="Short",F671=Q671),(D671-F671)/D671,AND(B671="Long",F671=Q671),(F671/D671)-1,AND(B671="Long",F671&lt;&gt;Q671),(F671/D671)-1,AND(B671="Short",F671&lt;&gt;Q671),(D671-F671)/D671)</f>
        <v>5.7485797892036894E-2</v>
      </c>
      <c r="P671" t="s">
        <v>23</v>
      </c>
      <c r="Q671" s="7">
        <v>117.08799999999999</v>
      </c>
      <c r="R671" s="8">
        <v>43902</v>
      </c>
      <c r="S671" s="10">
        <f t="shared" si="30"/>
        <v>28</v>
      </c>
      <c r="T671" s="10">
        <v>1</v>
      </c>
      <c r="V671" s="11" t="str">
        <f t="shared" si="31"/>
        <v>1</v>
      </c>
      <c r="Y671" s="10">
        <v>0</v>
      </c>
      <c r="AC671">
        <f t="shared" si="32"/>
        <v>28</v>
      </c>
    </row>
    <row r="672" spans="1:29" x14ac:dyDescent="0.2">
      <c r="A672" t="s">
        <v>362</v>
      </c>
      <c r="B672" t="s">
        <v>25</v>
      </c>
      <c r="C672" s="6">
        <v>44770</v>
      </c>
      <c r="D672" s="7">
        <v>101.565</v>
      </c>
      <c r="E672" s="6">
        <v>45138</v>
      </c>
      <c r="F672" s="7">
        <v>99.27</v>
      </c>
      <c r="G672">
        <v>0</v>
      </c>
      <c r="H672">
        <v>0</v>
      </c>
      <c r="J672" s="7"/>
      <c r="K672" s="8"/>
      <c r="M672" s="7"/>
      <c r="N672" s="8"/>
      <c r="O672" s="9" cm="1">
        <f t="array" ref="O672">_xlfn.IFS(AND(B672="Short",F672=Q672),(D672-F672)/D672,AND(B672="Long",F672=Q672),(F672/D672)-1,AND(B672="Long",F672&lt;&gt;Q672),(F672/D672)-1,AND(B672="Short",F672&lt;&gt;Q672),(D672-F672)/D672)</f>
        <v>-2.2596366858661954E-2</v>
      </c>
      <c r="P672" t="s">
        <v>23</v>
      </c>
      <c r="Q672" s="7">
        <v>110.39</v>
      </c>
      <c r="R672" s="8">
        <v>44770</v>
      </c>
      <c r="S672" s="10">
        <f t="shared" si="30"/>
        <v>368</v>
      </c>
      <c r="T672" s="10">
        <v>0</v>
      </c>
      <c r="V672" s="11" t="b">
        <f t="shared" si="31"/>
        <v>0</v>
      </c>
      <c r="Y672" s="10">
        <v>0</v>
      </c>
      <c r="AC672" t="b">
        <f t="shared" si="32"/>
        <v>0</v>
      </c>
    </row>
    <row r="673" spans="1:29" x14ac:dyDescent="0.2">
      <c r="A673" t="s">
        <v>350</v>
      </c>
      <c r="B673" t="s">
        <v>22</v>
      </c>
      <c r="C673" s="6">
        <v>43903</v>
      </c>
      <c r="D673" s="7">
        <v>29.855</v>
      </c>
      <c r="E673" s="6">
        <v>43906</v>
      </c>
      <c r="F673" s="7">
        <v>28.38</v>
      </c>
      <c r="G673">
        <v>1</v>
      </c>
      <c r="H673">
        <v>0</v>
      </c>
      <c r="J673" s="7"/>
      <c r="K673" s="8"/>
      <c r="M673" s="7"/>
      <c r="N673" s="8"/>
      <c r="O673" s="9" cm="1">
        <f t="array" ref="O673">_xlfn.IFS(AND(B673="Short",F673=Q673),(D673-F673)/D673,AND(B673="Long",F673=Q673),(F673/D673)-1,AND(B673="Long",F673&lt;&gt;Q673),(F673/D673)-1,AND(B673="Short",F673&lt;&gt;Q673),(D673-F673)/D673)</f>
        <v>4.9405459721989661E-2</v>
      </c>
      <c r="P673" t="s">
        <v>23</v>
      </c>
      <c r="Q673" s="7">
        <v>28.38</v>
      </c>
      <c r="R673" s="8">
        <v>43903</v>
      </c>
      <c r="S673" s="10">
        <f t="shared" si="30"/>
        <v>3</v>
      </c>
      <c r="T673" s="10">
        <v>1</v>
      </c>
      <c r="V673" s="11" t="str">
        <f t="shared" si="31"/>
        <v>1</v>
      </c>
      <c r="Y673" s="10">
        <v>0</v>
      </c>
      <c r="AC673">
        <f t="shared" si="32"/>
        <v>3</v>
      </c>
    </row>
    <row r="674" spans="1:29" x14ac:dyDescent="0.2">
      <c r="A674" t="s">
        <v>350</v>
      </c>
      <c r="B674" t="s">
        <v>25</v>
      </c>
      <c r="C674" s="6">
        <v>43906</v>
      </c>
      <c r="D674" s="7">
        <v>26.795000000000002</v>
      </c>
      <c r="E674" s="6">
        <v>43906</v>
      </c>
      <c r="F674" s="7">
        <v>29.07</v>
      </c>
      <c r="G674">
        <v>1</v>
      </c>
      <c r="H674">
        <v>0</v>
      </c>
      <c r="J674" s="7"/>
      <c r="K674" s="8"/>
      <c r="M674" s="7"/>
      <c r="N674" s="8"/>
      <c r="O674" s="9" cm="1">
        <f t="array" ref="O674">_xlfn.IFS(AND(B674="Short",F674=Q674),(D674-F674)/D674,AND(B674="Long",F674=Q674),(F674/D674)-1,AND(B674="Long",F674&lt;&gt;Q674),(F674/D674)-1,AND(B674="Short",F674&lt;&gt;Q674),(D674-F674)/D674)</f>
        <v>8.4903899981339848E-2</v>
      </c>
      <c r="P674" t="s">
        <v>23</v>
      </c>
      <c r="Q674" s="7">
        <v>29.07</v>
      </c>
      <c r="R674" s="8">
        <v>43906</v>
      </c>
      <c r="S674" s="10">
        <f t="shared" si="30"/>
        <v>0</v>
      </c>
      <c r="T674" s="10">
        <v>1</v>
      </c>
      <c r="V674" s="11" t="str">
        <f t="shared" si="31"/>
        <v>1</v>
      </c>
      <c r="Y674" s="10">
        <v>0</v>
      </c>
      <c r="AC674">
        <f t="shared" si="32"/>
        <v>0</v>
      </c>
    </row>
    <row r="675" spans="1:29" x14ac:dyDescent="0.2">
      <c r="A675" t="s">
        <v>350</v>
      </c>
      <c r="B675" t="s">
        <v>22</v>
      </c>
      <c r="C675" s="6">
        <v>43987</v>
      </c>
      <c r="D675" s="7">
        <v>33.523000000000003</v>
      </c>
      <c r="E675" s="6">
        <v>43991</v>
      </c>
      <c r="F675" s="7">
        <v>31.687999999999999</v>
      </c>
      <c r="G675">
        <v>1</v>
      </c>
      <c r="H675">
        <v>0</v>
      </c>
      <c r="J675" s="7"/>
      <c r="K675" s="8"/>
      <c r="M675" s="7"/>
      <c r="N675" s="8"/>
      <c r="O675" s="9" cm="1">
        <f t="array" ref="O675">_xlfn.IFS(AND(B675="Short",F675=Q675),(D675-F675)/D675,AND(B675="Long",F675=Q675),(F675/D675)-1,AND(B675="Long",F675&lt;&gt;Q675),(F675/D675)-1,AND(B675="Short",F675&lt;&gt;Q675),(D675-F675)/D675)</f>
        <v>5.4738537720371218E-2</v>
      </c>
      <c r="P675" t="s">
        <v>23</v>
      </c>
      <c r="Q675" s="7">
        <v>31.687999999999999</v>
      </c>
      <c r="R675" s="8">
        <v>43987</v>
      </c>
      <c r="S675" s="10">
        <f t="shared" si="30"/>
        <v>4</v>
      </c>
      <c r="T675" s="10">
        <v>1</v>
      </c>
      <c r="V675" s="11" t="str">
        <f t="shared" si="31"/>
        <v>1</v>
      </c>
      <c r="Y675" s="10">
        <v>0</v>
      </c>
      <c r="AC675">
        <f t="shared" si="32"/>
        <v>4</v>
      </c>
    </row>
    <row r="676" spans="1:29" x14ac:dyDescent="0.2">
      <c r="A676" t="s">
        <v>365</v>
      </c>
      <c r="B676" t="s">
        <v>25</v>
      </c>
      <c r="C676" s="6">
        <v>43906</v>
      </c>
      <c r="D676" s="7">
        <v>73.721000000000004</v>
      </c>
      <c r="E676" s="6">
        <v>43907</v>
      </c>
      <c r="F676" s="7">
        <v>78.876000000000005</v>
      </c>
      <c r="G676">
        <v>1</v>
      </c>
      <c r="H676">
        <v>0</v>
      </c>
      <c r="J676" s="7"/>
      <c r="K676" s="8"/>
      <c r="M676" s="7"/>
      <c r="N676" s="8"/>
      <c r="O676" s="9" cm="1">
        <f t="array" ref="O676">_xlfn.IFS(AND(B676="Short",F676=Q676),(D676-F676)/D676,AND(B676="Long",F676=Q676),(F676/D676)-1,AND(B676="Long",F676&lt;&gt;Q676),(F676/D676)-1,AND(B676="Short",F676&lt;&gt;Q676),(D676-F676)/D676)</f>
        <v>6.9925801332049176E-2</v>
      </c>
      <c r="P676" t="s">
        <v>23</v>
      </c>
      <c r="Q676" s="7">
        <v>78.876000000000005</v>
      </c>
      <c r="R676" s="8">
        <v>43906</v>
      </c>
      <c r="S676" s="10">
        <f t="shared" si="30"/>
        <v>1</v>
      </c>
      <c r="T676" s="10">
        <v>1</v>
      </c>
      <c r="V676" s="11" t="str">
        <f t="shared" si="31"/>
        <v>1</v>
      </c>
      <c r="Y676" s="10">
        <v>0</v>
      </c>
      <c r="AC676">
        <f t="shared" si="32"/>
        <v>1</v>
      </c>
    </row>
    <row r="677" spans="1:29" x14ac:dyDescent="0.2">
      <c r="A677" t="s">
        <v>406</v>
      </c>
      <c r="B677" t="s">
        <v>25</v>
      </c>
      <c r="C677" s="6">
        <v>45132</v>
      </c>
      <c r="D677" s="7">
        <v>86.974999999999994</v>
      </c>
      <c r="E677" s="6">
        <v>45324</v>
      </c>
      <c r="F677" s="7">
        <v>92.55</v>
      </c>
      <c r="G677">
        <v>1</v>
      </c>
      <c r="H677">
        <v>0</v>
      </c>
      <c r="J677" s="7"/>
      <c r="K677" s="8"/>
      <c r="M677" s="7"/>
      <c r="N677" s="8"/>
      <c r="O677" s="9" cm="1">
        <f t="array" ref="O677">_xlfn.IFS(AND(B677="Short",F677=Q677),(D677-F677)/D677,AND(B677="Long",F677=Q677),(F677/D677)-1,AND(B677="Long",F677&lt;&gt;Q677),(F677/D677)-1,AND(B677="Short",F677&lt;&gt;Q677),(D677-F677)/D677)</f>
        <v>6.4098878988215091E-2</v>
      </c>
      <c r="P677" t="s">
        <v>23</v>
      </c>
      <c r="Q677" s="7">
        <v>92.55</v>
      </c>
      <c r="R677" s="8">
        <v>45132</v>
      </c>
      <c r="S677" s="10">
        <f t="shared" si="30"/>
        <v>192</v>
      </c>
      <c r="T677" s="10">
        <v>1</v>
      </c>
      <c r="V677" s="11" t="str">
        <f t="shared" si="31"/>
        <v>1</v>
      </c>
      <c r="Y677" s="10">
        <v>0</v>
      </c>
      <c r="AC677">
        <f t="shared" si="32"/>
        <v>192</v>
      </c>
    </row>
    <row r="678" spans="1:29" x14ac:dyDescent="0.2">
      <c r="A678" t="s">
        <v>365</v>
      </c>
      <c r="B678" t="s">
        <v>22</v>
      </c>
      <c r="C678" s="6">
        <v>44225</v>
      </c>
      <c r="D678" s="7">
        <v>184.93915000000001</v>
      </c>
      <c r="E678" s="6">
        <v>44259</v>
      </c>
      <c r="F678" s="7">
        <v>170.9674</v>
      </c>
      <c r="G678">
        <v>1</v>
      </c>
      <c r="H678">
        <v>0</v>
      </c>
      <c r="J678" s="7"/>
      <c r="K678" s="8"/>
      <c r="M678" s="7"/>
      <c r="N678" s="8"/>
      <c r="O678" s="9" cm="1">
        <f t="array" ref="O678">_xlfn.IFS(AND(B678="Short",F678=Q678),(D678-F678)/D678,AND(B678="Long",F678=Q678),(F678/D678)-1,AND(B678="Long",F678&lt;&gt;Q678),(F678/D678)-1,AND(B678="Short",F678&lt;&gt;Q678),(D678-F678)/D678)</f>
        <v>7.554782208093859E-2</v>
      </c>
      <c r="P678" t="s">
        <v>23</v>
      </c>
      <c r="Q678" s="7">
        <v>170.9674</v>
      </c>
      <c r="R678" s="8">
        <v>44225</v>
      </c>
      <c r="S678" s="10">
        <f t="shared" si="30"/>
        <v>34</v>
      </c>
      <c r="T678" s="10">
        <v>1</v>
      </c>
      <c r="V678" s="11" t="str">
        <f t="shared" si="31"/>
        <v>1</v>
      </c>
      <c r="Y678" s="10">
        <v>0</v>
      </c>
      <c r="AC678">
        <f t="shared" si="32"/>
        <v>34</v>
      </c>
    </row>
    <row r="679" spans="1:29" x14ac:dyDescent="0.2">
      <c r="A679" t="s">
        <v>365</v>
      </c>
      <c r="B679" t="s">
        <v>25</v>
      </c>
      <c r="C679" s="6">
        <v>45055</v>
      </c>
      <c r="D679" s="7">
        <v>93.396000000000001</v>
      </c>
      <c r="E679" s="6">
        <v>45056</v>
      </c>
      <c r="F679" s="7">
        <v>99.975999999999999</v>
      </c>
      <c r="G679">
        <v>1</v>
      </c>
      <c r="H679">
        <v>0</v>
      </c>
      <c r="J679" s="7"/>
      <c r="K679" s="8"/>
      <c r="M679" s="7"/>
      <c r="N679" s="8"/>
      <c r="O679" s="9" cm="1">
        <f t="array" ref="O679">_xlfn.IFS(AND(B679="Short",F679=Q679),(D679-F679)/D679,AND(B679="Long",F679=Q679),(F679/D679)-1,AND(B679="Long",F679&lt;&gt;Q679),(F679/D679)-1,AND(B679="Short",F679&lt;&gt;Q679),(D679-F679)/D679)</f>
        <v>7.0452696046939822E-2</v>
      </c>
      <c r="P679" t="s">
        <v>23</v>
      </c>
      <c r="Q679" s="7">
        <v>99.975999999999999</v>
      </c>
      <c r="R679" s="8">
        <v>45055</v>
      </c>
      <c r="S679" s="10">
        <f t="shared" si="30"/>
        <v>1</v>
      </c>
      <c r="T679" s="10">
        <v>1</v>
      </c>
      <c r="V679" s="11" t="str">
        <f t="shared" si="31"/>
        <v>1</v>
      </c>
      <c r="Y679" s="10">
        <v>0</v>
      </c>
      <c r="AC679">
        <f t="shared" si="32"/>
        <v>1</v>
      </c>
    </row>
    <row r="680" spans="1:29" x14ac:dyDescent="0.2">
      <c r="A680" t="s">
        <v>407</v>
      </c>
      <c r="B680" t="s">
        <v>25</v>
      </c>
      <c r="C680" s="6">
        <v>45229</v>
      </c>
      <c r="D680" s="7">
        <v>82.695999999999998</v>
      </c>
      <c r="E680" s="6">
        <v>45261</v>
      </c>
      <c r="F680" s="7">
        <v>91.126000000000005</v>
      </c>
      <c r="G680">
        <v>1</v>
      </c>
      <c r="H680">
        <v>0</v>
      </c>
      <c r="J680" s="7"/>
      <c r="K680" s="8"/>
      <c r="M680" s="7"/>
      <c r="N680" s="8"/>
      <c r="O680" s="9" cm="1">
        <f t="array" ref="O680">_xlfn.IFS(AND(B680="Short",F680=Q680),(D680-F680)/D680,AND(B680="Long",F680=Q680),(F680/D680)-1,AND(B680="Long",F680&lt;&gt;Q680),(F680/D680)-1,AND(B680="Short",F680&lt;&gt;Q680),(D680-F680)/D680)</f>
        <v>0.10193963432330477</v>
      </c>
      <c r="P680" t="s">
        <v>23</v>
      </c>
      <c r="Q680" s="7">
        <v>91.126000000000005</v>
      </c>
      <c r="R680" s="8">
        <v>45229</v>
      </c>
      <c r="S680" s="10">
        <f t="shared" si="30"/>
        <v>32</v>
      </c>
      <c r="T680" s="10">
        <v>1</v>
      </c>
      <c r="V680" s="11" t="str">
        <f t="shared" si="31"/>
        <v>1</v>
      </c>
      <c r="Y680" s="10">
        <v>0</v>
      </c>
      <c r="AC680">
        <f t="shared" si="32"/>
        <v>32</v>
      </c>
    </row>
    <row r="681" spans="1:29" x14ac:dyDescent="0.2">
      <c r="A681" t="s">
        <v>356</v>
      </c>
      <c r="B681" t="s">
        <v>22</v>
      </c>
      <c r="C681" s="6">
        <v>45469</v>
      </c>
      <c r="D681" s="7">
        <v>101.682</v>
      </c>
      <c r="E681" s="6">
        <v>45509</v>
      </c>
      <c r="F681" s="7">
        <v>93.542000000000002</v>
      </c>
      <c r="G681">
        <v>1</v>
      </c>
      <c r="H681">
        <v>0</v>
      </c>
      <c r="J681" s="7"/>
      <c r="K681" s="8"/>
      <c r="M681" s="7"/>
      <c r="N681" s="8"/>
      <c r="O681" s="9" cm="1">
        <f t="array" ref="O681">_xlfn.IFS(AND(B681="Short",F681=Q681),(D681-F681)/D681,AND(B681="Long",F681=Q681),(F681/D681)-1,AND(B681="Long",F681&lt;&gt;Q681),(F681/D681)-1,AND(B681="Short",F681&lt;&gt;Q681),(D681-F681)/D681)</f>
        <v>8.0053500127849578E-2</v>
      </c>
      <c r="P681" t="s">
        <v>23</v>
      </c>
      <c r="Q681" s="7">
        <v>93.542000000000002</v>
      </c>
      <c r="R681" s="8">
        <v>45469</v>
      </c>
      <c r="S681" s="10">
        <f t="shared" si="30"/>
        <v>40</v>
      </c>
      <c r="T681" s="10">
        <v>1</v>
      </c>
      <c r="V681" s="11" t="str">
        <f t="shared" si="31"/>
        <v>1</v>
      </c>
      <c r="Y681" s="10">
        <v>0</v>
      </c>
      <c r="AC681">
        <f t="shared" si="32"/>
        <v>40</v>
      </c>
    </row>
    <row r="682" spans="1:29" x14ac:dyDescent="0.2">
      <c r="A682" t="s">
        <v>357</v>
      </c>
      <c r="B682" t="s">
        <v>25</v>
      </c>
      <c r="C682" s="6">
        <v>43906</v>
      </c>
      <c r="D682" s="7">
        <v>91.531999999999996</v>
      </c>
      <c r="E682" s="6">
        <v>43907</v>
      </c>
      <c r="F682" s="7">
        <v>99.191999999999993</v>
      </c>
      <c r="G682">
        <v>1</v>
      </c>
      <c r="H682">
        <v>0</v>
      </c>
      <c r="J682" s="7"/>
      <c r="K682" s="8"/>
      <c r="M682" s="7"/>
      <c r="N682" s="8"/>
      <c r="O682" s="9" cm="1">
        <f t="array" ref="O682">_xlfn.IFS(AND(B682="Short",F682=Q682),(D682-F682)/D682,AND(B682="Long",F682=Q682),(F682/D682)-1,AND(B682="Long",F682&lt;&gt;Q682),(F682/D682)-1,AND(B682="Short",F682&lt;&gt;Q682),(D682-F682)/D682)</f>
        <v>8.3686579556876195E-2</v>
      </c>
      <c r="P682" t="s">
        <v>23</v>
      </c>
      <c r="Q682" s="7">
        <v>99.191999999999993</v>
      </c>
      <c r="R682" s="8">
        <v>43906</v>
      </c>
      <c r="S682" s="10">
        <f t="shared" si="30"/>
        <v>1</v>
      </c>
      <c r="T682" s="10">
        <v>1</v>
      </c>
      <c r="V682" s="11" t="str">
        <f t="shared" si="31"/>
        <v>1</v>
      </c>
      <c r="Y682" s="10">
        <v>0</v>
      </c>
      <c r="AC682">
        <f t="shared" si="32"/>
        <v>1</v>
      </c>
    </row>
    <row r="683" spans="1:29" x14ac:dyDescent="0.2">
      <c r="A683" t="s">
        <v>345</v>
      </c>
      <c r="B683" t="s">
        <v>22</v>
      </c>
      <c r="C683" s="6">
        <v>44144</v>
      </c>
      <c r="D683" s="7">
        <v>43.267000000000003</v>
      </c>
      <c r="E683" s="6">
        <v>44510</v>
      </c>
      <c r="F683" s="7">
        <v>75.319999999999993</v>
      </c>
      <c r="G683">
        <v>0</v>
      </c>
      <c r="H683">
        <v>0</v>
      </c>
      <c r="J683" s="7"/>
      <c r="K683" s="8"/>
      <c r="M683" s="7"/>
      <c r="N683" s="8"/>
      <c r="O683" s="9" cm="1">
        <f t="array" ref="O683">_xlfn.IFS(AND(B683="Short",F683=Q683),(D683-F683)/D683,AND(B683="Long",F683=Q683),(F683/D683)-1,AND(B683="Long",F683&lt;&gt;Q683),(F683/D683)-1,AND(B683="Short",F683&lt;&gt;Q683),(D683-F683)/D683)</f>
        <v>-0.74081863776087986</v>
      </c>
      <c r="P683" t="s">
        <v>23</v>
      </c>
      <c r="Q683" s="7">
        <v>40.802</v>
      </c>
      <c r="R683" s="8">
        <v>44144</v>
      </c>
      <c r="S683" s="10">
        <f t="shared" si="30"/>
        <v>366</v>
      </c>
      <c r="T683" s="10">
        <v>0</v>
      </c>
      <c r="V683" s="11" t="b">
        <f t="shared" si="31"/>
        <v>0</v>
      </c>
      <c r="Y683" s="10">
        <v>0</v>
      </c>
      <c r="AC683" t="b">
        <f t="shared" si="32"/>
        <v>0</v>
      </c>
    </row>
    <row r="684" spans="1:29" x14ac:dyDescent="0.2">
      <c r="A684" t="s">
        <v>363</v>
      </c>
      <c r="B684" t="s">
        <v>25</v>
      </c>
      <c r="C684" s="6">
        <v>43899</v>
      </c>
      <c r="D684" s="7">
        <v>14.957000000000001</v>
      </c>
      <c r="E684" s="6">
        <v>43900</v>
      </c>
      <c r="F684" s="7">
        <v>16.341999999999999</v>
      </c>
      <c r="G684">
        <v>1</v>
      </c>
      <c r="H684">
        <v>0</v>
      </c>
      <c r="J684" s="7"/>
      <c r="K684" s="8"/>
      <c r="M684" s="7"/>
      <c r="N684" s="8"/>
      <c r="O684" s="9" cm="1">
        <f t="array" ref="O684">_xlfn.IFS(AND(B684="Short",F684=Q684),(D684-F684)/D684,AND(B684="Long",F684=Q684),(F684/D684)-1,AND(B684="Long",F684&lt;&gt;Q684),(F684/D684)-1,AND(B684="Short",F684&lt;&gt;Q684),(D684-F684)/D684)</f>
        <v>9.2598783178444721E-2</v>
      </c>
      <c r="P684" t="s">
        <v>23</v>
      </c>
      <c r="Q684" s="7">
        <v>16.341999999999999</v>
      </c>
      <c r="R684" s="8">
        <v>43899</v>
      </c>
      <c r="S684" s="10">
        <f t="shared" si="30"/>
        <v>1</v>
      </c>
      <c r="T684" s="10">
        <v>1</v>
      </c>
      <c r="V684" s="11" t="str">
        <f t="shared" si="31"/>
        <v>1</v>
      </c>
      <c r="Y684" s="10">
        <v>0</v>
      </c>
      <c r="AC684">
        <f t="shared" si="32"/>
        <v>1</v>
      </c>
    </row>
    <row r="685" spans="1:29" x14ac:dyDescent="0.2">
      <c r="A685" t="s">
        <v>363</v>
      </c>
      <c r="B685" t="s">
        <v>25</v>
      </c>
      <c r="C685" s="6">
        <v>43906</v>
      </c>
      <c r="D685" s="7">
        <v>13.83</v>
      </c>
      <c r="E685" s="6">
        <v>43923</v>
      </c>
      <c r="F685" s="7">
        <v>14.93</v>
      </c>
      <c r="G685">
        <v>1</v>
      </c>
      <c r="H685">
        <v>0</v>
      </c>
      <c r="J685" s="7"/>
      <c r="K685" s="8"/>
      <c r="M685" s="7"/>
      <c r="N685" s="8"/>
      <c r="O685" s="9" cm="1">
        <f t="array" ref="O685">_xlfn.IFS(AND(B685="Short",F685=Q685),(D685-F685)/D685,AND(B685="Long",F685=Q685),(F685/D685)-1,AND(B685="Long",F685&lt;&gt;Q685),(F685/D685)-1,AND(B685="Short",F685&lt;&gt;Q685),(D685-F685)/D685)</f>
        <v>7.953723788864786E-2</v>
      </c>
      <c r="P685" t="s">
        <v>23</v>
      </c>
      <c r="Q685" s="7">
        <v>14.93</v>
      </c>
      <c r="R685" s="8">
        <v>43906</v>
      </c>
      <c r="S685" s="10">
        <f t="shared" si="30"/>
        <v>17</v>
      </c>
      <c r="T685" s="10">
        <v>1</v>
      </c>
      <c r="V685" s="11" t="str">
        <f t="shared" si="31"/>
        <v>1</v>
      </c>
      <c r="Y685" s="10">
        <v>0</v>
      </c>
      <c r="AC685">
        <f t="shared" si="32"/>
        <v>17</v>
      </c>
    </row>
    <row r="686" spans="1:29" x14ac:dyDescent="0.2">
      <c r="A686" t="s">
        <v>365</v>
      </c>
      <c r="B686" t="s">
        <v>25</v>
      </c>
      <c r="C686" s="6">
        <v>45413</v>
      </c>
      <c r="D686" s="7">
        <v>92.622</v>
      </c>
      <c r="E686" s="6">
        <v>45455</v>
      </c>
      <c r="F686" s="7">
        <v>100.38200000000001</v>
      </c>
      <c r="G686">
        <v>1</v>
      </c>
      <c r="H686">
        <v>0</v>
      </c>
      <c r="J686" s="7"/>
      <c r="K686" s="8"/>
      <c r="M686" s="7"/>
      <c r="N686" s="8"/>
      <c r="O686" s="9" cm="1">
        <f t="array" ref="O686">_xlfn.IFS(AND(B686="Short",F686=Q686),(D686-F686)/D686,AND(B686="Long",F686=Q686),(F686/D686)-1,AND(B686="Long",F686&lt;&gt;Q686),(F686/D686)-1,AND(B686="Short",F686&lt;&gt;Q686),(D686-F686)/D686)</f>
        <v>8.3781391030208763E-2</v>
      </c>
      <c r="P686" t="s">
        <v>23</v>
      </c>
      <c r="Q686" s="7">
        <v>100.38200000000001</v>
      </c>
      <c r="R686" s="8">
        <v>45413</v>
      </c>
      <c r="S686" s="10">
        <f t="shared" si="30"/>
        <v>42</v>
      </c>
      <c r="T686" s="10">
        <v>1</v>
      </c>
      <c r="V686" s="11" t="str">
        <f t="shared" si="31"/>
        <v>1</v>
      </c>
      <c r="Y686" s="10">
        <v>0</v>
      </c>
      <c r="AC686">
        <f t="shared" si="32"/>
        <v>42</v>
      </c>
    </row>
    <row r="687" spans="1:29" x14ac:dyDescent="0.2">
      <c r="A687" t="s">
        <v>370</v>
      </c>
      <c r="B687" t="s">
        <v>25</v>
      </c>
      <c r="C687" s="6">
        <v>43906</v>
      </c>
      <c r="D687" s="7">
        <v>19.963000000000001</v>
      </c>
      <c r="E687" s="6">
        <v>43979</v>
      </c>
      <c r="F687" s="7">
        <v>22.277999999999999</v>
      </c>
      <c r="G687">
        <v>1</v>
      </c>
      <c r="H687">
        <v>0</v>
      </c>
      <c r="J687" s="7"/>
      <c r="K687" s="8"/>
      <c r="M687" s="7"/>
      <c r="N687" s="8"/>
      <c r="O687" s="9" cm="1">
        <f t="array" ref="O687">_xlfn.IFS(AND(B687="Short",F687=Q687),(D687-F687)/D687,AND(B687="Long",F687=Q687),(F687/D687)-1,AND(B687="Long",F687&lt;&gt;Q687),(F687/D687)-1,AND(B687="Short",F687&lt;&gt;Q687),(D687-F687)/D687)</f>
        <v>0.11596453438861887</v>
      </c>
      <c r="P687" t="s">
        <v>23</v>
      </c>
      <c r="Q687" s="7">
        <v>22.277999999999999</v>
      </c>
      <c r="R687" s="8">
        <v>43906</v>
      </c>
      <c r="S687" s="10">
        <f t="shared" si="30"/>
        <v>73</v>
      </c>
      <c r="T687" s="10">
        <v>1</v>
      </c>
      <c r="V687" s="11" t="str">
        <f t="shared" si="31"/>
        <v>1</v>
      </c>
      <c r="Y687" s="10">
        <v>0</v>
      </c>
      <c r="AC687">
        <f t="shared" si="32"/>
        <v>73</v>
      </c>
    </row>
    <row r="688" spans="1:29" x14ac:dyDescent="0.2">
      <c r="A688" t="s">
        <v>370</v>
      </c>
      <c r="B688" t="s">
        <v>25</v>
      </c>
      <c r="C688" s="6">
        <v>44958</v>
      </c>
      <c r="D688" s="7">
        <v>33.372999999999998</v>
      </c>
      <c r="E688" s="6">
        <v>44959</v>
      </c>
      <c r="F688" s="7">
        <v>35.238</v>
      </c>
      <c r="G688">
        <v>1</v>
      </c>
      <c r="H688">
        <v>0</v>
      </c>
      <c r="J688" s="7"/>
      <c r="K688" s="8"/>
      <c r="M688" s="7"/>
      <c r="N688" s="8"/>
      <c r="O688" s="9" cm="1">
        <f t="array" ref="O688">_xlfn.IFS(AND(B688="Short",F688=Q688),(D688-F688)/D688,AND(B688="Long",F688=Q688),(F688/D688)-1,AND(B688="Long",F688&lt;&gt;Q688),(F688/D688)-1,AND(B688="Short",F688&lt;&gt;Q688),(D688-F688)/D688)</f>
        <v>5.5883498636622564E-2</v>
      </c>
      <c r="P688" t="s">
        <v>23</v>
      </c>
      <c r="Q688" s="7">
        <v>35.238</v>
      </c>
      <c r="R688" s="8">
        <v>44958</v>
      </c>
      <c r="S688" s="10">
        <f t="shared" si="30"/>
        <v>1</v>
      </c>
      <c r="T688" s="10">
        <v>1</v>
      </c>
      <c r="V688" s="11" t="str">
        <f t="shared" si="31"/>
        <v>1</v>
      </c>
      <c r="Y688" s="10">
        <v>0</v>
      </c>
      <c r="AC688">
        <f t="shared" si="32"/>
        <v>1</v>
      </c>
    </row>
    <row r="689" spans="1:29" x14ac:dyDescent="0.2">
      <c r="A689" t="s">
        <v>367</v>
      </c>
      <c r="B689" t="s">
        <v>25</v>
      </c>
      <c r="C689" s="6">
        <v>43906</v>
      </c>
      <c r="D689" s="7">
        <v>33.49933</v>
      </c>
      <c r="E689" s="6">
        <v>43917</v>
      </c>
      <c r="F689" s="7">
        <v>35.695979999999999</v>
      </c>
      <c r="G689">
        <v>1</v>
      </c>
      <c r="H689">
        <v>0</v>
      </c>
      <c r="J689" s="7"/>
      <c r="K689" s="8"/>
      <c r="M689" s="7"/>
      <c r="N689" s="8"/>
      <c r="O689" s="9" cm="1">
        <f t="array" ref="O689">_xlfn.IFS(AND(B689="Short",F689=Q689),(D689-F689)/D689,AND(B689="Long",F689=Q689),(F689/D689)-1,AND(B689="Long",F689&lt;&gt;Q689),(F689/D689)-1,AND(B689="Short",F689&lt;&gt;Q689),(D689-F689)/D689)</f>
        <v>6.55729532501097E-2</v>
      </c>
      <c r="P689" t="s">
        <v>23</v>
      </c>
      <c r="Q689" s="7">
        <v>35.695979999999999</v>
      </c>
      <c r="R689" s="8">
        <v>43906</v>
      </c>
      <c r="S689" s="10">
        <f t="shared" si="30"/>
        <v>11</v>
      </c>
      <c r="T689" s="10">
        <v>1</v>
      </c>
      <c r="V689" s="11" t="str">
        <f t="shared" si="31"/>
        <v>1</v>
      </c>
      <c r="Y689" s="10">
        <v>0</v>
      </c>
      <c r="AC689">
        <f t="shared" si="32"/>
        <v>11</v>
      </c>
    </row>
    <row r="690" spans="1:29" x14ac:dyDescent="0.2">
      <c r="A690" t="s">
        <v>374</v>
      </c>
      <c r="B690" t="s">
        <v>25</v>
      </c>
      <c r="C690" s="6">
        <v>43906</v>
      </c>
      <c r="D690" s="7">
        <v>149.51300000000001</v>
      </c>
      <c r="E690" s="6">
        <v>43915</v>
      </c>
      <c r="F690" s="7">
        <v>157.72800000000001</v>
      </c>
      <c r="G690">
        <v>1</v>
      </c>
      <c r="H690">
        <v>0</v>
      </c>
      <c r="J690" s="7"/>
      <c r="K690" s="8"/>
      <c r="M690" s="7"/>
      <c r="N690" s="8"/>
      <c r="O690" s="9" cm="1">
        <f t="array" ref="O690">_xlfn.IFS(AND(B690="Short",F690=Q690),(D690-F690)/D690,AND(B690="Long",F690=Q690),(F690/D690)-1,AND(B690="Long",F690&lt;&gt;Q690),(F690/D690)-1,AND(B690="Short",F690&lt;&gt;Q690),(D690-F690)/D690)</f>
        <v>5.4945054945054972E-2</v>
      </c>
      <c r="P690" t="s">
        <v>23</v>
      </c>
      <c r="Q690" s="7">
        <v>157.72800000000001</v>
      </c>
      <c r="R690" s="8">
        <v>43906</v>
      </c>
      <c r="S690" s="10">
        <f t="shared" si="30"/>
        <v>9</v>
      </c>
      <c r="T690" s="10">
        <v>1</v>
      </c>
      <c r="V690" s="11" t="str">
        <f t="shared" si="31"/>
        <v>1</v>
      </c>
      <c r="Y690" s="10">
        <v>0</v>
      </c>
      <c r="AC690">
        <f t="shared" si="32"/>
        <v>9</v>
      </c>
    </row>
    <row r="691" spans="1:29" x14ac:dyDescent="0.2">
      <c r="A691" t="s">
        <v>369</v>
      </c>
      <c r="B691" t="s">
        <v>25</v>
      </c>
      <c r="C691" s="6">
        <v>43906</v>
      </c>
      <c r="D691" s="7">
        <v>22.198</v>
      </c>
      <c r="E691" s="6">
        <v>43907</v>
      </c>
      <c r="F691" s="7">
        <v>24.238</v>
      </c>
      <c r="G691">
        <v>1</v>
      </c>
      <c r="H691">
        <v>0</v>
      </c>
      <c r="J691" s="7"/>
      <c r="K691" s="8"/>
      <c r="M691" s="7"/>
      <c r="N691" s="8"/>
      <c r="O691" s="9" cm="1">
        <f t="array" ref="O691">_xlfn.IFS(AND(B691="Short",F691=Q691),(D691-F691)/D691,AND(B691="Long",F691=Q691),(F691/D691)-1,AND(B691="Long",F691&lt;&gt;Q691),(F691/D691)-1,AND(B691="Short",F691&lt;&gt;Q691),(D691-F691)/D691)</f>
        <v>9.1900171186593438E-2</v>
      </c>
      <c r="P691" t="s">
        <v>23</v>
      </c>
      <c r="Q691" s="7">
        <v>24.238</v>
      </c>
      <c r="R691" s="8">
        <v>43906</v>
      </c>
      <c r="S691" s="10">
        <f t="shared" si="30"/>
        <v>1</v>
      </c>
      <c r="T691" s="10">
        <v>1</v>
      </c>
      <c r="V691" s="11" t="str">
        <f t="shared" si="31"/>
        <v>1</v>
      </c>
      <c r="Y691" s="10">
        <v>0</v>
      </c>
      <c r="AC691">
        <f t="shared" si="32"/>
        <v>1</v>
      </c>
    </row>
    <row r="692" spans="1:29" x14ac:dyDescent="0.2">
      <c r="A692" t="s">
        <v>377</v>
      </c>
      <c r="B692" t="s">
        <v>22</v>
      </c>
      <c r="C692" s="6">
        <v>43903</v>
      </c>
      <c r="D692" s="7">
        <v>48.091000000000001</v>
      </c>
      <c r="E692" s="6">
        <v>43906</v>
      </c>
      <c r="F692" s="7">
        <v>45.545999999999999</v>
      </c>
      <c r="G692">
        <v>1</v>
      </c>
      <c r="H692">
        <v>0</v>
      </c>
      <c r="J692" s="7"/>
      <c r="K692" s="8"/>
      <c r="M692" s="7"/>
      <c r="N692" s="8"/>
      <c r="O692" s="9" cm="1">
        <f t="array" ref="O692">_xlfn.IFS(AND(B692="Short",F692=Q692),(D692-F692)/D692,AND(B692="Long",F692=Q692),(F692/D692)-1,AND(B692="Long",F692&lt;&gt;Q692),(F692/D692)-1,AND(B692="Short",F692&lt;&gt;Q692),(D692-F692)/D692)</f>
        <v>5.2920504876172288E-2</v>
      </c>
      <c r="P692" t="s">
        <v>23</v>
      </c>
      <c r="Q692" s="7">
        <v>45.545999999999999</v>
      </c>
      <c r="R692" s="8">
        <v>43903</v>
      </c>
      <c r="S692" s="10">
        <f t="shared" si="30"/>
        <v>3</v>
      </c>
      <c r="T692" s="10">
        <v>1</v>
      </c>
      <c r="V692" s="11" t="str">
        <f t="shared" si="31"/>
        <v>1</v>
      </c>
      <c r="Y692" s="10">
        <v>0</v>
      </c>
      <c r="AC692">
        <f t="shared" si="32"/>
        <v>3</v>
      </c>
    </row>
    <row r="693" spans="1:29" x14ac:dyDescent="0.2">
      <c r="A693" t="s">
        <v>377</v>
      </c>
      <c r="B693" t="s">
        <v>25</v>
      </c>
      <c r="C693" s="6">
        <v>43906</v>
      </c>
      <c r="D693" s="7">
        <v>41.354999999999997</v>
      </c>
      <c r="E693" s="6">
        <v>43910</v>
      </c>
      <c r="F693" s="7">
        <v>44.53</v>
      </c>
      <c r="G693">
        <v>1</v>
      </c>
      <c r="H693">
        <v>0</v>
      </c>
      <c r="J693" s="7"/>
      <c r="K693" s="8"/>
      <c r="M693" s="7"/>
      <c r="N693" s="8"/>
      <c r="O693" s="9" cm="1">
        <f t="array" ref="O693">_xlfn.IFS(AND(B693="Short",F693=Q693),(D693-F693)/D693,AND(B693="Long",F693=Q693),(F693/D693)-1,AND(B693="Long",F693&lt;&gt;Q693),(F693/D693)-1,AND(B693="Short",F693&lt;&gt;Q693),(D693-F693)/D693)</f>
        <v>7.6774271551203199E-2</v>
      </c>
      <c r="P693" t="s">
        <v>23</v>
      </c>
      <c r="Q693" s="7">
        <v>44.53</v>
      </c>
      <c r="R693" s="8">
        <v>43906</v>
      </c>
      <c r="S693" s="10">
        <f t="shared" si="30"/>
        <v>4</v>
      </c>
      <c r="T693" s="10">
        <v>1</v>
      </c>
      <c r="V693" s="11" t="str">
        <f t="shared" si="31"/>
        <v>1</v>
      </c>
      <c r="Y693" s="10">
        <v>0</v>
      </c>
      <c r="AC693">
        <f t="shared" si="32"/>
        <v>4</v>
      </c>
    </row>
    <row r="694" spans="1:29" x14ac:dyDescent="0.2">
      <c r="A694" t="s">
        <v>377</v>
      </c>
      <c r="B694" t="s">
        <v>22</v>
      </c>
      <c r="C694" s="6">
        <v>43910</v>
      </c>
      <c r="D694" s="7">
        <v>41.231999999999999</v>
      </c>
      <c r="E694" s="6">
        <v>43910</v>
      </c>
      <c r="F694" s="7">
        <v>38.942</v>
      </c>
      <c r="G694">
        <v>1</v>
      </c>
      <c r="H694">
        <v>0</v>
      </c>
      <c r="J694" s="7"/>
      <c r="K694" s="8"/>
      <c r="M694" s="7"/>
      <c r="N694" s="8"/>
      <c r="O694" s="9" cm="1">
        <f t="array" ref="O694">_xlfn.IFS(AND(B694="Short",F694=Q694),(D694-F694)/D694,AND(B694="Long",F694=Q694),(F694/D694)-1,AND(B694="Long",F694&lt;&gt;Q694),(F694/D694)-1,AND(B694="Short",F694&lt;&gt;Q694),(D694-F694)/D694)</f>
        <v>5.5539386883973592E-2</v>
      </c>
      <c r="P694" t="s">
        <v>23</v>
      </c>
      <c r="Q694" s="7">
        <v>38.942</v>
      </c>
      <c r="R694" s="8">
        <v>43910</v>
      </c>
      <c r="S694" s="10">
        <f t="shared" si="30"/>
        <v>0</v>
      </c>
      <c r="T694" s="10">
        <v>1</v>
      </c>
      <c r="V694" s="11" t="str">
        <f t="shared" si="31"/>
        <v>1</v>
      </c>
      <c r="Y694" s="10">
        <v>0</v>
      </c>
      <c r="AC694">
        <f t="shared" si="32"/>
        <v>0</v>
      </c>
    </row>
    <row r="695" spans="1:29" x14ac:dyDescent="0.2">
      <c r="A695" t="s">
        <v>369</v>
      </c>
      <c r="B695" t="s">
        <v>25</v>
      </c>
      <c r="C695" s="6">
        <v>44958</v>
      </c>
      <c r="D695" s="7">
        <v>33.884999999999998</v>
      </c>
      <c r="E695" s="6">
        <v>45183</v>
      </c>
      <c r="F695" s="7">
        <v>36.86</v>
      </c>
      <c r="G695">
        <v>1</v>
      </c>
      <c r="H695">
        <v>0</v>
      </c>
      <c r="J695" s="7"/>
      <c r="K695" s="8"/>
      <c r="M695" s="7"/>
      <c r="N695" s="8"/>
      <c r="O695" s="9" cm="1">
        <f t="array" ref="O695">_xlfn.IFS(AND(B695="Short",F695=Q695),(D695-F695)/D695,AND(B695="Long",F695=Q695),(F695/D695)-1,AND(B695="Long",F695&lt;&gt;Q695),(F695/D695)-1,AND(B695="Short",F695&lt;&gt;Q695),(D695-F695)/D695)</f>
        <v>8.7796960306920413E-2</v>
      </c>
      <c r="P695" t="s">
        <v>23</v>
      </c>
      <c r="Q695" s="7">
        <v>36.86</v>
      </c>
      <c r="R695" s="8">
        <v>44958</v>
      </c>
      <c r="S695" s="10">
        <f t="shared" si="30"/>
        <v>225</v>
      </c>
      <c r="T695" s="10">
        <v>1</v>
      </c>
      <c r="V695" s="11" t="str">
        <f t="shared" si="31"/>
        <v>1</v>
      </c>
      <c r="Y695" s="10">
        <v>0</v>
      </c>
      <c r="AC695">
        <f t="shared" si="32"/>
        <v>225</v>
      </c>
    </row>
    <row r="696" spans="1:29" x14ac:dyDescent="0.2">
      <c r="A696" t="s">
        <v>379</v>
      </c>
      <c r="B696" t="s">
        <v>25</v>
      </c>
      <c r="C696" s="6">
        <v>43906</v>
      </c>
      <c r="D696" s="7">
        <v>31.347000000000001</v>
      </c>
      <c r="E696" s="6">
        <v>43907</v>
      </c>
      <c r="F696" s="7">
        <v>33.082000000000001</v>
      </c>
      <c r="G696">
        <v>1</v>
      </c>
      <c r="H696">
        <v>0</v>
      </c>
      <c r="J696" s="7"/>
      <c r="K696" s="8"/>
      <c r="M696" s="7"/>
      <c r="N696" s="8"/>
      <c r="O696" s="9" cm="1">
        <f t="array" ref="O696">_xlfn.IFS(AND(B696="Short",F696=Q696),(D696-F696)/D696,AND(B696="Long",F696=Q696),(F696/D696)-1,AND(B696="Long",F696&lt;&gt;Q696),(F696/D696)-1,AND(B696="Short",F696&lt;&gt;Q696),(D696-F696)/D696)</f>
        <v>5.5348199189715119E-2</v>
      </c>
      <c r="P696" t="s">
        <v>23</v>
      </c>
      <c r="Q696" s="7">
        <v>33.082000000000001</v>
      </c>
      <c r="R696" s="8">
        <v>43906</v>
      </c>
      <c r="S696" s="10">
        <f t="shared" si="30"/>
        <v>1</v>
      </c>
      <c r="T696" s="10">
        <v>1</v>
      </c>
      <c r="V696" s="11" t="str">
        <f t="shared" si="31"/>
        <v>1</v>
      </c>
      <c r="Y696" s="10">
        <v>0</v>
      </c>
      <c r="AC696">
        <f t="shared" si="32"/>
        <v>1</v>
      </c>
    </row>
    <row r="697" spans="1:29" x14ac:dyDescent="0.2">
      <c r="A697" t="s">
        <v>379</v>
      </c>
      <c r="B697" t="s">
        <v>25</v>
      </c>
      <c r="C697" s="6">
        <v>44662</v>
      </c>
      <c r="D697" s="7">
        <v>19.414999999999999</v>
      </c>
      <c r="E697" s="6">
        <v>44950</v>
      </c>
      <c r="F697" s="7">
        <v>22.04</v>
      </c>
      <c r="G697">
        <v>1</v>
      </c>
      <c r="H697">
        <v>0</v>
      </c>
      <c r="J697" s="7"/>
      <c r="K697" s="8"/>
      <c r="M697" s="7"/>
      <c r="N697" s="8"/>
      <c r="O697" s="9" cm="1">
        <f t="array" ref="O697">_xlfn.IFS(AND(B697="Short",F697=Q697),(D697-F697)/D697,AND(B697="Long",F697=Q697),(F697/D697)-1,AND(B697="Long",F697&lt;&gt;Q697),(F697/D697)-1,AND(B697="Short",F697&lt;&gt;Q697),(D697-F697)/D697)</f>
        <v>0.13520473860417215</v>
      </c>
      <c r="P697" t="s">
        <v>23</v>
      </c>
      <c r="Q697" s="7">
        <v>22.04</v>
      </c>
      <c r="R697" s="8">
        <v>44662</v>
      </c>
      <c r="S697" s="10">
        <f t="shared" si="30"/>
        <v>288</v>
      </c>
      <c r="T697" s="10">
        <v>1</v>
      </c>
      <c r="V697" s="11" t="str">
        <f t="shared" si="31"/>
        <v>1</v>
      </c>
      <c r="Y697" s="10">
        <v>0</v>
      </c>
      <c r="AC697">
        <f t="shared" si="32"/>
        <v>288</v>
      </c>
    </row>
    <row r="698" spans="1:29" x14ac:dyDescent="0.2">
      <c r="A698" t="s">
        <v>347</v>
      </c>
      <c r="B698" t="s">
        <v>25</v>
      </c>
      <c r="C698" s="6">
        <v>43906</v>
      </c>
      <c r="D698" s="7">
        <v>259.78800000000001</v>
      </c>
      <c r="E698" s="6">
        <v>43907</v>
      </c>
      <c r="F698" s="7">
        <v>274.97800000000001</v>
      </c>
      <c r="G698">
        <v>1</v>
      </c>
      <c r="H698">
        <v>0</v>
      </c>
      <c r="J698" s="7"/>
      <c r="K698" s="8"/>
      <c r="M698" s="7"/>
      <c r="N698" s="8"/>
      <c r="O698" s="9" cm="1">
        <f t="array" ref="O698">_xlfn.IFS(AND(B698="Short",F698=Q698),(D698-F698)/D698,AND(B698="Long",F698=Q698),(F698/D698)-1,AND(B698="Long",F698&lt;&gt;Q698),(F698/D698)-1,AND(B698="Short",F698&lt;&gt;Q698),(D698-F698)/D698)</f>
        <v>5.8470753075584803E-2</v>
      </c>
      <c r="P698" t="s">
        <v>23</v>
      </c>
      <c r="Q698" s="7">
        <v>274.97800000000001</v>
      </c>
      <c r="R698" s="8">
        <v>43906</v>
      </c>
      <c r="S698" s="10">
        <f t="shared" si="30"/>
        <v>1</v>
      </c>
      <c r="T698" s="10">
        <v>1</v>
      </c>
      <c r="V698" s="11" t="str">
        <f t="shared" si="31"/>
        <v>1</v>
      </c>
      <c r="Y698" s="10">
        <v>0</v>
      </c>
      <c r="AC698">
        <f t="shared" si="32"/>
        <v>1</v>
      </c>
    </row>
    <row r="699" spans="1:29" x14ac:dyDescent="0.2">
      <c r="A699" t="s">
        <v>383</v>
      </c>
      <c r="B699" t="s">
        <v>25</v>
      </c>
      <c r="C699" s="6">
        <v>43906</v>
      </c>
      <c r="D699" s="7">
        <v>38.006</v>
      </c>
      <c r="E699" s="6">
        <v>43907</v>
      </c>
      <c r="F699" s="7">
        <v>40.536000000000001</v>
      </c>
      <c r="G699">
        <v>1</v>
      </c>
      <c r="H699">
        <v>0</v>
      </c>
      <c r="J699" s="7"/>
      <c r="K699" s="8"/>
      <c r="M699" s="7"/>
      <c r="N699" s="8"/>
      <c r="O699" s="9" cm="1">
        <f t="array" ref="O699">_xlfn.IFS(AND(B699="Short",F699=Q699),(D699-F699)/D699,AND(B699="Long",F699=Q699),(F699/D699)-1,AND(B699="Long",F699&lt;&gt;Q699),(F699/D699)-1,AND(B699="Short",F699&lt;&gt;Q699),(D699-F699)/D699)</f>
        <v>6.6568436562647992E-2</v>
      </c>
      <c r="P699" t="s">
        <v>23</v>
      </c>
      <c r="Q699" s="7">
        <v>40.536000000000001</v>
      </c>
      <c r="R699" s="8">
        <v>43906</v>
      </c>
      <c r="S699" s="10">
        <f t="shared" si="30"/>
        <v>1</v>
      </c>
      <c r="T699" s="10">
        <v>1</v>
      </c>
      <c r="V699" s="11" t="str">
        <f t="shared" si="31"/>
        <v>1</v>
      </c>
      <c r="Y699" s="10">
        <v>0</v>
      </c>
      <c r="AC699">
        <f t="shared" si="32"/>
        <v>1</v>
      </c>
    </row>
    <row r="700" spans="1:29" x14ac:dyDescent="0.2">
      <c r="A700" t="s">
        <v>347</v>
      </c>
      <c r="B700" t="s">
        <v>22</v>
      </c>
      <c r="C700" s="6">
        <v>44260</v>
      </c>
      <c r="D700" s="7">
        <v>425.88299999999998</v>
      </c>
      <c r="E700" s="6">
        <v>44263</v>
      </c>
      <c r="F700" s="7">
        <v>400.14800000000002</v>
      </c>
      <c r="G700">
        <v>1</v>
      </c>
      <c r="H700">
        <v>0</v>
      </c>
      <c r="J700" s="7"/>
      <c r="K700" s="8"/>
      <c r="M700" s="7"/>
      <c r="N700" s="8"/>
      <c r="O700" s="9" cm="1">
        <f t="array" ref="O700">_xlfn.IFS(AND(B700="Short",F700=Q700),(D700-F700)/D700,AND(B700="Long",F700=Q700),(F700/D700)-1,AND(B700="Long",F700&lt;&gt;Q700),(F700/D700)-1,AND(B700="Short",F700&lt;&gt;Q700),(D700-F700)/D700)</f>
        <v>6.0427394378268114E-2</v>
      </c>
      <c r="P700" t="s">
        <v>23</v>
      </c>
      <c r="Q700" s="7">
        <v>400.14800000000002</v>
      </c>
      <c r="R700" s="8">
        <v>44260</v>
      </c>
      <c r="S700" s="10">
        <f t="shared" si="30"/>
        <v>3</v>
      </c>
      <c r="T700" s="10">
        <v>1</v>
      </c>
      <c r="V700" s="11" t="str">
        <f t="shared" si="31"/>
        <v>1</v>
      </c>
      <c r="Y700" s="10">
        <v>0</v>
      </c>
      <c r="AC700">
        <f t="shared" si="32"/>
        <v>3</v>
      </c>
    </row>
    <row r="701" spans="1:29" x14ac:dyDescent="0.2">
      <c r="A701" t="s">
        <v>385</v>
      </c>
      <c r="B701" t="s">
        <v>25</v>
      </c>
      <c r="C701" s="6">
        <v>43906</v>
      </c>
      <c r="D701" s="7">
        <v>340.19099999999997</v>
      </c>
      <c r="E701" s="6">
        <v>43916</v>
      </c>
      <c r="F701" s="7">
        <v>381.596</v>
      </c>
      <c r="G701">
        <v>1</v>
      </c>
      <c r="H701">
        <v>0</v>
      </c>
      <c r="J701" s="7"/>
      <c r="K701" s="8"/>
      <c r="M701" s="7"/>
      <c r="N701" s="8"/>
      <c r="O701" s="9" cm="1">
        <f t="array" ref="O701">_xlfn.IFS(AND(B701="Short",F701=Q701),(D701-F701)/D701,AND(B701="Long",F701=Q701),(F701/D701)-1,AND(B701="Long",F701&lt;&gt;Q701),(F701/D701)-1,AND(B701="Short",F701&lt;&gt;Q701),(D701-F701)/D701)</f>
        <v>0.12171103879879253</v>
      </c>
      <c r="P701" t="s">
        <v>23</v>
      </c>
      <c r="Q701" s="7">
        <v>381.596</v>
      </c>
      <c r="R701" s="8">
        <v>43906</v>
      </c>
      <c r="S701" s="10">
        <f t="shared" si="30"/>
        <v>10</v>
      </c>
      <c r="T701" s="10">
        <v>1</v>
      </c>
      <c r="V701" s="11" t="str">
        <f t="shared" si="31"/>
        <v>1</v>
      </c>
      <c r="Y701" s="10">
        <v>0</v>
      </c>
      <c r="AC701">
        <f t="shared" si="32"/>
        <v>10</v>
      </c>
    </row>
    <row r="702" spans="1:29" x14ac:dyDescent="0.2">
      <c r="A702" t="s">
        <v>352</v>
      </c>
      <c r="B702" t="s">
        <v>22</v>
      </c>
      <c r="C702" s="6">
        <v>43903</v>
      </c>
      <c r="D702" s="7">
        <v>40.905000000000001</v>
      </c>
      <c r="E702" s="6">
        <v>43903</v>
      </c>
      <c r="F702" s="7">
        <v>38.78</v>
      </c>
      <c r="G702">
        <v>1</v>
      </c>
      <c r="H702">
        <v>0</v>
      </c>
      <c r="J702" s="7"/>
      <c r="K702" s="8"/>
      <c r="M702" s="7"/>
      <c r="N702" s="8"/>
      <c r="O702" s="9" cm="1">
        <f t="array" ref="O702">_xlfn.IFS(AND(B702="Short",F702=Q702),(D702-F702)/D702,AND(B702="Long",F702=Q702),(F702/D702)-1,AND(B702="Long",F702&lt;&gt;Q702),(F702/D702)-1,AND(B702="Short",F702&lt;&gt;Q702),(D702-F702)/D702)</f>
        <v>5.1949639408385283E-2</v>
      </c>
      <c r="P702" t="s">
        <v>23</v>
      </c>
      <c r="Q702" s="7">
        <v>38.78</v>
      </c>
      <c r="R702" s="8">
        <v>43903</v>
      </c>
      <c r="S702" s="10">
        <f t="shared" si="30"/>
        <v>0</v>
      </c>
      <c r="T702" s="10">
        <v>1</v>
      </c>
      <c r="V702" s="11" t="str">
        <f t="shared" si="31"/>
        <v>1</v>
      </c>
      <c r="Y702" s="10">
        <v>0</v>
      </c>
      <c r="AC702">
        <f t="shared" si="32"/>
        <v>0</v>
      </c>
    </row>
    <row r="703" spans="1:29" x14ac:dyDescent="0.2">
      <c r="A703" t="s">
        <v>352</v>
      </c>
      <c r="B703" t="s">
        <v>22</v>
      </c>
      <c r="C703" s="6">
        <v>43914</v>
      </c>
      <c r="D703" s="7">
        <v>31.416</v>
      </c>
      <c r="E703" s="6">
        <v>43920</v>
      </c>
      <c r="F703" s="7">
        <v>28.545999999999999</v>
      </c>
      <c r="G703">
        <v>1</v>
      </c>
      <c r="H703">
        <v>0</v>
      </c>
      <c r="J703" s="7"/>
      <c r="K703" s="8"/>
      <c r="M703" s="7"/>
      <c r="N703" s="8"/>
      <c r="O703" s="9" cm="1">
        <f t="array" ref="O703">_xlfn.IFS(AND(B703="Short",F703=Q703),(D703-F703)/D703,AND(B703="Long",F703=Q703),(F703/D703)-1,AND(B703="Long",F703&lt;&gt;Q703),(F703/D703)-1,AND(B703="Short",F703&lt;&gt;Q703),(D703-F703)/D703)</f>
        <v>9.1354723707664912E-2</v>
      </c>
      <c r="P703" t="s">
        <v>23</v>
      </c>
      <c r="Q703" s="7">
        <v>28.545999999999999</v>
      </c>
      <c r="R703" s="8">
        <v>43914</v>
      </c>
      <c r="S703" s="10">
        <f t="shared" si="30"/>
        <v>6</v>
      </c>
      <c r="T703" s="10">
        <v>1</v>
      </c>
      <c r="V703" s="11" t="str">
        <f t="shared" si="31"/>
        <v>1</v>
      </c>
      <c r="Y703" s="10">
        <v>0</v>
      </c>
      <c r="AC703">
        <f t="shared" si="32"/>
        <v>6</v>
      </c>
    </row>
    <row r="704" spans="1:29" x14ac:dyDescent="0.2">
      <c r="A704" t="s">
        <v>352</v>
      </c>
      <c r="B704" t="s">
        <v>22</v>
      </c>
      <c r="C704" s="6">
        <v>43928</v>
      </c>
      <c r="D704" s="7">
        <v>27.782</v>
      </c>
      <c r="E704" s="6">
        <v>43929</v>
      </c>
      <c r="F704" s="7">
        <v>25.692</v>
      </c>
      <c r="G704">
        <v>1</v>
      </c>
      <c r="H704">
        <v>0</v>
      </c>
      <c r="J704" s="7"/>
      <c r="K704" s="8"/>
      <c r="M704" s="7"/>
      <c r="N704" s="8"/>
      <c r="O704" s="9" cm="1">
        <f t="array" ref="O704">_xlfn.IFS(AND(B704="Short",F704=Q704),(D704-F704)/D704,AND(B704="Long",F704=Q704),(F704/D704)-1,AND(B704="Long",F704&lt;&gt;Q704),(F704/D704)-1,AND(B704="Short",F704&lt;&gt;Q704),(D704-F704)/D704)</f>
        <v>7.5228565258080762E-2</v>
      </c>
      <c r="P704" t="s">
        <v>23</v>
      </c>
      <c r="Q704" s="7">
        <v>25.692</v>
      </c>
      <c r="R704" s="8">
        <v>43928</v>
      </c>
      <c r="S704" s="10">
        <f t="shared" si="30"/>
        <v>1</v>
      </c>
      <c r="T704" s="10">
        <v>1</v>
      </c>
      <c r="V704" s="11" t="str">
        <f t="shared" si="31"/>
        <v>1</v>
      </c>
      <c r="Y704" s="10">
        <v>0</v>
      </c>
      <c r="AC704">
        <f t="shared" si="32"/>
        <v>1</v>
      </c>
    </row>
    <row r="705" spans="1:29" x14ac:dyDescent="0.2">
      <c r="A705" t="s">
        <v>352</v>
      </c>
      <c r="B705" t="s">
        <v>22</v>
      </c>
      <c r="C705" s="6">
        <v>43987</v>
      </c>
      <c r="D705" s="7">
        <v>47.965000000000003</v>
      </c>
      <c r="E705" s="6">
        <v>43991</v>
      </c>
      <c r="F705" s="7">
        <v>43.04</v>
      </c>
      <c r="G705">
        <v>1</v>
      </c>
      <c r="H705">
        <v>0</v>
      </c>
      <c r="J705" s="7"/>
      <c r="K705" s="8"/>
      <c r="M705" s="7"/>
      <c r="N705" s="8"/>
      <c r="O705" s="9" cm="1">
        <f t="array" ref="O705">_xlfn.IFS(AND(B705="Short",F705=Q705),(D705-F705)/D705,AND(B705="Long",F705=Q705),(F705/D705)-1,AND(B705="Long",F705&lt;&gt;Q705),(F705/D705)-1,AND(B705="Short",F705&lt;&gt;Q705),(D705-F705)/D705)</f>
        <v>0.10267903679766505</v>
      </c>
      <c r="P705" t="s">
        <v>23</v>
      </c>
      <c r="Q705" s="7">
        <v>43.04</v>
      </c>
      <c r="R705" s="8">
        <v>43987</v>
      </c>
      <c r="S705" s="10">
        <f t="shared" si="30"/>
        <v>4</v>
      </c>
      <c r="T705" s="10">
        <v>1</v>
      </c>
      <c r="V705" s="11" t="str">
        <f t="shared" si="31"/>
        <v>1</v>
      </c>
      <c r="Y705" s="10">
        <v>0</v>
      </c>
      <c r="AC705">
        <f t="shared" si="32"/>
        <v>4</v>
      </c>
    </row>
    <row r="706" spans="1:29" x14ac:dyDescent="0.2">
      <c r="A706" t="s">
        <v>352</v>
      </c>
      <c r="B706" t="s">
        <v>22</v>
      </c>
      <c r="C706" s="6">
        <v>43994</v>
      </c>
      <c r="D706" s="7">
        <v>37.091000000000001</v>
      </c>
      <c r="E706" s="6">
        <v>44005</v>
      </c>
      <c r="F706" s="7">
        <v>34.996000000000002</v>
      </c>
      <c r="G706">
        <v>1</v>
      </c>
      <c r="H706">
        <v>0</v>
      </c>
      <c r="J706" s="7"/>
      <c r="K706" s="8"/>
      <c r="M706" s="7"/>
      <c r="N706" s="8"/>
      <c r="O706" s="9" cm="1">
        <f t="array" ref="O706">_xlfn.IFS(AND(B706="Short",F706=Q706),(D706-F706)/D706,AND(B706="Long",F706=Q706),(F706/D706)-1,AND(B706="Long",F706&lt;&gt;Q706),(F706/D706)-1,AND(B706="Short",F706&lt;&gt;Q706),(D706-F706)/D706)</f>
        <v>5.6482704699253157E-2</v>
      </c>
      <c r="P706" t="s">
        <v>23</v>
      </c>
      <c r="Q706" s="7">
        <v>34.996000000000002</v>
      </c>
      <c r="R706" s="8">
        <v>43994</v>
      </c>
      <c r="S706" s="10">
        <f t="shared" si="30"/>
        <v>11</v>
      </c>
      <c r="T706" s="10">
        <v>1</v>
      </c>
      <c r="V706" s="11" t="str">
        <f t="shared" si="31"/>
        <v>1</v>
      </c>
      <c r="Y706" s="10">
        <v>0</v>
      </c>
      <c r="AC706">
        <f t="shared" si="32"/>
        <v>11</v>
      </c>
    </row>
    <row r="707" spans="1:29" x14ac:dyDescent="0.2">
      <c r="A707" t="s">
        <v>352</v>
      </c>
      <c r="B707" t="s">
        <v>22</v>
      </c>
      <c r="C707" s="6">
        <v>44144</v>
      </c>
      <c r="D707" s="7">
        <v>41.177999999999997</v>
      </c>
      <c r="E707" s="6">
        <v>44147</v>
      </c>
      <c r="F707" s="7">
        <v>37.567999999999998</v>
      </c>
      <c r="G707">
        <v>1</v>
      </c>
      <c r="H707">
        <v>0</v>
      </c>
      <c r="J707" s="7"/>
      <c r="K707" s="8"/>
      <c r="M707" s="7"/>
      <c r="N707" s="8"/>
      <c r="O707" s="9" cm="1">
        <f t="array" ref="O707">_xlfn.IFS(AND(B707="Short",F707=Q707),(D707-F707)/D707,AND(B707="Long",F707=Q707),(F707/D707)-1,AND(B707="Long",F707&lt;&gt;Q707),(F707/D707)-1,AND(B707="Short",F707&lt;&gt;Q707),(D707-F707)/D707)</f>
        <v>8.7668172325027924E-2</v>
      </c>
      <c r="P707" t="s">
        <v>23</v>
      </c>
      <c r="Q707" s="7">
        <v>37.567999999999998</v>
      </c>
      <c r="R707" s="8">
        <v>44144</v>
      </c>
      <c r="S707" s="10">
        <f t="shared" ref="S707:S770" si="33">_xlfn.DAYS(E707,C707)</f>
        <v>3</v>
      </c>
      <c r="T707" s="10">
        <v>1</v>
      </c>
      <c r="V707" s="11" t="str">
        <f t="shared" ref="V707:V764" si="34">IF(F707=Q707,"1")</f>
        <v>1</v>
      </c>
      <c r="Y707" s="10">
        <v>0</v>
      </c>
      <c r="AC707">
        <f t="shared" si="32"/>
        <v>3</v>
      </c>
    </row>
    <row r="708" spans="1:29" x14ac:dyDescent="0.2">
      <c r="A708" t="s">
        <v>372</v>
      </c>
      <c r="B708" t="s">
        <v>25</v>
      </c>
      <c r="C708" s="6">
        <v>44861</v>
      </c>
      <c r="D708" s="7">
        <v>212.19</v>
      </c>
      <c r="E708" s="6">
        <v>44875</v>
      </c>
      <c r="F708" s="7">
        <v>235.64</v>
      </c>
      <c r="G708">
        <v>1</v>
      </c>
      <c r="H708">
        <v>0</v>
      </c>
      <c r="J708" s="7"/>
      <c r="K708" s="8"/>
      <c r="M708" s="7"/>
      <c r="N708" s="8"/>
      <c r="O708" s="9" cm="1">
        <f t="array" ref="O708">_xlfn.IFS(AND(B708="Short",F708=Q708),(D708-F708)/D708,AND(B708="Long",F708=Q708),(F708/D708)-1,AND(B708="Long",F708&lt;&gt;Q708),(F708/D708)-1,AND(B708="Short",F708&lt;&gt;Q708),(D708-F708)/D708)</f>
        <v>0.11051416183609031</v>
      </c>
      <c r="P708" t="s">
        <v>23</v>
      </c>
      <c r="Q708" s="7">
        <v>235.64</v>
      </c>
      <c r="R708" s="8">
        <v>44861</v>
      </c>
      <c r="S708" s="10">
        <f t="shared" si="33"/>
        <v>14</v>
      </c>
      <c r="T708" s="10">
        <v>1</v>
      </c>
      <c r="V708" s="11" t="str">
        <f t="shared" si="34"/>
        <v>1</v>
      </c>
      <c r="Y708" s="10">
        <v>0</v>
      </c>
      <c r="AC708">
        <f t="shared" ref="AC708:AC771" si="35">IF(O708&gt;-0.01,_xlfn.DAYS(E708,C708))</f>
        <v>14</v>
      </c>
    </row>
    <row r="709" spans="1:29" x14ac:dyDescent="0.2">
      <c r="A709" t="s">
        <v>372</v>
      </c>
      <c r="B709" t="s">
        <v>25</v>
      </c>
      <c r="C709" s="6">
        <v>45337</v>
      </c>
      <c r="D709" s="7">
        <v>345.07299999999998</v>
      </c>
      <c r="E709" s="6">
        <v>45363</v>
      </c>
      <c r="F709" s="7">
        <v>380.13799999999998</v>
      </c>
      <c r="G709">
        <v>1</v>
      </c>
      <c r="H709">
        <v>0</v>
      </c>
      <c r="J709" s="7"/>
      <c r="K709" s="8"/>
      <c r="M709" s="7"/>
      <c r="N709" s="8"/>
      <c r="O709" s="9" cm="1">
        <f t="array" ref="O709">_xlfn.IFS(AND(B709="Short",F709=Q709),(D709-F709)/D709,AND(B709="Long",F709=Q709),(F709/D709)-1,AND(B709="Long",F709&lt;&gt;Q709),(F709/D709)-1,AND(B709="Short",F709&lt;&gt;Q709),(D709-F709)/D709)</f>
        <v>0.10161617976486137</v>
      </c>
      <c r="P709" t="s">
        <v>23</v>
      </c>
      <c r="Q709" s="7">
        <v>380.13799999999998</v>
      </c>
      <c r="R709" s="8">
        <v>45337</v>
      </c>
      <c r="S709" s="10">
        <f t="shared" si="33"/>
        <v>26</v>
      </c>
      <c r="T709" s="10">
        <v>1</v>
      </c>
      <c r="V709" s="11" t="str">
        <f t="shared" si="34"/>
        <v>1</v>
      </c>
      <c r="Y709" s="10">
        <v>0</v>
      </c>
      <c r="AC709">
        <f t="shared" si="35"/>
        <v>26</v>
      </c>
    </row>
    <row r="710" spans="1:29" x14ac:dyDescent="0.2">
      <c r="A710" t="s">
        <v>354</v>
      </c>
      <c r="B710" t="s">
        <v>25</v>
      </c>
      <c r="C710" s="6">
        <v>43899</v>
      </c>
      <c r="D710" s="7">
        <v>28.818000000000001</v>
      </c>
      <c r="E710" s="6">
        <v>43948</v>
      </c>
      <c r="F710" s="7">
        <v>30.408000000000001</v>
      </c>
      <c r="G710">
        <v>1</v>
      </c>
      <c r="H710">
        <v>0</v>
      </c>
      <c r="J710" s="7"/>
      <c r="K710" s="8"/>
      <c r="M710" s="7"/>
      <c r="N710" s="8"/>
      <c r="O710" s="9" cm="1">
        <f t="array" ref="O710">_xlfn.IFS(AND(B710="Short",F710=Q710),(D710-F710)/D710,AND(B710="Long",F710=Q710),(F710/D710)-1,AND(B710="Long",F710&lt;&gt;Q710),(F710/D710)-1,AND(B710="Short",F710&lt;&gt;Q710),(D710-F710)/D710)</f>
        <v>5.5173849677285114E-2</v>
      </c>
      <c r="P710" t="s">
        <v>23</v>
      </c>
      <c r="Q710" s="7">
        <v>30.408000000000001</v>
      </c>
      <c r="R710" s="8">
        <v>43899</v>
      </c>
      <c r="S710" s="10">
        <f t="shared" si="33"/>
        <v>49</v>
      </c>
      <c r="T710" s="10">
        <v>1</v>
      </c>
      <c r="V710" s="11" t="str">
        <f t="shared" si="34"/>
        <v>1</v>
      </c>
      <c r="Y710" s="10">
        <v>0</v>
      </c>
      <c r="AC710">
        <f t="shared" si="35"/>
        <v>49</v>
      </c>
    </row>
    <row r="711" spans="1:29" x14ac:dyDescent="0.2">
      <c r="A711" t="s">
        <v>372</v>
      </c>
      <c r="B711" t="s">
        <v>25</v>
      </c>
      <c r="C711" s="6">
        <v>45498</v>
      </c>
      <c r="D711" s="7">
        <v>286.53699999999998</v>
      </c>
      <c r="E711" s="6">
        <v>45504</v>
      </c>
      <c r="F711" s="7">
        <v>307.22199999999998</v>
      </c>
      <c r="G711">
        <v>1</v>
      </c>
      <c r="H711">
        <v>0</v>
      </c>
      <c r="J711" s="7"/>
      <c r="K711" s="8"/>
      <c r="M711" s="7"/>
      <c r="N711" s="8"/>
      <c r="O711" s="9" cm="1">
        <f t="array" ref="O711">_xlfn.IFS(AND(B711="Short",F711=Q711),(D711-F711)/D711,AND(B711="Long",F711=Q711),(F711/D711)-1,AND(B711="Long",F711&lt;&gt;Q711),(F711/D711)-1,AND(B711="Short",F711&lt;&gt;Q711),(D711-F711)/D711)</f>
        <v>7.218962996052869E-2</v>
      </c>
      <c r="P711" t="s">
        <v>23</v>
      </c>
      <c r="Q711" s="7">
        <v>307.22199999999998</v>
      </c>
      <c r="R711" s="8">
        <v>45498</v>
      </c>
      <c r="S711" s="10">
        <f t="shared" si="33"/>
        <v>6</v>
      </c>
      <c r="T711" s="10">
        <v>1</v>
      </c>
      <c r="V711" s="11" t="str">
        <f t="shared" si="34"/>
        <v>1</v>
      </c>
      <c r="Y711" s="10">
        <v>0</v>
      </c>
      <c r="AC711">
        <f t="shared" si="35"/>
        <v>6</v>
      </c>
    </row>
    <row r="712" spans="1:29" x14ac:dyDescent="0.2">
      <c r="A712" t="s">
        <v>354</v>
      </c>
      <c r="B712" t="s">
        <v>22</v>
      </c>
      <c r="C712" s="6">
        <v>44139</v>
      </c>
      <c r="D712" s="7">
        <v>40.170999999999999</v>
      </c>
      <c r="E712" s="6">
        <v>44505</v>
      </c>
      <c r="F712" s="7">
        <v>47.19</v>
      </c>
      <c r="G712">
        <v>0</v>
      </c>
      <c r="H712">
        <v>0</v>
      </c>
      <c r="J712" s="7"/>
      <c r="K712" s="8"/>
      <c r="M712" s="7"/>
      <c r="N712" s="8"/>
      <c r="O712" s="9" cm="1">
        <f t="array" ref="O712">_xlfn.IFS(AND(B712="Short",F712=Q712),(D712-F712)/D712,AND(B712="Long",F712=Q712),(F712/D712)-1,AND(B712="Long",F712&lt;&gt;Q712),(F712/D712)-1,AND(B712="Short",F712&lt;&gt;Q712),(D712-F712)/D712)</f>
        <v>-0.17472803763909284</v>
      </c>
      <c r="P712" t="s">
        <v>23</v>
      </c>
      <c r="Q712" s="7">
        <v>37.725999999999999</v>
      </c>
      <c r="R712" s="8">
        <v>44139</v>
      </c>
      <c r="S712" s="10">
        <f t="shared" si="33"/>
        <v>366</v>
      </c>
      <c r="T712" s="10">
        <v>0</v>
      </c>
      <c r="V712" s="11" t="b">
        <f t="shared" si="34"/>
        <v>0</v>
      </c>
      <c r="Y712" s="10">
        <v>0</v>
      </c>
      <c r="AC712" t="b">
        <f t="shared" si="35"/>
        <v>0</v>
      </c>
    </row>
    <row r="713" spans="1:29" x14ac:dyDescent="0.2">
      <c r="A713" t="s">
        <v>380</v>
      </c>
      <c r="B713" t="s">
        <v>25</v>
      </c>
      <c r="C713" s="6">
        <v>43906</v>
      </c>
      <c r="D713" s="7">
        <v>19.318999999999999</v>
      </c>
      <c r="E713" s="6">
        <v>43930</v>
      </c>
      <c r="F713" s="7">
        <v>20.763999999999999</v>
      </c>
      <c r="G713">
        <v>1</v>
      </c>
      <c r="H713">
        <v>0</v>
      </c>
      <c r="J713" s="7"/>
      <c r="K713" s="8"/>
      <c r="M713" s="7"/>
      <c r="N713" s="8"/>
      <c r="O713" s="9" cm="1">
        <f t="array" ref="O713">_xlfn.IFS(AND(B713="Short",F713=Q713),(D713-F713)/D713,AND(B713="Long",F713=Q713),(F713/D713)-1,AND(B713="Long",F713&lt;&gt;Q713),(F713/D713)-1,AND(B713="Short",F713&lt;&gt;Q713),(D713-F713)/D713)</f>
        <v>7.4796832134168545E-2</v>
      </c>
      <c r="P713" t="s">
        <v>23</v>
      </c>
      <c r="Q713" s="7">
        <v>20.763999999999999</v>
      </c>
      <c r="R713" s="8">
        <v>43906</v>
      </c>
      <c r="S713" s="10">
        <f t="shared" si="33"/>
        <v>24</v>
      </c>
      <c r="T713" s="10">
        <v>1</v>
      </c>
      <c r="V713" s="11" t="str">
        <f t="shared" si="34"/>
        <v>1</v>
      </c>
      <c r="Y713" s="10">
        <v>0</v>
      </c>
      <c r="AC713">
        <f t="shared" si="35"/>
        <v>24</v>
      </c>
    </row>
    <row r="714" spans="1:29" x14ac:dyDescent="0.2">
      <c r="A714" t="s">
        <v>385</v>
      </c>
      <c r="B714" t="s">
        <v>22</v>
      </c>
      <c r="C714" s="6">
        <v>44144</v>
      </c>
      <c r="D714" s="7">
        <v>569.05999999999995</v>
      </c>
      <c r="E714" s="6">
        <v>44147</v>
      </c>
      <c r="F714" s="7">
        <v>542.05999999999995</v>
      </c>
      <c r="G714">
        <v>1</v>
      </c>
      <c r="H714">
        <v>0</v>
      </c>
      <c r="J714" s="7"/>
      <c r="K714" s="8"/>
      <c r="M714" s="7"/>
      <c r="N714" s="8"/>
      <c r="O714" s="9" cm="1">
        <f t="array" ref="O714">_xlfn.IFS(AND(B714="Short",F714=Q714),(D714-F714)/D714,AND(B714="Long",F714=Q714),(F714/D714)-1,AND(B714="Long",F714&lt;&gt;Q714),(F714/D714)-1,AND(B714="Short",F714&lt;&gt;Q714),(D714-F714)/D714)</f>
        <v>4.7446666432362145E-2</v>
      </c>
      <c r="P714" t="s">
        <v>23</v>
      </c>
      <c r="Q714" s="7">
        <v>542.05999999999995</v>
      </c>
      <c r="R714" s="8">
        <v>44144</v>
      </c>
      <c r="S714" s="10">
        <f t="shared" si="33"/>
        <v>3</v>
      </c>
      <c r="T714" s="10">
        <v>1</v>
      </c>
      <c r="V714" s="11" t="str">
        <f t="shared" si="34"/>
        <v>1</v>
      </c>
      <c r="Y714" s="10">
        <v>0</v>
      </c>
      <c r="AC714">
        <f t="shared" si="35"/>
        <v>3</v>
      </c>
    </row>
    <row r="715" spans="1:29" x14ac:dyDescent="0.2">
      <c r="A715" t="s">
        <v>381</v>
      </c>
      <c r="B715" t="s">
        <v>25</v>
      </c>
      <c r="C715" s="6">
        <v>43899</v>
      </c>
      <c r="D715" s="7">
        <v>85.453000000000003</v>
      </c>
      <c r="E715" s="6">
        <v>43900</v>
      </c>
      <c r="F715" s="7">
        <v>90.218000000000004</v>
      </c>
      <c r="G715">
        <v>1</v>
      </c>
      <c r="H715">
        <v>0</v>
      </c>
      <c r="J715" s="7"/>
      <c r="K715" s="8"/>
      <c r="M715" s="7"/>
      <c r="N715" s="8"/>
      <c r="O715" s="9" cm="1">
        <f t="array" ref="O715">_xlfn.IFS(AND(B715="Short",F715=Q715),(D715-F715)/D715,AND(B715="Long",F715=Q715),(F715/D715)-1,AND(B715="Long",F715&lt;&gt;Q715),(F715/D715)-1,AND(B715="Short",F715&lt;&gt;Q715),(D715-F715)/D715)</f>
        <v>5.5761646753186067E-2</v>
      </c>
      <c r="P715" t="s">
        <v>23</v>
      </c>
      <c r="Q715" s="7">
        <v>90.218000000000004</v>
      </c>
      <c r="R715" s="8">
        <v>43899</v>
      </c>
      <c r="S715" s="10">
        <f t="shared" si="33"/>
        <v>1</v>
      </c>
      <c r="T715" s="10">
        <v>1</v>
      </c>
      <c r="V715" s="11" t="str">
        <f t="shared" si="34"/>
        <v>1</v>
      </c>
      <c r="Y715" s="10">
        <v>0</v>
      </c>
      <c r="AC715">
        <f t="shared" si="35"/>
        <v>1</v>
      </c>
    </row>
    <row r="716" spans="1:29" x14ac:dyDescent="0.2">
      <c r="A716" t="s">
        <v>388</v>
      </c>
      <c r="B716" t="s">
        <v>25</v>
      </c>
      <c r="C716" s="6">
        <v>44200</v>
      </c>
      <c r="D716" s="7">
        <v>356.7</v>
      </c>
      <c r="E716" s="6">
        <v>44201</v>
      </c>
      <c r="F716" s="7">
        <v>376.3</v>
      </c>
      <c r="G716">
        <v>1</v>
      </c>
      <c r="H716">
        <v>0</v>
      </c>
      <c r="J716" s="7"/>
      <c r="K716" s="8"/>
      <c r="M716" s="7"/>
      <c r="N716" s="8"/>
      <c r="O716" s="9" cm="1">
        <f t="array" ref="O716">_xlfn.IFS(AND(B716="Short",F716=Q716),(D716-F716)/D716,AND(B716="Long",F716=Q716),(F716/D716)-1,AND(B716="Long",F716&lt;&gt;Q716),(F716/D716)-1,AND(B716="Short",F716&lt;&gt;Q716),(D716-F716)/D716)</f>
        <v>5.4948135688253519E-2</v>
      </c>
      <c r="P716" t="s">
        <v>23</v>
      </c>
      <c r="Q716" s="7">
        <v>376.3</v>
      </c>
      <c r="R716" s="8">
        <v>44200</v>
      </c>
      <c r="S716" s="10">
        <f t="shared" si="33"/>
        <v>1</v>
      </c>
      <c r="T716" s="10">
        <v>1</v>
      </c>
      <c r="V716" s="11" t="str">
        <f t="shared" si="34"/>
        <v>1</v>
      </c>
      <c r="Y716" s="10">
        <v>0</v>
      </c>
      <c r="AC716">
        <f t="shared" si="35"/>
        <v>1</v>
      </c>
    </row>
    <row r="717" spans="1:29" x14ac:dyDescent="0.2">
      <c r="A717" t="s">
        <v>354</v>
      </c>
      <c r="B717" t="s">
        <v>22</v>
      </c>
      <c r="C717" s="6">
        <v>44775</v>
      </c>
      <c r="D717" s="7">
        <v>28.100999999999999</v>
      </c>
      <c r="E717" s="6">
        <v>44833</v>
      </c>
      <c r="F717" s="7">
        <v>26.155999999999999</v>
      </c>
      <c r="G717">
        <v>1</v>
      </c>
      <c r="H717">
        <v>0</v>
      </c>
      <c r="J717" s="7"/>
      <c r="K717" s="8"/>
      <c r="M717" s="7"/>
      <c r="N717" s="8"/>
      <c r="O717" s="9" cm="1">
        <f t="array" ref="O717">_xlfn.IFS(AND(B717="Short",F717=Q717),(D717-F717)/D717,AND(B717="Long",F717=Q717),(F717/D717)-1,AND(B717="Long",F717&lt;&gt;Q717),(F717/D717)-1,AND(B717="Short",F717&lt;&gt;Q717),(D717-F717)/D717)</f>
        <v>6.9214618696843547E-2</v>
      </c>
      <c r="P717" t="s">
        <v>23</v>
      </c>
      <c r="Q717" s="7">
        <v>26.155999999999999</v>
      </c>
      <c r="R717" s="8">
        <v>44775</v>
      </c>
      <c r="S717" s="10">
        <f t="shared" si="33"/>
        <v>58</v>
      </c>
      <c r="T717" s="10">
        <v>1</v>
      </c>
      <c r="V717" s="11" t="str">
        <f t="shared" si="34"/>
        <v>1</v>
      </c>
      <c r="Y717" s="10">
        <v>0</v>
      </c>
      <c r="AC717">
        <f t="shared" si="35"/>
        <v>58</v>
      </c>
    </row>
    <row r="718" spans="1:29" x14ac:dyDescent="0.2">
      <c r="A718" t="s">
        <v>354</v>
      </c>
      <c r="B718" t="s">
        <v>22</v>
      </c>
      <c r="C718" s="6">
        <v>44866</v>
      </c>
      <c r="D718" s="7">
        <v>29.72</v>
      </c>
      <c r="E718" s="6">
        <v>44868</v>
      </c>
      <c r="F718" s="7">
        <v>27.97</v>
      </c>
      <c r="G718">
        <v>1</v>
      </c>
      <c r="H718">
        <v>0</v>
      </c>
      <c r="J718" s="7"/>
      <c r="K718" s="8"/>
      <c r="M718" s="7"/>
      <c r="N718" s="8"/>
      <c r="O718" s="9" cm="1">
        <f t="array" ref="O718">_xlfn.IFS(AND(B718="Short",F718=Q718),(D718-F718)/D718,AND(B718="Long",F718=Q718),(F718/D718)-1,AND(B718="Long",F718&lt;&gt;Q718),(F718/D718)-1,AND(B718="Short",F718&lt;&gt;Q718),(D718-F718)/D718)</f>
        <v>5.8882907133243609E-2</v>
      </c>
      <c r="P718" t="s">
        <v>23</v>
      </c>
      <c r="Q718" s="7">
        <v>27.97</v>
      </c>
      <c r="R718" s="8">
        <v>44866</v>
      </c>
      <c r="S718" s="10">
        <f t="shared" si="33"/>
        <v>2</v>
      </c>
      <c r="T718" s="10">
        <v>1</v>
      </c>
      <c r="V718" s="11" t="str">
        <f t="shared" si="34"/>
        <v>1</v>
      </c>
      <c r="Y718" s="10">
        <v>0</v>
      </c>
      <c r="AC718">
        <f t="shared" si="35"/>
        <v>2</v>
      </c>
    </row>
    <row r="719" spans="1:29" x14ac:dyDescent="0.2">
      <c r="A719" t="s">
        <v>392</v>
      </c>
      <c r="B719" t="s">
        <v>25</v>
      </c>
      <c r="C719" s="6">
        <v>43906</v>
      </c>
      <c r="D719" s="7">
        <v>57.573999999999998</v>
      </c>
      <c r="E719" s="6">
        <v>43907</v>
      </c>
      <c r="F719" s="7">
        <v>64.593999999999994</v>
      </c>
      <c r="G719">
        <v>1</v>
      </c>
      <c r="H719">
        <v>0</v>
      </c>
      <c r="J719" s="7"/>
      <c r="K719" s="8"/>
      <c r="M719" s="7"/>
      <c r="N719" s="8"/>
      <c r="O719" s="9" cm="1">
        <f t="array" ref="O719">_xlfn.IFS(AND(B719="Short",F719=Q719),(D719-F719)/D719,AND(B719="Long",F719=Q719),(F719/D719)-1,AND(B719="Long",F719&lt;&gt;Q719),(F719/D719)-1,AND(B719="Short",F719&lt;&gt;Q719),(D719-F719)/D719)</f>
        <v>0.12193003786431378</v>
      </c>
      <c r="P719" t="s">
        <v>23</v>
      </c>
      <c r="Q719" s="7">
        <v>64.593999999999994</v>
      </c>
      <c r="R719" s="8">
        <v>43906</v>
      </c>
      <c r="S719" s="10">
        <f t="shared" si="33"/>
        <v>1</v>
      </c>
      <c r="T719" s="10">
        <v>1</v>
      </c>
      <c r="V719" s="11" t="str">
        <f t="shared" si="34"/>
        <v>1</v>
      </c>
      <c r="Y719" s="10">
        <v>0</v>
      </c>
      <c r="AC719">
        <f t="shared" si="35"/>
        <v>1</v>
      </c>
    </row>
    <row r="720" spans="1:29" x14ac:dyDescent="0.2">
      <c r="A720" t="s">
        <v>381</v>
      </c>
      <c r="B720" t="s">
        <v>25</v>
      </c>
      <c r="C720" s="6">
        <v>43902</v>
      </c>
      <c r="D720" s="7">
        <v>72.275000000000006</v>
      </c>
      <c r="E720" s="6">
        <v>43903</v>
      </c>
      <c r="F720" s="7">
        <v>77.05</v>
      </c>
      <c r="G720">
        <v>1</v>
      </c>
      <c r="H720">
        <v>0</v>
      </c>
      <c r="J720" s="7"/>
      <c r="K720" s="8"/>
      <c r="M720" s="7"/>
      <c r="N720" s="8"/>
      <c r="O720" s="9" cm="1">
        <f t="array" ref="O720">_xlfn.IFS(AND(B720="Short",F720=Q720),(D720-F720)/D720,AND(B720="Long",F720=Q720),(F720/D720)-1,AND(B720="Long",F720&lt;&gt;Q720),(F720/D720)-1,AND(B720="Short",F720&lt;&gt;Q720),(D720-F720)/D720)</f>
        <v>6.6067104808024801E-2</v>
      </c>
      <c r="P720" t="s">
        <v>23</v>
      </c>
      <c r="Q720" s="7">
        <v>77.05</v>
      </c>
      <c r="R720" s="8">
        <v>43902</v>
      </c>
      <c r="S720" s="10">
        <f t="shared" si="33"/>
        <v>1</v>
      </c>
      <c r="T720" s="10">
        <v>1</v>
      </c>
      <c r="V720" s="11" t="str">
        <f t="shared" si="34"/>
        <v>1</v>
      </c>
      <c r="Y720" s="10">
        <v>0</v>
      </c>
      <c r="AC720">
        <f t="shared" si="35"/>
        <v>1</v>
      </c>
    </row>
    <row r="721" spans="1:29" x14ac:dyDescent="0.2">
      <c r="A721" t="s">
        <v>381</v>
      </c>
      <c r="B721" t="s">
        <v>25</v>
      </c>
      <c r="C721" s="6">
        <v>43906</v>
      </c>
      <c r="D721" s="7">
        <v>60.802</v>
      </c>
      <c r="E721" s="6">
        <v>43906</v>
      </c>
      <c r="F721" s="7">
        <v>67.311999999999998</v>
      </c>
      <c r="G721">
        <v>1</v>
      </c>
      <c r="H721">
        <v>0</v>
      </c>
      <c r="J721" s="7"/>
      <c r="K721" s="8"/>
      <c r="M721" s="7"/>
      <c r="N721" s="8"/>
      <c r="O721" s="9" cm="1">
        <f t="array" ref="O721">_xlfn.IFS(AND(B721="Short",F721=Q721),(D721-F721)/D721,AND(B721="Long",F721=Q721),(F721/D721)-1,AND(B721="Long",F721&lt;&gt;Q721),(F721/D721)-1,AND(B721="Short",F721&lt;&gt;Q721),(D721-F721)/D721)</f>
        <v>0.10706884641952574</v>
      </c>
      <c r="P721" t="s">
        <v>23</v>
      </c>
      <c r="Q721" s="7">
        <v>67.311999999999998</v>
      </c>
      <c r="R721" s="8">
        <v>43906</v>
      </c>
      <c r="S721" s="10">
        <f t="shared" si="33"/>
        <v>0</v>
      </c>
      <c r="T721" s="10">
        <v>1</v>
      </c>
      <c r="V721" s="11" t="str">
        <f t="shared" si="34"/>
        <v>1</v>
      </c>
      <c r="Y721" s="10">
        <v>0</v>
      </c>
      <c r="AC721">
        <f t="shared" si="35"/>
        <v>0</v>
      </c>
    </row>
    <row r="722" spans="1:29" x14ac:dyDescent="0.2">
      <c r="A722" t="s">
        <v>381</v>
      </c>
      <c r="B722" t="s">
        <v>25</v>
      </c>
      <c r="C722" s="6">
        <v>43908</v>
      </c>
      <c r="D722" s="7">
        <v>48.863</v>
      </c>
      <c r="E722" s="6">
        <v>43909</v>
      </c>
      <c r="F722" s="7">
        <v>51.927999999999997</v>
      </c>
      <c r="G722">
        <v>1</v>
      </c>
      <c r="H722">
        <v>0</v>
      </c>
      <c r="J722" s="7"/>
      <c r="K722" s="8"/>
      <c r="M722" s="7"/>
      <c r="N722" s="8"/>
      <c r="O722" s="9" cm="1">
        <f t="array" ref="O722">_xlfn.IFS(AND(B722="Short",F722=Q722),(D722-F722)/D722,AND(B722="Long",F722=Q722),(F722/D722)-1,AND(B722="Long",F722&lt;&gt;Q722),(F722/D722)-1,AND(B722="Short",F722&lt;&gt;Q722),(D722-F722)/D722)</f>
        <v>6.2726398297280106E-2</v>
      </c>
      <c r="P722" t="s">
        <v>23</v>
      </c>
      <c r="Q722" s="7">
        <v>51.927999999999997</v>
      </c>
      <c r="R722" s="8">
        <v>43908</v>
      </c>
      <c r="S722" s="10">
        <f t="shared" si="33"/>
        <v>1</v>
      </c>
      <c r="T722" s="10">
        <v>1</v>
      </c>
      <c r="V722" s="11" t="str">
        <f t="shared" si="34"/>
        <v>1</v>
      </c>
      <c r="Y722" s="10">
        <v>0</v>
      </c>
      <c r="AC722">
        <f t="shared" si="35"/>
        <v>1</v>
      </c>
    </row>
    <row r="723" spans="1:29" x14ac:dyDescent="0.2">
      <c r="A723" t="s">
        <v>381</v>
      </c>
      <c r="B723" t="s">
        <v>22</v>
      </c>
      <c r="C723" s="6">
        <v>43914</v>
      </c>
      <c r="D723" s="7">
        <v>67.551000000000002</v>
      </c>
      <c r="E723" s="6">
        <v>43920</v>
      </c>
      <c r="F723" s="7">
        <v>62.006</v>
      </c>
      <c r="G723">
        <v>1</v>
      </c>
      <c r="H723">
        <v>0</v>
      </c>
      <c r="J723" s="7"/>
      <c r="K723" s="8"/>
      <c r="M723" s="7"/>
      <c r="N723" s="8"/>
      <c r="O723" s="9" cm="1">
        <f t="array" ref="O723">_xlfn.IFS(AND(B723="Short",F723=Q723),(D723-F723)/D723,AND(B723="Long",F723=Q723),(F723/D723)-1,AND(B723="Long",F723&lt;&gt;Q723),(F723/D723)-1,AND(B723="Short",F723&lt;&gt;Q723),(D723-F723)/D723)</f>
        <v>8.2086127518467555E-2</v>
      </c>
      <c r="P723" t="s">
        <v>23</v>
      </c>
      <c r="Q723" s="7">
        <v>62.006</v>
      </c>
      <c r="R723" s="8">
        <v>43914</v>
      </c>
      <c r="S723" s="10">
        <f t="shared" si="33"/>
        <v>6</v>
      </c>
      <c r="T723" s="10">
        <v>1</v>
      </c>
      <c r="V723" s="11" t="str">
        <f t="shared" si="34"/>
        <v>1</v>
      </c>
      <c r="Y723" s="10">
        <v>0</v>
      </c>
      <c r="AC723">
        <f t="shared" si="35"/>
        <v>6</v>
      </c>
    </row>
    <row r="724" spans="1:29" x14ac:dyDescent="0.2">
      <c r="A724" t="s">
        <v>381</v>
      </c>
      <c r="B724" t="s">
        <v>22</v>
      </c>
      <c r="C724" s="6">
        <v>43927</v>
      </c>
      <c r="D724" s="7">
        <v>53.18</v>
      </c>
      <c r="E724" s="6">
        <v>44293</v>
      </c>
      <c r="F724" s="7">
        <v>132.68</v>
      </c>
      <c r="G724">
        <v>0</v>
      </c>
      <c r="H724">
        <v>0</v>
      </c>
      <c r="J724" s="7"/>
      <c r="K724" s="8"/>
      <c r="M724" s="7"/>
      <c r="N724" s="8"/>
      <c r="O724" s="9" cm="1">
        <f t="array" ref="O724">_xlfn.IFS(AND(B724="Short",F724=Q724),(D724-F724)/D724,AND(B724="Long",F724=Q724),(F724/D724)-1,AND(B724="Long",F724&lt;&gt;Q724),(F724/D724)-1,AND(B724="Short",F724&lt;&gt;Q724),(D724-F724)/D724)</f>
        <v>-1.494922903347123</v>
      </c>
      <c r="P724" t="s">
        <v>23</v>
      </c>
      <c r="Q724" s="7">
        <v>50.58</v>
      </c>
      <c r="R724" s="8">
        <v>43927</v>
      </c>
      <c r="S724" s="10">
        <f t="shared" si="33"/>
        <v>366</v>
      </c>
      <c r="T724" s="10">
        <v>0</v>
      </c>
      <c r="V724" s="11" t="b">
        <f t="shared" si="34"/>
        <v>0</v>
      </c>
      <c r="Y724" s="10">
        <v>0</v>
      </c>
      <c r="AC724" t="b">
        <f t="shared" si="35"/>
        <v>0</v>
      </c>
    </row>
    <row r="725" spans="1:29" x14ac:dyDescent="0.2">
      <c r="A725" t="s">
        <v>394</v>
      </c>
      <c r="B725" t="s">
        <v>25</v>
      </c>
      <c r="C725" s="6">
        <v>43906</v>
      </c>
      <c r="D725" s="7">
        <v>48.743000000000002</v>
      </c>
      <c r="E725" s="6">
        <v>43907</v>
      </c>
      <c r="F725" s="7">
        <v>51.957999999999998</v>
      </c>
      <c r="G725">
        <v>1</v>
      </c>
      <c r="H725">
        <v>0</v>
      </c>
      <c r="J725" s="7"/>
      <c r="K725" s="8"/>
      <c r="M725" s="7"/>
      <c r="N725" s="8"/>
      <c r="O725" s="9" cm="1">
        <f t="array" ref="O725">_xlfn.IFS(AND(B725="Short",F725=Q725),(D725-F725)/D725,AND(B725="Long",F725=Q725),(F725/D725)-1,AND(B725="Long",F725&lt;&gt;Q725),(F725/D725)-1,AND(B725="Short",F725&lt;&gt;Q725),(D725-F725)/D725)</f>
        <v>6.5958188868145085E-2</v>
      </c>
      <c r="P725" t="s">
        <v>23</v>
      </c>
      <c r="Q725" s="7">
        <v>51.957999999999998</v>
      </c>
      <c r="R725" s="8">
        <v>43906</v>
      </c>
      <c r="S725" s="10">
        <f t="shared" si="33"/>
        <v>1</v>
      </c>
      <c r="T725" s="10">
        <v>1</v>
      </c>
      <c r="V725" s="11" t="str">
        <f t="shared" si="34"/>
        <v>1</v>
      </c>
      <c r="Y725" s="10">
        <v>0</v>
      </c>
      <c r="AC725">
        <f t="shared" si="35"/>
        <v>1</v>
      </c>
    </row>
    <row r="726" spans="1:29" x14ac:dyDescent="0.2">
      <c r="A726" t="s">
        <v>358</v>
      </c>
      <c r="B726" t="s">
        <v>25</v>
      </c>
      <c r="C726" s="6">
        <v>44677</v>
      </c>
      <c r="D726" s="7">
        <v>123.199</v>
      </c>
      <c r="E726" s="6">
        <v>44890</v>
      </c>
      <c r="F726" s="7">
        <v>131.84399999999999</v>
      </c>
      <c r="G726">
        <v>1</v>
      </c>
      <c r="H726">
        <v>0</v>
      </c>
      <c r="J726" s="7"/>
      <c r="K726" s="8"/>
      <c r="M726" s="7"/>
      <c r="N726" s="8"/>
      <c r="O726" s="9" cm="1">
        <f t="array" ref="O726">_xlfn.IFS(AND(B726="Short",F726=Q726),(D726-F726)/D726,AND(B726="Long",F726=Q726),(F726/D726)-1,AND(B726="Long",F726&lt;&gt;Q726),(F726/D726)-1,AND(B726="Short",F726&lt;&gt;Q726),(D726-F726)/D726)</f>
        <v>7.0171024115455394E-2</v>
      </c>
      <c r="P726" t="s">
        <v>23</v>
      </c>
      <c r="Q726" s="7">
        <v>131.84399999999999</v>
      </c>
      <c r="R726" s="8">
        <v>44677</v>
      </c>
      <c r="S726" s="10">
        <f t="shared" si="33"/>
        <v>213</v>
      </c>
      <c r="T726" s="10">
        <v>1</v>
      </c>
      <c r="V726" s="11" t="str">
        <f t="shared" si="34"/>
        <v>1</v>
      </c>
      <c r="Y726" s="10">
        <v>0</v>
      </c>
      <c r="AC726">
        <f t="shared" si="35"/>
        <v>213</v>
      </c>
    </row>
    <row r="727" spans="1:29" x14ac:dyDescent="0.2">
      <c r="A727" t="s">
        <v>394</v>
      </c>
      <c r="B727" t="s">
        <v>25</v>
      </c>
      <c r="C727" s="6">
        <v>45498</v>
      </c>
      <c r="D727" s="7">
        <v>129.95179999999999</v>
      </c>
      <c r="E727" s="6">
        <v>45527</v>
      </c>
      <c r="F727" s="7">
        <v>137.5008</v>
      </c>
      <c r="G727">
        <v>1</v>
      </c>
      <c r="H727">
        <v>0</v>
      </c>
      <c r="J727" s="7"/>
      <c r="K727" s="8"/>
      <c r="M727" s="7"/>
      <c r="N727" s="8"/>
      <c r="O727" s="9" cm="1">
        <f t="array" ref="O727">_xlfn.IFS(AND(B727="Short",F727=Q727),(D727-F727)/D727,AND(B727="Long",F727=Q727),(F727/D727)-1,AND(B727="Long",F727&lt;&gt;Q727),(F727/D727)-1,AND(B727="Short",F727&lt;&gt;Q727),(D727-F727)/D727)</f>
        <v>5.8090769038982248E-2</v>
      </c>
      <c r="P727" t="s">
        <v>23</v>
      </c>
      <c r="Q727" s="7">
        <v>137.5008</v>
      </c>
      <c r="R727" s="8">
        <v>45498</v>
      </c>
      <c r="S727" s="10">
        <f t="shared" si="33"/>
        <v>29</v>
      </c>
      <c r="T727" s="10">
        <v>1</v>
      </c>
      <c r="V727" s="11" t="str">
        <f t="shared" si="34"/>
        <v>1</v>
      </c>
      <c r="Y727" s="10">
        <v>0</v>
      </c>
      <c r="AC727">
        <f t="shared" si="35"/>
        <v>29</v>
      </c>
    </row>
    <row r="728" spans="1:29" x14ac:dyDescent="0.2">
      <c r="A728" t="s">
        <v>397</v>
      </c>
      <c r="B728" t="s">
        <v>25</v>
      </c>
      <c r="C728" s="6">
        <v>43899</v>
      </c>
      <c r="D728" s="7">
        <v>36.881</v>
      </c>
      <c r="E728" s="6">
        <v>43949</v>
      </c>
      <c r="F728" s="7">
        <v>38.985999999999997</v>
      </c>
      <c r="G728">
        <v>1</v>
      </c>
      <c r="H728">
        <v>0</v>
      </c>
      <c r="J728" s="7"/>
      <c r="K728" s="8"/>
      <c r="M728" s="7"/>
      <c r="N728" s="8"/>
      <c r="O728" s="9" cm="1">
        <f t="array" ref="O728">_xlfn.IFS(AND(B728="Short",F728=Q728),(D728-F728)/D728,AND(B728="Long",F728=Q728),(F728/D728)-1,AND(B728="Long",F728&lt;&gt;Q728),(F728/D728)-1,AND(B728="Short",F728&lt;&gt;Q728),(D728-F728)/D728)</f>
        <v>5.7075458908380838E-2</v>
      </c>
      <c r="P728" t="s">
        <v>23</v>
      </c>
      <c r="Q728" s="7">
        <v>38.985999999999997</v>
      </c>
      <c r="R728" s="8">
        <v>43899</v>
      </c>
      <c r="S728" s="10">
        <f t="shared" si="33"/>
        <v>50</v>
      </c>
      <c r="T728" s="10">
        <v>1</v>
      </c>
      <c r="V728" s="11" t="str">
        <f t="shared" si="34"/>
        <v>1</v>
      </c>
      <c r="Y728" s="10">
        <v>0</v>
      </c>
      <c r="AC728">
        <f t="shared" si="35"/>
        <v>50</v>
      </c>
    </row>
    <row r="729" spans="1:29" x14ac:dyDescent="0.2">
      <c r="A729" t="s">
        <v>386</v>
      </c>
      <c r="B729" t="s">
        <v>25</v>
      </c>
      <c r="C729" s="6">
        <v>43899</v>
      </c>
      <c r="D729" s="7">
        <v>42.308</v>
      </c>
      <c r="E729" s="6">
        <v>43900</v>
      </c>
      <c r="F729" s="7">
        <v>45.298000000000002</v>
      </c>
      <c r="G729">
        <v>1</v>
      </c>
      <c r="H729">
        <v>0</v>
      </c>
      <c r="J729" s="7"/>
      <c r="K729" s="8"/>
      <c r="M729" s="7"/>
      <c r="N729" s="8"/>
      <c r="O729" s="9" cm="1">
        <f t="array" ref="O729">_xlfn.IFS(AND(B729="Short",F729=Q729),(D729-F729)/D729,AND(B729="Long",F729=Q729),(F729/D729)-1,AND(B729="Long",F729&lt;&gt;Q729),(F729/D729)-1,AND(B729="Short",F729&lt;&gt;Q729),(D729-F729)/D729)</f>
        <v>7.0672213292994224E-2</v>
      </c>
      <c r="P729" t="s">
        <v>23</v>
      </c>
      <c r="Q729" s="7">
        <v>45.298000000000002</v>
      </c>
      <c r="R729" s="8">
        <v>43899</v>
      </c>
      <c r="S729" s="10">
        <f t="shared" si="33"/>
        <v>1</v>
      </c>
      <c r="T729" s="10">
        <v>1</v>
      </c>
      <c r="V729" s="11" t="str">
        <f t="shared" si="34"/>
        <v>1</v>
      </c>
      <c r="Y729" s="10">
        <v>0</v>
      </c>
      <c r="AC729">
        <f t="shared" si="35"/>
        <v>1</v>
      </c>
    </row>
    <row r="730" spans="1:29" x14ac:dyDescent="0.2">
      <c r="A730" t="s">
        <v>386</v>
      </c>
      <c r="B730" t="s">
        <v>22</v>
      </c>
      <c r="C730" s="6">
        <v>43900</v>
      </c>
      <c r="D730" s="7">
        <v>45.738999999999997</v>
      </c>
      <c r="E730" s="6">
        <v>43900</v>
      </c>
      <c r="F730" s="7">
        <v>43.584000000000003</v>
      </c>
      <c r="G730">
        <v>1</v>
      </c>
      <c r="H730">
        <v>0</v>
      </c>
      <c r="J730" s="7"/>
      <c r="K730" s="8"/>
      <c r="M730" s="7"/>
      <c r="N730" s="8"/>
      <c r="O730" s="9" cm="1">
        <f t="array" ref="O730">_xlfn.IFS(AND(B730="Short",F730=Q730),(D730-F730)/D730,AND(B730="Long",F730=Q730),(F730/D730)-1,AND(B730="Long",F730&lt;&gt;Q730),(F730/D730)-1,AND(B730="Short",F730&lt;&gt;Q730),(D730-F730)/D730)</f>
        <v>4.7115153370209106E-2</v>
      </c>
      <c r="P730" t="s">
        <v>23</v>
      </c>
      <c r="Q730" s="7">
        <v>43.584000000000003</v>
      </c>
      <c r="R730" s="8">
        <v>43900</v>
      </c>
      <c r="S730" s="10">
        <f t="shared" si="33"/>
        <v>0</v>
      </c>
      <c r="T730" s="10">
        <v>1</v>
      </c>
      <c r="V730" s="11" t="str">
        <f t="shared" si="34"/>
        <v>1</v>
      </c>
      <c r="Y730" s="10">
        <v>0</v>
      </c>
      <c r="AC730">
        <f t="shared" si="35"/>
        <v>0</v>
      </c>
    </row>
    <row r="731" spans="1:29" x14ac:dyDescent="0.2">
      <c r="A731" t="s">
        <v>390</v>
      </c>
      <c r="B731" t="s">
        <v>25</v>
      </c>
      <c r="C731" s="6">
        <v>43906</v>
      </c>
      <c r="D731" s="7">
        <v>36.698</v>
      </c>
      <c r="E731" s="6">
        <v>43916</v>
      </c>
      <c r="F731" s="7">
        <v>38.787999999999997</v>
      </c>
      <c r="G731">
        <v>1</v>
      </c>
      <c r="H731">
        <v>0</v>
      </c>
      <c r="J731" s="7"/>
      <c r="K731" s="8"/>
      <c r="M731" s="7"/>
      <c r="N731" s="8"/>
      <c r="O731" s="9" cm="1">
        <f t="array" ref="O731">_xlfn.IFS(AND(B731="Short",F731=Q731),(D731-F731)/D731,AND(B731="Long",F731=Q731),(F731/D731)-1,AND(B731="Long",F731&lt;&gt;Q731),(F731/D731)-1,AND(B731="Short",F731&lt;&gt;Q731),(D731-F731)/D731)</f>
        <v>5.6951332497683804E-2</v>
      </c>
      <c r="P731" t="s">
        <v>23</v>
      </c>
      <c r="Q731" s="7">
        <v>38.787999999999997</v>
      </c>
      <c r="R731" s="8">
        <v>43906</v>
      </c>
      <c r="S731" s="10">
        <f t="shared" si="33"/>
        <v>10</v>
      </c>
      <c r="T731" s="10">
        <v>1</v>
      </c>
      <c r="V731" s="11" t="str">
        <f t="shared" si="34"/>
        <v>1</v>
      </c>
      <c r="Y731" s="10">
        <v>0</v>
      </c>
      <c r="AC731">
        <f t="shared" si="35"/>
        <v>10</v>
      </c>
    </row>
    <row r="732" spans="1:29" x14ac:dyDescent="0.2">
      <c r="A732" t="s">
        <v>390</v>
      </c>
      <c r="B732" t="s">
        <v>22</v>
      </c>
      <c r="C732" s="6">
        <v>44985</v>
      </c>
      <c r="D732" s="7">
        <v>37.880000000000003</v>
      </c>
      <c r="E732" s="6">
        <v>45077</v>
      </c>
      <c r="F732" s="7">
        <v>36.03</v>
      </c>
      <c r="G732">
        <v>1</v>
      </c>
      <c r="H732">
        <v>0</v>
      </c>
      <c r="J732" s="7"/>
      <c r="K732" s="8"/>
      <c r="M732" s="7"/>
      <c r="N732" s="8"/>
      <c r="O732" s="9" cm="1">
        <f t="array" ref="O732">_xlfn.IFS(AND(B732="Short",F732=Q732),(D732-F732)/D732,AND(B732="Long",F732=Q732),(F732/D732)-1,AND(B732="Long",F732&lt;&gt;Q732),(F732/D732)-1,AND(B732="Short",F732&lt;&gt;Q732),(D732-F732)/D732)</f>
        <v>4.8838437170010594E-2</v>
      </c>
      <c r="P732" t="s">
        <v>23</v>
      </c>
      <c r="Q732" s="7">
        <v>36.03</v>
      </c>
      <c r="R732" s="8">
        <v>44985</v>
      </c>
      <c r="S732" s="10">
        <f t="shared" si="33"/>
        <v>92</v>
      </c>
      <c r="T732" s="10">
        <v>1</v>
      </c>
      <c r="V732" s="11" t="str">
        <f t="shared" si="34"/>
        <v>1</v>
      </c>
      <c r="Y732" s="10">
        <v>0</v>
      </c>
      <c r="AC732">
        <f t="shared" si="35"/>
        <v>92</v>
      </c>
    </row>
    <row r="733" spans="1:29" x14ac:dyDescent="0.2">
      <c r="A733" t="s">
        <v>396</v>
      </c>
      <c r="B733" t="s">
        <v>25</v>
      </c>
      <c r="C733" s="6">
        <v>43906</v>
      </c>
      <c r="D733" s="7">
        <v>63.722999999999999</v>
      </c>
      <c r="E733" s="6">
        <v>43907</v>
      </c>
      <c r="F733" s="7">
        <v>68.388000000000005</v>
      </c>
      <c r="G733">
        <v>1</v>
      </c>
      <c r="H733">
        <v>0</v>
      </c>
      <c r="J733" s="7"/>
      <c r="K733" s="8"/>
      <c r="M733" s="7"/>
      <c r="N733" s="8"/>
      <c r="O733" s="9" cm="1">
        <f t="array" ref="O733">_xlfn.IFS(AND(B733="Short",F733=Q733),(D733-F733)/D733,AND(B733="Long",F733=Q733),(F733/D733)-1,AND(B733="Long",F733&lt;&gt;Q733),(F733/D733)-1,AND(B733="Short",F733&lt;&gt;Q733),(D733-F733)/D733)</f>
        <v>7.3207476107528091E-2</v>
      </c>
      <c r="P733" t="s">
        <v>23</v>
      </c>
      <c r="Q733" s="7">
        <v>68.388000000000005</v>
      </c>
      <c r="R733" s="8">
        <v>43906</v>
      </c>
      <c r="S733" s="10">
        <f t="shared" si="33"/>
        <v>1</v>
      </c>
      <c r="T733" s="10">
        <v>1</v>
      </c>
      <c r="V733" s="11" t="str">
        <f t="shared" si="34"/>
        <v>1</v>
      </c>
      <c r="Y733" s="10">
        <v>0</v>
      </c>
      <c r="AC733">
        <f t="shared" si="35"/>
        <v>1</v>
      </c>
    </row>
    <row r="734" spans="1:29" x14ac:dyDescent="0.2">
      <c r="A734" t="s">
        <v>397</v>
      </c>
      <c r="B734" t="s">
        <v>25</v>
      </c>
      <c r="C734" s="6">
        <v>44998</v>
      </c>
      <c r="D734" s="7">
        <v>33.826999999999998</v>
      </c>
      <c r="E734" s="6">
        <v>45274</v>
      </c>
      <c r="F734" s="7">
        <v>36.612000000000002</v>
      </c>
      <c r="G734">
        <v>1</v>
      </c>
      <c r="H734">
        <v>0</v>
      </c>
      <c r="J734" s="7"/>
      <c r="K734" s="8"/>
      <c r="M734" s="7"/>
      <c r="N734" s="8"/>
      <c r="O734" s="9" cm="1">
        <f t="array" ref="O734">_xlfn.IFS(AND(B734="Short",F734=Q734),(D734-F734)/D734,AND(B734="Long",F734=Q734),(F734/D734)-1,AND(B734="Long",F734&lt;&gt;Q734),(F734/D734)-1,AND(B734="Short",F734&lt;&gt;Q734),(D734-F734)/D734)</f>
        <v>8.2330682590829873E-2</v>
      </c>
      <c r="P734" t="s">
        <v>23</v>
      </c>
      <c r="Q734" s="7">
        <v>36.612000000000002</v>
      </c>
      <c r="R734" s="8">
        <v>44998</v>
      </c>
      <c r="S734" s="10">
        <f t="shared" si="33"/>
        <v>276</v>
      </c>
      <c r="T734" s="10">
        <v>1</v>
      </c>
      <c r="V734" s="11" t="str">
        <f t="shared" si="34"/>
        <v>1</v>
      </c>
      <c r="Y734" s="10">
        <v>0</v>
      </c>
      <c r="AC734">
        <f t="shared" si="35"/>
        <v>276</v>
      </c>
    </row>
    <row r="735" spans="1:29" x14ac:dyDescent="0.2">
      <c r="A735" t="s">
        <v>358</v>
      </c>
      <c r="B735" t="s">
        <v>25</v>
      </c>
      <c r="C735" s="6">
        <v>44985</v>
      </c>
      <c r="D735" s="7">
        <v>130.173</v>
      </c>
      <c r="E735" s="6">
        <v>45037</v>
      </c>
      <c r="F735" s="7">
        <v>138.988</v>
      </c>
      <c r="G735">
        <v>1</v>
      </c>
      <c r="H735">
        <v>0</v>
      </c>
      <c r="J735" s="7"/>
      <c r="K735" s="8"/>
      <c r="M735" s="7"/>
      <c r="N735" s="8"/>
      <c r="O735" s="9" cm="1">
        <f t="array" ref="O735">_xlfn.IFS(AND(B735="Short",F735=Q735),(D735-F735)/D735,AND(B735="Long",F735=Q735),(F735/D735)-1,AND(B735="Long",F735&lt;&gt;Q735),(F735/D735)-1,AND(B735="Short",F735&lt;&gt;Q735),(D735-F735)/D735)</f>
        <v>6.7717575841380384E-2</v>
      </c>
      <c r="P735" t="s">
        <v>23</v>
      </c>
      <c r="Q735" s="7">
        <v>138.988</v>
      </c>
      <c r="R735" s="8">
        <v>44985</v>
      </c>
      <c r="S735" s="10">
        <f t="shared" si="33"/>
        <v>52</v>
      </c>
      <c r="T735" s="10">
        <v>1</v>
      </c>
      <c r="V735" s="11" t="str">
        <f t="shared" si="34"/>
        <v>1</v>
      </c>
      <c r="Y735" s="10">
        <v>0</v>
      </c>
      <c r="AC735">
        <f t="shared" si="35"/>
        <v>52</v>
      </c>
    </row>
    <row r="736" spans="1:29" x14ac:dyDescent="0.2">
      <c r="A736" t="s">
        <v>361</v>
      </c>
      <c r="B736" t="s">
        <v>25</v>
      </c>
      <c r="C736" s="6">
        <v>43902</v>
      </c>
      <c r="D736" s="7">
        <v>201.149</v>
      </c>
      <c r="E736" s="6">
        <v>43903</v>
      </c>
      <c r="F736" s="7">
        <v>212.29400000000001</v>
      </c>
      <c r="G736">
        <v>1</v>
      </c>
      <c r="H736">
        <v>0</v>
      </c>
      <c r="J736" s="7"/>
      <c r="K736" s="8"/>
      <c r="M736" s="7"/>
      <c r="N736" s="8"/>
      <c r="O736" s="9" cm="1">
        <f t="array" ref="O736">_xlfn.IFS(AND(B736="Short",F736=Q736),(D736-F736)/D736,AND(B736="Long",F736=Q736),(F736/D736)-1,AND(B736="Long",F736&lt;&gt;Q736),(F736/D736)-1,AND(B736="Short",F736&lt;&gt;Q736),(D736-F736)/D736)</f>
        <v>5.5406688574141549E-2</v>
      </c>
      <c r="P736" t="s">
        <v>23</v>
      </c>
      <c r="Q736" s="7">
        <v>212.29400000000001</v>
      </c>
      <c r="R736" s="8">
        <v>43902</v>
      </c>
      <c r="S736" s="10">
        <f t="shared" si="33"/>
        <v>1</v>
      </c>
      <c r="T736" s="10">
        <v>1</v>
      </c>
      <c r="V736" s="11" t="str">
        <f t="shared" si="34"/>
        <v>1</v>
      </c>
      <c r="Y736" s="10">
        <v>0</v>
      </c>
      <c r="AC736">
        <f t="shared" si="35"/>
        <v>1</v>
      </c>
    </row>
    <row r="737" spans="1:29" x14ac:dyDescent="0.2">
      <c r="A737" t="s">
        <v>361</v>
      </c>
      <c r="B737" t="s">
        <v>22</v>
      </c>
      <c r="C737" s="6">
        <v>43903</v>
      </c>
      <c r="D737" s="7">
        <v>224.32499999999999</v>
      </c>
      <c r="E737" s="6">
        <v>43903</v>
      </c>
      <c r="F737" s="7">
        <v>210</v>
      </c>
      <c r="G737">
        <v>1</v>
      </c>
      <c r="H737">
        <v>0</v>
      </c>
      <c r="J737" s="7"/>
      <c r="K737" s="8"/>
      <c r="M737" s="7"/>
      <c r="N737" s="8"/>
      <c r="O737" s="9" cm="1">
        <f t="array" ref="O737">_xlfn.IFS(AND(B737="Short",F737=Q737),(D737-F737)/D737,AND(B737="Long",F737=Q737),(F737/D737)-1,AND(B737="Long",F737&lt;&gt;Q737),(F737/D737)-1,AND(B737="Short",F737&lt;&gt;Q737),(D737-F737)/D737)</f>
        <v>6.3858241390839135E-2</v>
      </c>
      <c r="P737" t="s">
        <v>23</v>
      </c>
      <c r="Q737" s="7">
        <v>210</v>
      </c>
      <c r="R737" s="8">
        <v>43903</v>
      </c>
      <c r="S737" s="10">
        <f t="shared" si="33"/>
        <v>0</v>
      </c>
      <c r="T737" s="10">
        <v>1</v>
      </c>
      <c r="V737" s="11" t="str">
        <f t="shared" si="34"/>
        <v>1</v>
      </c>
      <c r="Y737" s="10">
        <v>0</v>
      </c>
      <c r="AC737">
        <f t="shared" si="35"/>
        <v>0</v>
      </c>
    </row>
    <row r="738" spans="1:29" x14ac:dyDescent="0.2">
      <c r="A738" t="s">
        <v>361</v>
      </c>
      <c r="B738" t="s">
        <v>22</v>
      </c>
      <c r="C738" s="6">
        <v>43914</v>
      </c>
      <c r="D738" s="7">
        <v>156.506</v>
      </c>
      <c r="E738" s="6">
        <v>44280</v>
      </c>
      <c r="F738" s="7">
        <v>306.58999999999997</v>
      </c>
      <c r="G738">
        <v>0</v>
      </c>
      <c r="H738">
        <v>0</v>
      </c>
      <c r="J738" s="7"/>
      <c r="K738" s="8"/>
      <c r="M738" s="7"/>
      <c r="N738" s="8"/>
      <c r="O738" s="9" cm="1">
        <f t="array" ref="O738">_xlfn.IFS(AND(B738="Short",F738=Q738),(D738-F738)/D738,AND(B738="Long",F738=Q738),(F738/D738)-1,AND(B738="Long",F738&lt;&gt;Q738),(F738/D738)-1,AND(B738="Short",F738&lt;&gt;Q738),(D738-F738)/D738)</f>
        <v>-0.95896642940206744</v>
      </c>
      <c r="P738" t="s">
        <v>23</v>
      </c>
      <c r="Q738" s="7">
        <v>149.136</v>
      </c>
      <c r="R738" s="8">
        <v>43914</v>
      </c>
      <c r="S738" s="10">
        <f t="shared" si="33"/>
        <v>366</v>
      </c>
      <c r="T738" s="10">
        <v>0</v>
      </c>
      <c r="V738" s="11" t="b">
        <f t="shared" si="34"/>
        <v>0</v>
      </c>
      <c r="Y738" s="10">
        <v>0</v>
      </c>
      <c r="AC738" t="b">
        <f t="shared" si="35"/>
        <v>0</v>
      </c>
    </row>
    <row r="739" spans="1:29" x14ac:dyDescent="0.2">
      <c r="A739" t="s">
        <v>401</v>
      </c>
      <c r="B739" t="s">
        <v>25</v>
      </c>
      <c r="C739" s="6">
        <v>43906</v>
      </c>
      <c r="D739" s="7">
        <v>85.064999999999998</v>
      </c>
      <c r="E739" s="6">
        <v>43907</v>
      </c>
      <c r="F739" s="7">
        <v>92.14</v>
      </c>
      <c r="G739">
        <v>1</v>
      </c>
      <c r="H739">
        <v>0</v>
      </c>
      <c r="J739" s="7"/>
      <c r="K739" s="8"/>
      <c r="M739" s="7"/>
      <c r="N739" s="8"/>
      <c r="O739" s="9" cm="1">
        <f t="array" ref="O739">_xlfn.IFS(AND(B739="Short",F739=Q739),(D739-F739)/D739,AND(B739="Long",F739=Q739),(F739/D739)-1,AND(B739="Long",F739&lt;&gt;Q739),(F739/D739)-1,AND(B739="Short",F739&lt;&gt;Q739),(D739-F739)/D739)</f>
        <v>8.317169223534937E-2</v>
      </c>
      <c r="P739" t="s">
        <v>23</v>
      </c>
      <c r="Q739" s="7">
        <v>92.14</v>
      </c>
      <c r="R739" s="8">
        <v>43906</v>
      </c>
      <c r="S739" s="10">
        <f t="shared" si="33"/>
        <v>1</v>
      </c>
      <c r="T739" s="10">
        <v>1</v>
      </c>
      <c r="V739" s="11" t="str">
        <f t="shared" si="34"/>
        <v>1</v>
      </c>
      <c r="Y739" s="10">
        <v>0</v>
      </c>
      <c r="AC739">
        <f t="shared" si="35"/>
        <v>1</v>
      </c>
    </row>
    <row r="740" spans="1:29" x14ac:dyDescent="0.2">
      <c r="A740" t="s">
        <v>401</v>
      </c>
      <c r="B740" t="s">
        <v>22</v>
      </c>
      <c r="C740" s="6">
        <v>44144</v>
      </c>
      <c r="D740" s="7">
        <v>157.78</v>
      </c>
      <c r="E740" s="6">
        <v>44146</v>
      </c>
      <c r="F740" s="7">
        <v>147.08000000000001</v>
      </c>
      <c r="G740">
        <v>1</v>
      </c>
      <c r="H740">
        <v>0</v>
      </c>
      <c r="J740" s="7"/>
      <c r="K740" s="8"/>
      <c r="M740" s="7"/>
      <c r="N740" s="8"/>
      <c r="O740" s="9" cm="1">
        <f t="array" ref="O740">_xlfn.IFS(AND(B740="Short",F740=Q740),(D740-F740)/D740,AND(B740="Long",F740=Q740),(F740/D740)-1,AND(B740="Long",F740&lt;&gt;Q740),(F740/D740)-1,AND(B740="Short",F740&lt;&gt;Q740),(D740-F740)/D740)</f>
        <v>6.7815946254278031E-2</v>
      </c>
      <c r="P740" t="s">
        <v>23</v>
      </c>
      <c r="Q740" s="7">
        <v>147.08000000000001</v>
      </c>
      <c r="R740" s="8">
        <v>44144</v>
      </c>
      <c r="S740" s="10">
        <f t="shared" si="33"/>
        <v>2</v>
      </c>
      <c r="T740" s="10">
        <v>1</v>
      </c>
      <c r="V740" s="11" t="str">
        <f t="shared" si="34"/>
        <v>1</v>
      </c>
      <c r="Y740" s="10">
        <v>0</v>
      </c>
      <c r="AC740">
        <f t="shared" si="35"/>
        <v>2</v>
      </c>
    </row>
    <row r="741" spans="1:29" x14ac:dyDescent="0.2">
      <c r="A741" t="s">
        <v>402</v>
      </c>
      <c r="B741" t="s">
        <v>22</v>
      </c>
      <c r="C741" s="6">
        <v>43698</v>
      </c>
      <c r="D741" s="7">
        <v>98.436000000000007</v>
      </c>
      <c r="E741" s="6">
        <v>43906</v>
      </c>
      <c r="F741" s="7">
        <v>91.266000000000005</v>
      </c>
      <c r="G741">
        <v>1</v>
      </c>
      <c r="H741">
        <v>0</v>
      </c>
      <c r="J741" s="7"/>
      <c r="K741" s="8"/>
      <c r="M741" s="7"/>
      <c r="N741" s="8"/>
      <c r="O741" s="9" cm="1">
        <f t="array" ref="O741">_xlfn.IFS(AND(B741="Short",F741=Q741),(D741-F741)/D741,AND(B741="Long",F741=Q741),(F741/D741)-1,AND(B741="Long",F741&lt;&gt;Q741),(F741/D741)-1,AND(B741="Short",F741&lt;&gt;Q741),(D741-F741)/D741)</f>
        <v>7.2839205168840682E-2</v>
      </c>
      <c r="P741" t="s">
        <v>23</v>
      </c>
      <c r="Q741" s="7">
        <v>91.266000000000005</v>
      </c>
      <c r="R741" s="8">
        <v>43698</v>
      </c>
      <c r="S741" s="10">
        <f t="shared" si="33"/>
        <v>208</v>
      </c>
      <c r="T741" s="10">
        <v>1</v>
      </c>
      <c r="V741" s="11" t="str">
        <f t="shared" si="34"/>
        <v>1</v>
      </c>
      <c r="Y741" s="10">
        <v>0</v>
      </c>
      <c r="AC741">
        <f t="shared" si="35"/>
        <v>208</v>
      </c>
    </row>
    <row r="742" spans="1:29" x14ac:dyDescent="0.2">
      <c r="A742" t="s">
        <v>361</v>
      </c>
      <c r="B742" t="s">
        <v>22</v>
      </c>
      <c r="C742" s="6">
        <v>44708</v>
      </c>
      <c r="D742" s="7">
        <v>413.54599999999999</v>
      </c>
      <c r="E742" s="6">
        <v>44725</v>
      </c>
      <c r="F742" s="7">
        <v>393.77600000000001</v>
      </c>
      <c r="G742">
        <v>1</v>
      </c>
      <c r="H742">
        <v>0</v>
      </c>
      <c r="J742" s="7"/>
      <c r="K742" s="8"/>
      <c r="M742" s="7"/>
      <c r="N742" s="8"/>
      <c r="O742" s="9" cm="1">
        <f t="array" ref="O742">_xlfn.IFS(AND(B742="Short",F742=Q742),(D742-F742)/D742,AND(B742="Long",F742=Q742),(F742/D742)-1,AND(B742="Long",F742&lt;&gt;Q742),(F742/D742)-1,AND(B742="Short",F742&lt;&gt;Q742),(D742-F742)/D742)</f>
        <v>4.7806048178437179E-2</v>
      </c>
      <c r="P742" t="s">
        <v>23</v>
      </c>
      <c r="Q742" s="7">
        <v>393.77600000000001</v>
      </c>
      <c r="R742" s="8">
        <v>44708</v>
      </c>
      <c r="S742" s="10">
        <f t="shared" si="33"/>
        <v>17</v>
      </c>
      <c r="T742" s="10">
        <v>1</v>
      </c>
      <c r="V742" s="11" t="str">
        <f t="shared" si="34"/>
        <v>1</v>
      </c>
      <c r="Y742" s="10">
        <v>0</v>
      </c>
      <c r="AC742">
        <f t="shared" si="35"/>
        <v>17</v>
      </c>
    </row>
    <row r="743" spans="1:29" x14ac:dyDescent="0.2">
      <c r="A743" t="s">
        <v>404</v>
      </c>
      <c r="B743" t="s">
        <v>25</v>
      </c>
      <c r="C743" s="6">
        <v>43906</v>
      </c>
      <c r="D743" s="7">
        <v>157.90199999999999</v>
      </c>
      <c r="E743" s="6">
        <v>43907</v>
      </c>
      <c r="F743" s="7">
        <v>172.41200000000001</v>
      </c>
      <c r="G743">
        <v>1</v>
      </c>
      <c r="H743">
        <v>0</v>
      </c>
      <c r="J743" s="7"/>
      <c r="K743" s="8"/>
      <c r="M743" s="7"/>
      <c r="N743" s="8"/>
      <c r="O743" s="9" cm="1">
        <f t="array" ref="O743">_xlfn.IFS(AND(B743="Short",F743=Q743),(D743-F743)/D743,AND(B743="Long",F743=Q743),(F743/D743)-1,AND(B743="Long",F743&lt;&gt;Q743),(F743/D743)-1,AND(B743="Short",F743&lt;&gt;Q743),(D743-F743)/D743)</f>
        <v>9.1892439614444488E-2</v>
      </c>
      <c r="P743" t="s">
        <v>23</v>
      </c>
      <c r="Q743" s="7">
        <v>172.41200000000001</v>
      </c>
      <c r="R743" s="8">
        <v>43906</v>
      </c>
      <c r="S743" s="10">
        <f t="shared" si="33"/>
        <v>1</v>
      </c>
      <c r="T743" s="10">
        <v>1</v>
      </c>
      <c r="V743" s="11" t="str">
        <f t="shared" si="34"/>
        <v>1</v>
      </c>
      <c r="Y743" s="10">
        <v>0</v>
      </c>
      <c r="AC743">
        <f t="shared" si="35"/>
        <v>1</v>
      </c>
    </row>
    <row r="744" spans="1:29" x14ac:dyDescent="0.2">
      <c r="A744" t="s">
        <v>361</v>
      </c>
      <c r="B744" t="s">
        <v>22</v>
      </c>
      <c r="C744" s="6">
        <v>45261</v>
      </c>
      <c r="D744" s="7">
        <v>470.279</v>
      </c>
      <c r="E744" s="6">
        <v>45385</v>
      </c>
      <c r="F744" s="7">
        <v>445.67399999999998</v>
      </c>
      <c r="G744">
        <v>1</v>
      </c>
      <c r="H744">
        <v>0</v>
      </c>
      <c r="J744" s="7"/>
      <c r="K744" s="8"/>
      <c r="M744" s="7"/>
      <c r="N744" s="8"/>
      <c r="O744" s="9" cm="1">
        <f t="array" ref="O744">_xlfn.IFS(AND(B744="Short",F744=Q744),(D744-F744)/D744,AND(B744="Long",F744=Q744),(F744/D744)-1,AND(B744="Long",F744&lt;&gt;Q744),(F744/D744)-1,AND(B744="Short",F744&lt;&gt;Q744),(D744-F744)/D744)</f>
        <v>5.2320005783800722E-2</v>
      </c>
      <c r="P744" t="s">
        <v>23</v>
      </c>
      <c r="Q744" s="7">
        <v>445.67399999999998</v>
      </c>
      <c r="R744" s="8">
        <v>45261</v>
      </c>
      <c r="S744" s="10">
        <f t="shared" si="33"/>
        <v>124</v>
      </c>
      <c r="T744" s="10">
        <v>1</v>
      </c>
      <c r="V744" s="11" t="str">
        <f t="shared" si="34"/>
        <v>1</v>
      </c>
      <c r="Y744" s="10">
        <v>0</v>
      </c>
      <c r="AC744">
        <f t="shared" si="35"/>
        <v>124</v>
      </c>
    </row>
    <row r="745" spans="1:29" x14ac:dyDescent="0.2">
      <c r="A745" t="s">
        <v>361</v>
      </c>
      <c r="B745" t="s">
        <v>22</v>
      </c>
      <c r="C745" s="6">
        <v>45519</v>
      </c>
      <c r="D745" s="7">
        <v>367.38099999999997</v>
      </c>
      <c r="E745" s="6">
        <v>45534</v>
      </c>
      <c r="F745" s="7">
        <v>346.08600000000001</v>
      </c>
      <c r="G745">
        <v>1</v>
      </c>
      <c r="H745">
        <v>0</v>
      </c>
      <c r="J745" s="7"/>
      <c r="K745" s="8"/>
      <c r="M745" s="7"/>
      <c r="N745" s="8"/>
      <c r="O745" s="9" cm="1">
        <f t="array" ref="O745">_xlfn.IFS(AND(B745="Short",F745=Q745),(D745-F745)/D745,AND(B745="Long",F745=Q745),(F745/D745)-1,AND(B745="Long",F745&lt;&gt;Q745),(F745/D745)-1,AND(B745="Short",F745&lt;&gt;Q745),(D745-F745)/D745)</f>
        <v>5.7964347639099356E-2</v>
      </c>
      <c r="P745" t="s">
        <v>23</v>
      </c>
      <c r="Q745" s="7">
        <v>346.08600000000001</v>
      </c>
      <c r="R745" s="8">
        <v>45519</v>
      </c>
      <c r="S745" s="10">
        <f t="shared" si="33"/>
        <v>15</v>
      </c>
      <c r="T745" s="10">
        <v>1</v>
      </c>
      <c r="V745" s="11" t="str">
        <f t="shared" si="34"/>
        <v>1</v>
      </c>
      <c r="Y745" s="10">
        <v>0</v>
      </c>
      <c r="AC745">
        <f t="shared" si="35"/>
        <v>15</v>
      </c>
    </row>
    <row r="746" spans="1:29" x14ac:dyDescent="0.2">
      <c r="A746" t="s">
        <v>404</v>
      </c>
      <c r="B746" t="s">
        <v>25</v>
      </c>
      <c r="C746" s="6">
        <v>45048</v>
      </c>
      <c r="D746" s="7">
        <v>255.041</v>
      </c>
      <c r="E746" s="6">
        <v>45051</v>
      </c>
      <c r="F746" s="7">
        <v>273.04599999999999</v>
      </c>
      <c r="G746">
        <v>1</v>
      </c>
      <c r="H746">
        <v>0</v>
      </c>
      <c r="J746" s="7"/>
      <c r="K746" s="8"/>
      <c r="M746" s="7"/>
      <c r="N746" s="8"/>
      <c r="O746" s="9" cm="1">
        <f t="array" ref="O746">_xlfn.IFS(AND(B746="Short",F746=Q746),(D746-F746)/D746,AND(B746="Long",F746=Q746),(F746/D746)-1,AND(B746="Long",F746&lt;&gt;Q746),(F746/D746)-1,AND(B746="Short",F746&lt;&gt;Q746),(D746-F746)/D746)</f>
        <v>7.0596492328684368E-2</v>
      </c>
      <c r="P746" t="s">
        <v>23</v>
      </c>
      <c r="Q746" s="7">
        <v>273.04599999999999</v>
      </c>
      <c r="R746" s="8">
        <v>45048</v>
      </c>
      <c r="S746" s="10">
        <f t="shared" si="33"/>
        <v>3</v>
      </c>
      <c r="T746" s="10">
        <v>1</v>
      </c>
      <c r="V746" s="11" t="str">
        <f t="shared" si="34"/>
        <v>1</v>
      </c>
      <c r="Y746" s="10">
        <v>0</v>
      </c>
      <c r="AC746">
        <f t="shared" si="35"/>
        <v>3</v>
      </c>
    </row>
    <row r="747" spans="1:29" x14ac:dyDescent="0.2">
      <c r="A747" t="s">
        <v>402</v>
      </c>
      <c r="B747" t="s">
        <v>22</v>
      </c>
      <c r="C747" s="6">
        <v>44621</v>
      </c>
      <c r="D747" s="7">
        <v>224.124</v>
      </c>
      <c r="E747" s="6">
        <v>44627</v>
      </c>
      <c r="F747" s="7">
        <v>210.59399999999999</v>
      </c>
      <c r="G747">
        <v>1</v>
      </c>
      <c r="H747">
        <v>0</v>
      </c>
      <c r="J747" s="7"/>
      <c r="K747" s="8"/>
      <c r="M747" s="7"/>
      <c r="N747" s="8"/>
      <c r="O747" s="9" cm="1">
        <f t="array" ref="O747">_xlfn.IFS(AND(B747="Short",F747=Q747),(D747-F747)/D747,AND(B747="Long",F747=Q747),(F747/D747)-1,AND(B747="Long",F747&lt;&gt;Q747),(F747/D747)-1,AND(B747="Short",F747&lt;&gt;Q747),(D747-F747)/D747)</f>
        <v>6.0368367510842222E-2</v>
      </c>
      <c r="P747" t="s">
        <v>23</v>
      </c>
      <c r="Q747" s="7">
        <v>210.59399999999999</v>
      </c>
      <c r="R747" s="8">
        <v>44621</v>
      </c>
      <c r="S747" s="10">
        <f t="shared" si="33"/>
        <v>6</v>
      </c>
      <c r="T747" s="10">
        <v>1</v>
      </c>
      <c r="V747" s="11" t="str">
        <f t="shared" si="34"/>
        <v>1</v>
      </c>
      <c r="Y747" s="10">
        <v>0</v>
      </c>
      <c r="AC747">
        <f t="shared" si="35"/>
        <v>6</v>
      </c>
    </row>
    <row r="748" spans="1:29" x14ac:dyDescent="0.2">
      <c r="A748" t="s">
        <v>366</v>
      </c>
      <c r="B748" t="s">
        <v>22</v>
      </c>
      <c r="C748" s="6">
        <v>43894</v>
      </c>
      <c r="D748" s="7">
        <v>287.14</v>
      </c>
      <c r="E748" s="6">
        <v>43896</v>
      </c>
      <c r="F748" s="7">
        <v>272.83999999999997</v>
      </c>
      <c r="G748">
        <v>1</v>
      </c>
      <c r="H748">
        <v>0</v>
      </c>
      <c r="J748" s="7"/>
      <c r="K748" s="8"/>
      <c r="M748" s="7"/>
      <c r="N748" s="8"/>
      <c r="O748" s="9" cm="1">
        <f t="array" ref="O748">_xlfn.IFS(AND(B748="Short",F748=Q748),(D748-F748)/D748,AND(B748="Long",F748=Q748),(F748/D748)-1,AND(B748="Long",F748&lt;&gt;Q748),(F748/D748)-1,AND(B748="Short",F748&lt;&gt;Q748),(D748-F748)/D748)</f>
        <v>4.9801490562095187E-2</v>
      </c>
      <c r="P748" t="s">
        <v>23</v>
      </c>
      <c r="Q748" s="7">
        <v>272.83999999999997</v>
      </c>
      <c r="R748" s="8">
        <v>43894</v>
      </c>
      <c r="S748" s="10">
        <f t="shared" si="33"/>
        <v>2</v>
      </c>
      <c r="T748" s="10">
        <v>1</v>
      </c>
      <c r="V748" s="11" t="str">
        <f t="shared" si="34"/>
        <v>1</v>
      </c>
      <c r="Y748" s="10">
        <v>0</v>
      </c>
      <c r="AC748">
        <f t="shared" si="35"/>
        <v>2</v>
      </c>
    </row>
    <row r="749" spans="1:29" x14ac:dyDescent="0.2">
      <c r="A749" t="s">
        <v>404</v>
      </c>
      <c r="B749" t="s">
        <v>25</v>
      </c>
      <c r="C749" s="6">
        <v>45139</v>
      </c>
      <c r="D749" s="7">
        <v>251.31399999999999</v>
      </c>
      <c r="E749" s="6">
        <v>45337</v>
      </c>
      <c r="F749" s="7">
        <v>282.78399999999999</v>
      </c>
      <c r="G749">
        <v>1</v>
      </c>
      <c r="H749">
        <v>0</v>
      </c>
      <c r="J749" s="7"/>
      <c r="K749" s="8"/>
      <c r="M749" s="7"/>
      <c r="N749" s="8"/>
      <c r="O749" s="9" cm="1">
        <f t="array" ref="O749">_xlfn.IFS(AND(B749="Short",F749=Q749),(D749-F749)/D749,AND(B749="Long",F749=Q749),(F749/D749)-1,AND(B749="Long",F749&lt;&gt;Q749),(F749/D749)-1,AND(B749="Short",F749&lt;&gt;Q749),(D749-F749)/D749)</f>
        <v>0.1252218340402842</v>
      </c>
      <c r="P749" t="s">
        <v>23</v>
      </c>
      <c r="Q749" s="7">
        <v>282.78399999999999</v>
      </c>
      <c r="R749" s="8">
        <v>45139</v>
      </c>
      <c r="S749" s="10">
        <f t="shared" si="33"/>
        <v>198</v>
      </c>
      <c r="T749" s="10">
        <v>1</v>
      </c>
      <c r="V749" s="11" t="str">
        <f t="shared" si="34"/>
        <v>1</v>
      </c>
      <c r="Y749" s="10">
        <v>0</v>
      </c>
      <c r="AC749">
        <f t="shared" si="35"/>
        <v>198</v>
      </c>
    </row>
    <row r="750" spans="1:29" x14ac:dyDescent="0.2">
      <c r="A750" t="s">
        <v>402</v>
      </c>
      <c r="B750" t="s">
        <v>25</v>
      </c>
      <c r="C750" s="6">
        <v>44881</v>
      </c>
      <c r="D750" s="7">
        <v>152.76300000000001</v>
      </c>
      <c r="E750" s="6">
        <v>44896</v>
      </c>
      <c r="F750" s="7">
        <v>167.328</v>
      </c>
      <c r="G750">
        <v>1</v>
      </c>
      <c r="H750">
        <v>0</v>
      </c>
      <c r="J750" s="7"/>
      <c r="K750" s="8"/>
      <c r="M750" s="7"/>
      <c r="N750" s="8"/>
      <c r="O750" s="9" cm="1">
        <f t="array" ref="O750">_xlfn.IFS(AND(B750="Short",F750=Q750),(D750-F750)/D750,AND(B750="Long",F750=Q750),(F750/D750)-1,AND(B750="Long",F750&lt;&gt;Q750),(F750/D750)-1,AND(B750="Short",F750&lt;&gt;Q750),(D750-F750)/D750)</f>
        <v>9.5343767797176016E-2</v>
      </c>
      <c r="P750" t="s">
        <v>23</v>
      </c>
      <c r="Q750" s="7">
        <v>167.328</v>
      </c>
      <c r="R750" s="8">
        <v>44881</v>
      </c>
      <c r="S750" s="10">
        <f t="shared" si="33"/>
        <v>15</v>
      </c>
      <c r="T750" s="10">
        <v>1</v>
      </c>
      <c r="V750" s="11" t="str">
        <f t="shared" si="34"/>
        <v>1</v>
      </c>
      <c r="Y750" s="10">
        <v>0</v>
      </c>
      <c r="AC750">
        <f t="shared" si="35"/>
        <v>15</v>
      </c>
    </row>
    <row r="751" spans="1:29" x14ac:dyDescent="0.2">
      <c r="A751" t="s">
        <v>402</v>
      </c>
      <c r="B751" t="s">
        <v>22</v>
      </c>
      <c r="C751" s="6">
        <v>45525</v>
      </c>
      <c r="D751" s="7">
        <v>165.03</v>
      </c>
      <c r="E751" s="6">
        <v>45533</v>
      </c>
      <c r="F751" s="7">
        <v>153.53</v>
      </c>
      <c r="G751">
        <v>1</v>
      </c>
      <c r="H751">
        <v>0</v>
      </c>
      <c r="J751" s="7"/>
      <c r="K751" s="8"/>
      <c r="M751" s="7"/>
      <c r="N751" s="8"/>
      <c r="O751" s="9" cm="1">
        <f t="array" ref="O751">_xlfn.IFS(AND(B751="Short",F751=Q751),(D751-F751)/D751,AND(B751="Long",F751=Q751),(F751/D751)-1,AND(B751="Long",F751&lt;&gt;Q751),(F751/D751)-1,AND(B751="Short",F751&lt;&gt;Q751),(D751-F751)/D751)</f>
        <v>6.9684299824274376E-2</v>
      </c>
      <c r="P751" t="s">
        <v>23</v>
      </c>
      <c r="Q751" s="7">
        <v>153.53</v>
      </c>
      <c r="R751" s="8">
        <v>45525</v>
      </c>
      <c r="S751" s="10">
        <f t="shared" si="33"/>
        <v>8</v>
      </c>
      <c r="T751" s="10">
        <v>1</v>
      </c>
      <c r="V751" s="11" t="str">
        <f t="shared" si="34"/>
        <v>1</v>
      </c>
      <c r="Y751" s="10">
        <v>0</v>
      </c>
      <c r="AC751">
        <f t="shared" si="35"/>
        <v>8</v>
      </c>
    </row>
    <row r="752" spans="1:29" x14ac:dyDescent="0.2">
      <c r="A752" t="s">
        <v>371</v>
      </c>
      <c r="B752" t="s">
        <v>25</v>
      </c>
      <c r="C752" s="6">
        <v>43906</v>
      </c>
      <c r="D752" s="7">
        <v>129.63</v>
      </c>
      <c r="E752" s="6">
        <v>43915</v>
      </c>
      <c r="F752" s="7">
        <v>137.53</v>
      </c>
      <c r="G752">
        <v>1</v>
      </c>
      <c r="H752">
        <v>0</v>
      </c>
      <c r="J752" s="7"/>
      <c r="K752" s="8"/>
      <c r="M752" s="7"/>
      <c r="N752" s="8"/>
      <c r="O752" s="9" cm="1">
        <f t="array" ref="O752">_xlfn.IFS(AND(B752="Short",F752=Q752),(D752-F752)/D752,AND(B752="Long",F752=Q752),(F752/D752)-1,AND(B752="Long",F752&lt;&gt;Q752),(F752/D752)-1,AND(B752="Short",F752&lt;&gt;Q752),(D752-F752)/D752)</f>
        <v>6.0942683020905664E-2</v>
      </c>
      <c r="P752" t="s">
        <v>23</v>
      </c>
      <c r="Q752" s="7">
        <v>137.53</v>
      </c>
      <c r="R752" s="8">
        <v>43906</v>
      </c>
      <c r="S752" s="10">
        <f t="shared" si="33"/>
        <v>9</v>
      </c>
      <c r="T752" s="10">
        <v>1</v>
      </c>
      <c r="V752" s="11" t="str">
        <f t="shared" si="34"/>
        <v>1</v>
      </c>
      <c r="Y752" s="10">
        <v>0</v>
      </c>
      <c r="AC752">
        <f t="shared" si="35"/>
        <v>9</v>
      </c>
    </row>
    <row r="753" spans="1:29" x14ac:dyDescent="0.2">
      <c r="A753" t="s">
        <v>371</v>
      </c>
      <c r="B753" t="s">
        <v>22</v>
      </c>
      <c r="C753" s="6">
        <v>44984</v>
      </c>
      <c r="D753" s="7">
        <v>211.93450000000001</v>
      </c>
      <c r="E753" s="6">
        <v>44993</v>
      </c>
      <c r="F753" s="7">
        <v>201.982</v>
      </c>
      <c r="G753">
        <v>1</v>
      </c>
      <c r="H753">
        <v>0</v>
      </c>
      <c r="J753" s="7"/>
      <c r="K753" s="8"/>
      <c r="M753" s="7"/>
      <c r="N753" s="8"/>
      <c r="O753" s="9" cm="1">
        <f t="array" ref="O753">_xlfn.IFS(AND(B753="Short",F753=Q753),(D753-F753)/D753,AND(B753="Long",F753=Q753),(F753/D753)-1,AND(B753="Long",F753&lt;&gt;Q753),(F753/D753)-1,AND(B753="Short",F753&lt;&gt;Q753),(D753-F753)/D753)</f>
        <v>4.6960263666368685E-2</v>
      </c>
      <c r="P753" t="s">
        <v>23</v>
      </c>
      <c r="Q753" s="7">
        <v>201.982</v>
      </c>
      <c r="R753" s="8">
        <v>44984</v>
      </c>
      <c r="S753" s="10">
        <f t="shared" si="33"/>
        <v>9</v>
      </c>
      <c r="T753" s="10">
        <v>1</v>
      </c>
      <c r="V753" s="11" t="str">
        <f t="shared" si="34"/>
        <v>1</v>
      </c>
      <c r="Y753" s="10">
        <v>0</v>
      </c>
      <c r="AC753">
        <f t="shared" si="35"/>
        <v>9</v>
      </c>
    </row>
    <row r="754" spans="1:29" x14ac:dyDescent="0.2">
      <c r="A754" t="s">
        <v>375</v>
      </c>
      <c r="B754" t="s">
        <v>22</v>
      </c>
      <c r="C754" s="6">
        <v>44042</v>
      </c>
      <c r="D754" s="7">
        <v>136.262</v>
      </c>
      <c r="E754" s="6">
        <v>44410</v>
      </c>
      <c r="F754" s="7">
        <v>191.94</v>
      </c>
      <c r="G754">
        <v>0</v>
      </c>
      <c r="H754">
        <v>0</v>
      </c>
      <c r="J754" s="7"/>
      <c r="K754" s="8"/>
      <c r="M754" s="7"/>
      <c r="N754" s="8"/>
      <c r="O754" s="9" cm="1">
        <f t="array" ref="O754">_xlfn.IFS(AND(B754="Short",F754=Q754),(D754-F754)/D754,AND(B754="Long",F754=Q754),(F754/D754)-1,AND(B754="Long",F754&lt;&gt;Q754),(F754/D754)-1,AND(B754="Short",F754&lt;&gt;Q754),(D754-F754)/D754)</f>
        <v>-0.40860988390013353</v>
      </c>
      <c r="P754" t="s">
        <v>23</v>
      </c>
      <c r="Q754" s="7">
        <v>129.27199999999999</v>
      </c>
      <c r="R754" s="8">
        <v>44042</v>
      </c>
      <c r="S754" s="10">
        <f t="shared" si="33"/>
        <v>368</v>
      </c>
      <c r="T754" s="10">
        <v>0</v>
      </c>
      <c r="V754" s="11" t="b">
        <f t="shared" si="34"/>
        <v>0</v>
      </c>
      <c r="Y754" s="10">
        <v>0</v>
      </c>
      <c r="AC754" t="b">
        <f t="shared" si="35"/>
        <v>0</v>
      </c>
    </row>
    <row r="755" spans="1:29" x14ac:dyDescent="0.2">
      <c r="A755" t="s">
        <v>375</v>
      </c>
      <c r="B755" t="s">
        <v>22</v>
      </c>
      <c r="C755" s="6">
        <v>44593</v>
      </c>
      <c r="D755" s="7">
        <v>222.72550000000001</v>
      </c>
      <c r="E755" s="6">
        <v>44609</v>
      </c>
      <c r="F755" s="7">
        <v>211.328</v>
      </c>
      <c r="G755">
        <v>1</v>
      </c>
      <c r="H755">
        <v>0</v>
      </c>
      <c r="J755" s="7"/>
      <c r="K755" s="8"/>
      <c r="M755" s="7"/>
      <c r="N755" s="8"/>
      <c r="O755" s="9" cm="1">
        <f t="array" ref="O755">_xlfn.IFS(AND(B755="Short",F755=Q755),(D755-F755)/D755,AND(B755="Long",F755=Q755),(F755/D755)-1,AND(B755="Long",F755&lt;&gt;Q755),(F755/D755)-1,AND(B755="Short",F755&lt;&gt;Q755),(D755-F755)/D755)</f>
        <v>5.117285627375405E-2</v>
      </c>
      <c r="P755" t="s">
        <v>23</v>
      </c>
      <c r="Q755" s="7">
        <v>211.328</v>
      </c>
      <c r="R755" s="8">
        <v>44593</v>
      </c>
      <c r="S755" s="10">
        <f t="shared" si="33"/>
        <v>16</v>
      </c>
      <c r="T755" s="10">
        <v>1</v>
      </c>
      <c r="V755" s="11" t="str">
        <f t="shared" si="34"/>
        <v>1</v>
      </c>
      <c r="Y755" s="10">
        <v>0</v>
      </c>
      <c r="AC755">
        <f t="shared" si="35"/>
        <v>16</v>
      </c>
    </row>
    <row r="756" spans="1:29" x14ac:dyDescent="0.2">
      <c r="A756" t="s">
        <v>382</v>
      </c>
      <c r="B756" t="s">
        <v>25</v>
      </c>
      <c r="C756" s="6">
        <v>43899</v>
      </c>
      <c r="D756" s="7">
        <v>102.458</v>
      </c>
      <c r="E756" s="6">
        <v>43928</v>
      </c>
      <c r="F756" s="7">
        <v>109.798</v>
      </c>
      <c r="G756">
        <v>1</v>
      </c>
      <c r="H756">
        <v>0</v>
      </c>
      <c r="J756" s="7"/>
      <c r="K756" s="8"/>
      <c r="M756" s="7"/>
      <c r="N756" s="8"/>
      <c r="O756" s="9" cm="1">
        <f t="array" ref="O756">_xlfn.IFS(AND(B756="Short",F756=Q756),(D756-F756)/D756,AND(B756="Long",F756=Q756),(F756/D756)-1,AND(B756="Long",F756&lt;&gt;Q756),(F756/D756)-1,AND(B756="Short",F756&lt;&gt;Q756),(D756-F756)/D756)</f>
        <v>7.1639110659977856E-2</v>
      </c>
      <c r="P756" t="s">
        <v>23</v>
      </c>
      <c r="Q756" s="7">
        <v>109.798</v>
      </c>
      <c r="R756" s="8">
        <v>43899</v>
      </c>
      <c r="S756" s="10">
        <f t="shared" si="33"/>
        <v>29</v>
      </c>
      <c r="T756" s="10">
        <v>1</v>
      </c>
      <c r="V756" s="11" t="str">
        <f t="shared" si="34"/>
        <v>1</v>
      </c>
      <c r="Y756" s="10">
        <v>0</v>
      </c>
      <c r="AC756">
        <f t="shared" si="35"/>
        <v>29</v>
      </c>
    </row>
    <row r="757" spans="1:29" x14ac:dyDescent="0.2">
      <c r="A757" t="s">
        <v>405</v>
      </c>
      <c r="B757" t="s">
        <v>25</v>
      </c>
      <c r="C757" s="6">
        <v>43906</v>
      </c>
      <c r="D757" s="7">
        <v>26.242999999999999</v>
      </c>
      <c r="E757" s="6">
        <v>43907</v>
      </c>
      <c r="F757" s="7">
        <v>28.007999999999999</v>
      </c>
      <c r="G757">
        <v>1</v>
      </c>
      <c r="H757">
        <v>0</v>
      </c>
      <c r="J757" s="7"/>
      <c r="K757" s="8"/>
      <c r="M757" s="7"/>
      <c r="N757" s="8"/>
      <c r="O757" s="9" cm="1">
        <f t="array" ref="O757">_xlfn.IFS(AND(B757="Short",F757=Q757),(D757-F757)/D757,AND(B757="Long",F757=Q757),(F757/D757)-1,AND(B757="Long",F757&lt;&gt;Q757),(F757/D757)-1,AND(B757="Short",F757&lt;&gt;Q757),(D757-F757)/D757)</f>
        <v>6.7256030179476456E-2</v>
      </c>
      <c r="P757" t="s">
        <v>23</v>
      </c>
      <c r="Q757" s="7">
        <v>28.007999999999999</v>
      </c>
      <c r="R757" s="8">
        <v>43906</v>
      </c>
      <c r="S757" s="10">
        <f t="shared" si="33"/>
        <v>1</v>
      </c>
      <c r="T757" s="10">
        <v>1</v>
      </c>
      <c r="V757" s="11" t="str">
        <f t="shared" si="34"/>
        <v>1</v>
      </c>
      <c r="Y757" s="10">
        <v>0</v>
      </c>
      <c r="AC757">
        <f t="shared" si="35"/>
        <v>1</v>
      </c>
    </row>
    <row r="758" spans="1:29" x14ac:dyDescent="0.2">
      <c r="A758" t="s">
        <v>405</v>
      </c>
      <c r="B758" t="s">
        <v>22</v>
      </c>
      <c r="C758" s="6">
        <v>44999</v>
      </c>
      <c r="D758" s="7">
        <v>35.558999999999997</v>
      </c>
      <c r="E758" s="6">
        <v>45000</v>
      </c>
      <c r="F758" s="7">
        <v>32.454000000000001</v>
      </c>
      <c r="G758">
        <v>1</v>
      </c>
      <c r="H758">
        <v>0</v>
      </c>
      <c r="J758" s="7"/>
      <c r="K758" s="8"/>
      <c r="M758" s="7"/>
      <c r="N758" s="8"/>
      <c r="O758" s="9" cm="1">
        <f t="array" ref="O758">_xlfn.IFS(AND(B758="Short",F758=Q758),(D758-F758)/D758,AND(B758="Long",F758=Q758),(F758/D758)-1,AND(B758="Long",F758&lt;&gt;Q758),(F758/D758)-1,AND(B758="Short",F758&lt;&gt;Q758),(D758-F758)/D758)</f>
        <v>8.7319665907365146E-2</v>
      </c>
      <c r="P758" t="s">
        <v>23</v>
      </c>
      <c r="Q758" s="7">
        <v>32.454000000000001</v>
      </c>
      <c r="R758" s="8">
        <v>44999</v>
      </c>
      <c r="S758" s="10">
        <f t="shared" si="33"/>
        <v>1</v>
      </c>
      <c r="T758" s="10">
        <v>1</v>
      </c>
      <c r="V758" s="11" t="str">
        <f t="shared" si="34"/>
        <v>1</v>
      </c>
      <c r="Y758" s="10">
        <v>0</v>
      </c>
      <c r="AC758">
        <f t="shared" si="35"/>
        <v>1</v>
      </c>
    </row>
    <row r="759" spans="1:29" x14ac:dyDescent="0.2">
      <c r="A759" t="s">
        <v>405</v>
      </c>
      <c r="B759" t="s">
        <v>22</v>
      </c>
      <c r="C759" s="6">
        <v>45051</v>
      </c>
      <c r="D759" s="7">
        <v>22.954000000000001</v>
      </c>
      <c r="E759" s="6">
        <v>45418</v>
      </c>
      <c r="F759" s="7">
        <v>43.7</v>
      </c>
      <c r="G759">
        <v>0</v>
      </c>
      <c r="H759">
        <v>0</v>
      </c>
      <c r="J759" s="7"/>
      <c r="K759" s="8"/>
      <c r="M759" s="7"/>
      <c r="N759" s="8"/>
      <c r="O759" s="9" cm="1">
        <f t="array" ref="O759">_xlfn.IFS(AND(B759="Short",F759=Q759),(D759-F759)/D759,AND(B759="Long",F759=Q759),(F759/D759)-1,AND(B759="Long",F759&lt;&gt;Q759),(F759/D759)-1,AND(B759="Short",F759&lt;&gt;Q759),(D759-F759)/D759)</f>
        <v>-0.90380761523046105</v>
      </c>
      <c r="P759" t="s">
        <v>23</v>
      </c>
      <c r="Q759" s="7">
        <v>21.274000000000001</v>
      </c>
      <c r="R759" s="8">
        <v>45051</v>
      </c>
      <c r="S759" s="10">
        <f t="shared" si="33"/>
        <v>367</v>
      </c>
      <c r="T759" s="10">
        <v>0</v>
      </c>
      <c r="V759" s="11" t="b">
        <f t="shared" si="34"/>
        <v>0</v>
      </c>
      <c r="Y759" s="10">
        <v>0</v>
      </c>
      <c r="AC759" t="b">
        <f t="shared" si="35"/>
        <v>0</v>
      </c>
    </row>
    <row r="760" spans="1:29" x14ac:dyDescent="0.2">
      <c r="A760" t="s">
        <v>387</v>
      </c>
      <c r="B760" t="s">
        <v>25</v>
      </c>
      <c r="C760" s="6">
        <v>43899</v>
      </c>
      <c r="D760" s="7">
        <v>38.463000000000001</v>
      </c>
      <c r="E760" s="6">
        <v>43987</v>
      </c>
      <c r="F760" s="7">
        <v>40.677999999999997</v>
      </c>
      <c r="G760">
        <v>1</v>
      </c>
      <c r="H760">
        <v>0</v>
      </c>
      <c r="J760" s="7"/>
      <c r="K760" s="8"/>
      <c r="M760" s="7"/>
      <c r="N760" s="8"/>
      <c r="O760" s="9" cm="1">
        <f t="array" ref="O760">_xlfn.IFS(AND(B760="Short",F760=Q760),(D760-F760)/D760,AND(B760="Long",F760=Q760),(F760/D760)-1,AND(B760="Long",F760&lt;&gt;Q760),(F760/D760)-1,AND(B760="Short",F760&lt;&gt;Q760),(D760-F760)/D760)</f>
        <v>5.758781166315674E-2</v>
      </c>
      <c r="P760" t="s">
        <v>23</v>
      </c>
      <c r="Q760" s="7">
        <v>40.677999999999997</v>
      </c>
      <c r="R760" s="8">
        <v>43899</v>
      </c>
      <c r="S760" s="10">
        <f t="shared" si="33"/>
        <v>88</v>
      </c>
      <c r="T760" s="10">
        <v>1</v>
      </c>
      <c r="V760" s="11" t="str">
        <f t="shared" si="34"/>
        <v>1</v>
      </c>
      <c r="Y760" s="10">
        <v>0</v>
      </c>
      <c r="AC760">
        <f t="shared" si="35"/>
        <v>88</v>
      </c>
    </row>
    <row r="761" spans="1:29" x14ac:dyDescent="0.2">
      <c r="A761" t="s">
        <v>391</v>
      </c>
      <c r="B761" t="s">
        <v>25</v>
      </c>
      <c r="C761" s="6">
        <v>43906</v>
      </c>
      <c r="D761" s="7">
        <v>153.60900000000001</v>
      </c>
      <c r="E761" s="6">
        <v>43915</v>
      </c>
      <c r="F761" s="7">
        <v>165.95400000000001</v>
      </c>
      <c r="G761">
        <v>1</v>
      </c>
      <c r="H761">
        <v>0</v>
      </c>
      <c r="J761" s="7"/>
      <c r="K761" s="8"/>
      <c r="M761" s="7"/>
      <c r="N761" s="8"/>
      <c r="O761" s="9" cm="1">
        <f t="array" ref="O761">_xlfn.IFS(AND(B761="Short",F761=Q761),(D761-F761)/D761,AND(B761="Long",F761=Q761),(F761/D761)-1,AND(B761="Long",F761&lt;&gt;Q761),(F761/D761)-1,AND(B761="Short",F761&lt;&gt;Q761),(D761-F761)/D761)</f>
        <v>8.0366384782141642E-2</v>
      </c>
      <c r="P761" t="s">
        <v>23</v>
      </c>
      <c r="Q761" s="7">
        <v>165.95400000000001</v>
      </c>
      <c r="R761" s="8">
        <v>43906</v>
      </c>
      <c r="S761" s="10">
        <f t="shared" si="33"/>
        <v>9</v>
      </c>
      <c r="T761" s="10">
        <v>1</v>
      </c>
      <c r="V761" s="11" t="str">
        <f t="shared" si="34"/>
        <v>1</v>
      </c>
      <c r="Y761" s="10">
        <v>0</v>
      </c>
      <c r="AC761">
        <f t="shared" si="35"/>
        <v>9</v>
      </c>
    </row>
    <row r="762" spans="1:29" x14ac:dyDescent="0.2">
      <c r="A762" t="s">
        <v>393</v>
      </c>
      <c r="B762" t="s">
        <v>25</v>
      </c>
      <c r="C762" s="6">
        <v>44950</v>
      </c>
      <c r="D762" s="7">
        <v>30.283000000000001</v>
      </c>
      <c r="E762" s="6">
        <v>44951</v>
      </c>
      <c r="F762" s="7">
        <v>32.148000000000003</v>
      </c>
      <c r="G762">
        <v>1</v>
      </c>
      <c r="H762">
        <v>0</v>
      </c>
      <c r="J762" s="7"/>
      <c r="K762" s="8"/>
      <c r="M762" s="7"/>
      <c r="N762" s="8"/>
      <c r="O762" s="9" cm="1">
        <f t="array" ref="O762">_xlfn.IFS(AND(B762="Short",F762=Q762),(D762-F762)/D762,AND(B762="Long",F762=Q762),(F762/D762)-1,AND(B762="Long",F762&lt;&gt;Q762),(F762/D762)-1,AND(B762="Short",F762&lt;&gt;Q762),(D762-F762)/D762)</f>
        <v>6.158570815308928E-2</v>
      </c>
      <c r="P762" t="s">
        <v>23</v>
      </c>
      <c r="Q762" s="7">
        <v>32.148000000000003</v>
      </c>
      <c r="R762" s="8">
        <v>44950</v>
      </c>
      <c r="S762" s="10">
        <f t="shared" si="33"/>
        <v>1</v>
      </c>
      <c r="T762" s="10">
        <v>1</v>
      </c>
      <c r="V762" s="11" t="str">
        <f t="shared" si="34"/>
        <v>1</v>
      </c>
      <c r="Y762" s="10">
        <v>0</v>
      </c>
      <c r="AC762">
        <f t="shared" si="35"/>
        <v>1</v>
      </c>
    </row>
    <row r="763" spans="1:29" x14ac:dyDescent="0.2">
      <c r="A763" t="s">
        <v>395</v>
      </c>
      <c r="B763" t="s">
        <v>25</v>
      </c>
      <c r="C763" s="6">
        <v>43906</v>
      </c>
      <c r="D763" s="7">
        <v>43.698999999999998</v>
      </c>
      <c r="E763" s="6">
        <v>43917</v>
      </c>
      <c r="F763" s="7">
        <v>47.143999999999998</v>
      </c>
      <c r="G763">
        <v>1</v>
      </c>
      <c r="H763">
        <v>0</v>
      </c>
      <c r="J763" s="7"/>
      <c r="K763" s="8"/>
      <c r="M763" s="7"/>
      <c r="N763" s="8"/>
      <c r="O763" s="9" cm="1">
        <f t="array" ref="O763">_xlfn.IFS(AND(B763="Short",F763=Q763),(D763-F763)/D763,AND(B763="Long",F763=Q763),(F763/D763)-1,AND(B763="Long",F763&lt;&gt;Q763),(F763/D763)-1,AND(B763="Short",F763&lt;&gt;Q763),(D763-F763)/D763)</f>
        <v>7.8834755944071855E-2</v>
      </c>
      <c r="P763" t="s">
        <v>23</v>
      </c>
      <c r="Q763" s="7">
        <v>47.143999999999998</v>
      </c>
      <c r="R763" s="8">
        <v>43906</v>
      </c>
      <c r="S763" s="10">
        <f t="shared" si="33"/>
        <v>11</v>
      </c>
      <c r="T763" s="10">
        <v>1</v>
      </c>
      <c r="V763" s="11" t="str">
        <f t="shared" si="34"/>
        <v>1</v>
      </c>
      <c r="Y763" s="10">
        <v>0</v>
      </c>
      <c r="AC763">
        <f t="shared" si="35"/>
        <v>11</v>
      </c>
    </row>
    <row r="764" spans="1:29" x14ac:dyDescent="0.2">
      <c r="A764" t="s">
        <v>398</v>
      </c>
      <c r="B764" t="s">
        <v>22</v>
      </c>
      <c r="C764" s="6">
        <v>43998</v>
      </c>
      <c r="D764" s="7">
        <v>124.075</v>
      </c>
      <c r="E764" s="6">
        <v>44000</v>
      </c>
      <c r="F764" s="7">
        <v>118.05</v>
      </c>
      <c r="G764">
        <v>1</v>
      </c>
      <c r="H764">
        <v>0</v>
      </c>
      <c r="J764" s="7"/>
      <c r="K764" s="8"/>
      <c r="M764" s="7"/>
      <c r="N764" s="8"/>
      <c r="O764" s="9" cm="1">
        <f t="array" ref="O764">_xlfn.IFS(AND(B764="Short",F764=Q764),(D764-F764)/D764,AND(B764="Long",F764=Q764),(F764/D764)-1,AND(B764="Long",F764&lt;&gt;Q764),(F764/D764)-1,AND(B764="Short",F764&lt;&gt;Q764),(D764-F764)/D764)</f>
        <v>4.8559339109409676E-2</v>
      </c>
      <c r="P764" t="s">
        <v>23</v>
      </c>
      <c r="Q764" s="7">
        <v>118.05</v>
      </c>
      <c r="R764" s="8">
        <v>43998</v>
      </c>
      <c r="S764" s="10">
        <f t="shared" si="33"/>
        <v>2</v>
      </c>
      <c r="T764" s="10">
        <v>1</v>
      </c>
      <c r="V764" s="11" t="str">
        <f t="shared" si="34"/>
        <v>1</v>
      </c>
      <c r="Y764" s="10">
        <v>0</v>
      </c>
      <c r="AC764">
        <f t="shared" si="35"/>
        <v>2</v>
      </c>
    </row>
    <row r="765" spans="1:29" x14ac:dyDescent="0.2">
      <c r="S765" s="10">
        <f t="shared" si="33"/>
        <v>0</v>
      </c>
      <c r="AC765">
        <f t="shared" si="35"/>
        <v>0</v>
      </c>
    </row>
    <row r="766" spans="1:29" x14ac:dyDescent="0.2">
      <c r="S766" s="10">
        <f t="shared" si="33"/>
        <v>0</v>
      </c>
      <c r="AC766">
        <f t="shared" si="35"/>
        <v>0</v>
      </c>
    </row>
    <row r="767" spans="1:29" x14ac:dyDescent="0.2">
      <c r="S767" s="10">
        <f t="shared" si="33"/>
        <v>0</v>
      </c>
      <c r="AC767">
        <f t="shared" si="35"/>
        <v>0</v>
      </c>
    </row>
    <row r="768" spans="1:29" x14ac:dyDescent="0.2">
      <c r="S768" s="10">
        <f t="shared" si="33"/>
        <v>0</v>
      </c>
      <c r="AC768">
        <f t="shared" si="35"/>
        <v>0</v>
      </c>
    </row>
    <row r="769" spans="19:29" x14ac:dyDescent="0.2">
      <c r="S769" s="10">
        <f t="shared" si="33"/>
        <v>0</v>
      </c>
      <c r="AC769">
        <f t="shared" si="35"/>
        <v>0</v>
      </c>
    </row>
    <row r="770" spans="19:29" x14ac:dyDescent="0.2">
      <c r="S770" s="10">
        <f t="shared" si="33"/>
        <v>0</v>
      </c>
      <c r="AC770">
        <f t="shared" si="35"/>
        <v>0</v>
      </c>
    </row>
    <row r="771" spans="19:29" x14ac:dyDescent="0.2">
      <c r="S771" s="10">
        <f t="shared" ref="S771:S832" si="36">_xlfn.DAYS(E771,C771)</f>
        <v>0</v>
      </c>
      <c r="AC771">
        <f t="shared" si="35"/>
        <v>0</v>
      </c>
    </row>
    <row r="772" spans="19:29" x14ac:dyDescent="0.2">
      <c r="S772" s="10">
        <f t="shared" si="36"/>
        <v>0</v>
      </c>
      <c r="AC772">
        <f t="shared" ref="AC772:AC832" si="37">IF(O772&gt;-0.01,_xlfn.DAYS(E772,C772))</f>
        <v>0</v>
      </c>
    </row>
    <row r="773" spans="19:29" x14ac:dyDescent="0.2">
      <c r="S773" s="10">
        <f t="shared" si="36"/>
        <v>0</v>
      </c>
      <c r="AC773">
        <f t="shared" si="37"/>
        <v>0</v>
      </c>
    </row>
    <row r="774" spans="19:29" x14ac:dyDescent="0.2">
      <c r="S774" s="10">
        <f t="shared" si="36"/>
        <v>0</v>
      </c>
      <c r="AC774">
        <f t="shared" si="37"/>
        <v>0</v>
      </c>
    </row>
    <row r="775" spans="19:29" x14ac:dyDescent="0.2">
      <c r="S775" s="10">
        <f t="shared" si="36"/>
        <v>0</v>
      </c>
      <c r="AC775">
        <f t="shared" si="37"/>
        <v>0</v>
      </c>
    </row>
    <row r="776" spans="19:29" x14ac:dyDescent="0.2">
      <c r="S776" s="10">
        <f t="shared" si="36"/>
        <v>0</v>
      </c>
      <c r="AC776">
        <f t="shared" si="37"/>
        <v>0</v>
      </c>
    </row>
    <row r="777" spans="19:29" x14ac:dyDescent="0.2">
      <c r="S777" s="10">
        <f t="shared" si="36"/>
        <v>0</v>
      </c>
      <c r="AC777">
        <f t="shared" si="37"/>
        <v>0</v>
      </c>
    </row>
    <row r="778" spans="19:29" x14ac:dyDescent="0.2">
      <c r="S778" s="10">
        <f t="shared" si="36"/>
        <v>0</v>
      </c>
      <c r="AC778">
        <f t="shared" si="37"/>
        <v>0</v>
      </c>
    </row>
    <row r="779" spans="19:29" x14ac:dyDescent="0.2">
      <c r="S779" s="10">
        <f t="shared" si="36"/>
        <v>0</v>
      </c>
      <c r="AC779">
        <f t="shared" si="37"/>
        <v>0</v>
      </c>
    </row>
    <row r="780" spans="19:29" x14ac:dyDescent="0.2">
      <c r="S780" s="10">
        <f t="shared" si="36"/>
        <v>0</v>
      </c>
      <c r="AC780">
        <f t="shared" si="37"/>
        <v>0</v>
      </c>
    </row>
    <row r="781" spans="19:29" x14ac:dyDescent="0.2">
      <c r="S781" s="10">
        <f t="shared" si="36"/>
        <v>0</v>
      </c>
      <c r="AC781">
        <f t="shared" si="37"/>
        <v>0</v>
      </c>
    </row>
    <row r="782" spans="19:29" x14ac:dyDescent="0.2">
      <c r="S782" s="10">
        <f t="shared" si="36"/>
        <v>0</v>
      </c>
      <c r="AC782">
        <f t="shared" si="37"/>
        <v>0</v>
      </c>
    </row>
    <row r="783" spans="19:29" x14ac:dyDescent="0.2">
      <c r="S783" s="10">
        <f t="shared" si="36"/>
        <v>0</v>
      </c>
      <c r="AC783">
        <f t="shared" si="37"/>
        <v>0</v>
      </c>
    </row>
    <row r="784" spans="19:29" x14ac:dyDescent="0.2">
      <c r="S784" s="10">
        <f t="shared" si="36"/>
        <v>0</v>
      </c>
      <c r="AC784">
        <f t="shared" si="37"/>
        <v>0</v>
      </c>
    </row>
    <row r="785" spans="19:29" x14ac:dyDescent="0.2">
      <c r="S785" s="10">
        <f t="shared" si="36"/>
        <v>0</v>
      </c>
      <c r="AC785">
        <f t="shared" si="37"/>
        <v>0</v>
      </c>
    </row>
    <row r="786" spans="19:29" x14ac:dyDescent="0.2">
      <c r="S786" s="10">
        <f t="shared" si="36"/>
        <v>0</v>
      </c>
      <c r="AC786">
        <f t="shared" si="37"/>
        <v>0</v>
      </c>
    </row>
    <row r="787" spans="19:29" x14ac:dyDescent="0.2">
      <c r="S787" s="10">
        <f t="shared" si="36"/>
        <v>0</v>
      </c>
      <c r="AC787">
        <f t="shared" si="37"/>
        <v>0</v>
      </c>
    </row>
    <row r="788" spans="19:29" x14ac:dyDescent="0.2">
      <c r="S788" s="10">
        <f t="shared" si="36"/>
        <v>0</v>
      </c>
      <c r="AC788">
        <f t="shared" si="37"/>
        <v>0</v>
      </c>
    </row>
    <row r="789" spans="19:29" x14ac:dyDescent="0.2">
      <c r="S789" s="10">
        <f t="shared" si="36"/>
        <v>0</v>
      </c>
      <c r="AC789">
        <f t="shared" si="37"/>
        <v>0</v>
      </c>
    </row>
    <row r="790" spans="19:29" x14ac:dyDescent="0.2">
      <c r="S790" s="10">
        <f t="shared" si="36"/>
        <v>0</v>
      </c>
      <c r="AC790">
        <f t="shared" si="37"/>
        <v>0</v>
      </c>
    </row>
    <row r="791" spans="19:29" x14ac:dyDescent="0.2">
      <c r="S791" s="10">
        <f t="shared" si="36"/>
        <v>0</v>
      </c>
      <c r="AC791">
        <f t="shared" si="37"/>
        <v>0</v>
      </c>
    </row>
    <row r="792" spans="19:29" x14ac:dyDescent="0.2">
      <c r="S792" s="10">
        <f t="shared" si="36"/>
        <v>0</v>
      </c>
      <c r="AC792">
        <f t="shared" si="37"/>
        <v>0</v>
      </c>
    </row>
    <row r="793" spans="19:29" x14ac:dyDescent="0.2">
      <c r="S793" s="10">
        <f t="shared" si="36"/>
        <v>0</v>
      </c>
      <c r="AC793">
        <f t="shared" si="37"/>
        <v>0</v>
      </c>
    </row>
    <row r="794" spans="19:29" x14ac:dyDescent="0.2">
      <c r="S794" s="10">
        <f t="shared" si="36"/>
        <v>0</v>
      </c>
      <c r="AC794">
        <f t="shared" si="37"/>
        <v>0</v>
      </c>
    </row>
    <row r="795" spans="19:29" x14ac:dyDescent="0.2">
      <c r="S795" s="10">
        <f t="shared" si="36"/>
        <v>0</v>
      </c>
      <c r="AC795">
        <f t="shared" si="37"/>
        <v>0</v>
      </c>
    </row>
    <row r="796" spans="19:29" x14ac:dyDescent="0.2">
      <c r="S796" s="10">
        <f t="shared" si="36"/>
        <v>0</v>
      </c>
      <c r="AC796">
        <f t="shared" si="37"/>
        <v>0</v>
      </c>
    </row>
    <row r="797" spans="19:29" x14ac:dyDescent="0.2">
      <c r="S797" s="10">
        <f t="shared" si="36"/>
        <v>0</v>
      </c>
      <c r="AC797">
        <f t="shared" si="37"/>
        <v>0</v>
      </c>
    </row>
    <row r="798" spans="19:29" x14ac:dyDescent="0.2">
      <c r="S798" s="10">
        <f t="shared" si="36"/>
        <v>0</v>
      </c>
      <c r="AC798">
        <f t="shared" si="37"/>
        <v>0</v>
      </c>
    </row>
    <row r="799" spans="19:29" x14ac:dyDescent="0.2">
      <c r="S799" s="10">
        <f t="shared" si="36"/>
        <v>0</v>
      </c>
      <c r="AC799">
        <f t="shared" si="37"/>
        <v>0</v>
      </c>
    </row>
    <row r="800" spans="19:29" x14ac:dyDescent="0.2">
      <c r="S800" s="10">
        <f t="shared" si="36"/>
        <v>0</v>
      </c>
      <c r="AC800">
        <f t="shared" si="37"/>
        <v>0</v>
      </c>
    </row>
    <row r="801" spans="19:29" x14ac:dyDescent="0.2">
      <c r="S801" s="10">
        <f t="shared" si="36"/>
        <v>0</v>
      </c>
      <c r="AC801">
        <f t="shared" si="37"/>
        <v>0</v>
      </c>
    </row>
    <row r="802" spans="19:29" x14ac:dyDescent="0.2">
      <c r="S802" s="10">
        <f t="shared" si="36"/>
        <v>0</v>
      </c>
      <c r="AC802">
        <f t="shared" si="37"/>
        <v>0</v>
      </c>
    </row>
    <row r="803" spans="19:29" x14ac:dyDescent="0.2">
      <c r="S803" s="10">
        <f t="shared" si="36"/>
        <v>0</v>
      </c>
      <c r="AC803">
        <f t="shared" si="37"/>
        <v>0</v>
      </c>
    </row>
    <row r="804" spans="19:29" x14ac:dyDescent="0.2">
      <c r="S804" s="10">
        <f t="shared" si="36"/>
        <v>0</v>
      </c>
      <c r="AC804">
        <f t="shared" si="37"/>
        <v>0</v>
      </c>
    </row>
    <row r="805" spans="19:29" x14ac:dyDescent="0.2">
      <c r="S805" s="10">
        <f t="shared" si="36"/>
        <v>0</v>
      </c>
      <c r="AC805">
        <f t="shared" si="37"/>
        <v>0</v>
      </c>
    </row>
    <row r="806" spans="19:29" x14ac:dyDescent="0.2">
      <c r="S806" s="10">
        <f t="shared" si="36"/>
        <v>0</v>
      </c>
      <c r="AC806">
        <f t="shared" si="37"/>
        <v>0</v>
      </c>
    </row>
    <row r="807" spans="19:29" x14ac:dyDescent="0.2">
      <c r="S807" s="10">
        <f t="shared" si="36"/>
        <v>0</v>
      </c>
      <c r="AC807">
        <f t="shared" si="37"/>
        <v>0</v>
      </c>
    </row>
    <row r="808" spans="19:29" x14ac:dyDescent="0.2">
      <c r="S808" s="10">
        <f t="shared" si="36"/>
        <v>0</v>
      </c>
      <c r="AC808">
        <f t="shared" si="37"/>
        <v>0</v>
      </c>
    </row>
    <row r="809" spans="19:29" x14ac:dyDescent="0.2">
      <c r="S809" s="10">
        <f t="shared" si="36"/>
        <v>0</v>
      </c>
      <c r="AC809">
        <f t="shared" si="37"/>
        <v>0</v>
      </c>
    </row>
    <row r="810" spans="19:29" x14ac:dyDescent="0.2">
      <c r="S810" s="10">
        <f t="shared" si="36"/>
        <v>0</v>
      </c>
      <c r="AC810">
        <f t="shared" si="37"/>
        <v>0</v>
      </c>
    </row>
    <row r="811" spans="19:29" x14ac:dyDescent="0.2">
      <c r="S811" s="10">
        <f t="shared" si="36"/>
        <v>0</v>
      </c>
      <c r="AC811">
        <f t="shared" si="37"/>
        <v>0</v>
      </c>
    </row>
    <row r="812" spans="19:29" x14ac:dyDescent="0.2">
      <c r="S812" s="10">
        <f t="shared" si="36"/>
        <v>0</v>
      </c>
      <c r="AC812">
        <f t="shared" si="37"/>
        <v>0</v>
      </c>
    </row>
    <row r="813" spans="19:29" x14ac:dyDescent="0.2">
      <c r="S813" s="10">
        <f t="shared" si="36"/>
        <v>0</v>
      </c>
      <c r="AC813">
        <f t="shared" si="37"/>
        <v>0</v>
      </c>
    </row>
    <row r="814" spans="19:29" x14ac:dyDescent="0.2">
      <c r="S814" s="10">
        <f t="shared" si="36"/>
        <v>0</v>
      </c>
      <c r="AC814">
        <f t="shared" si="37"/>
        <v>0</v>
      </c>
    </row>
    <row r="815" spans="19:29" x14ac:dyDescent="0.2">
      <c r="S815" s="10">
        <f t="shared" si="36"/>
        <v>0</v>
      </c>
      <c r="AC815">
        <f t="shared" si="37"/>
        <v>0</v>
      </c>
    </row>
    <row r="816" spans="19:29" x14ac:dyDescent="0.2">
      <c r="S816" s="10">
        <f t="shared" si="36"/>
        <v>0</v>
      </c>
      <c r="AC816">
        <f t="shared" si="37"/>
        <v>0</v>
      </c>
    </row>
    <row r="817" spans="19:29" x14ac:dyDescent="0.2">
      <c r="S817" s="10">
        <f t="shared" si="36"/>
        <v>0</v>
      </c>
      <c r="AC817">
        <f t="shared" si="37"/>
        <v>0</v>
      </c>
    </row>
    <row r="818" spans="19:29" x14ac:dyDescent="0.2">
      <c r="S818" s="10">
        <f t="shared" si="36"/>
        <v>0</v>
      </c>
      <c r="AC818">
        <f t="shared" si="37"/>
        <v>0</v>
      </c>
    </row>
    <row r="819" spans="19:29" x14ac:dyDescent="0.2">
      <c r="S819" s="10">
        <f t="shared" si="36"/>
        <v>0</v>
      </c>
      <c r="AC819">
        <f t="shared" si="37"/>
        <v>0</v>
      </c>
    </row>
    <row r="820" spans="19:29" x14ac:dyDescent="0.2">
      <c r="S820" s="10">
        <f t="shared" si="36"/>
        <v>0</v>
      </c>
      <c r="AC820">
        <f t="shared" si="37"/>
        <v>0</v>
      </c>
    </row>
    <row r="821" spans="19:29" x14ac:dyDescent="0.2">
      <c r="S821" s="10">
        <f t="shared" si="36"/>
        <v>0</v>
      </c>
      <c r="AC821">
        <f t="shared" si="37"/>
        <v>0</v>
      </c>
    </row>
    <row r="822" spans="19:29" x14ac:dyDescent="0.2">
      <c r="S822" s="10">
        <f t="shared" si="36"/>
        <v>0</v>
      </c>
      <c r="AC822">
        <f t="shared" si="37"/>
        <v>0</v>
      </c>
    </row>
    <row r="823" spans="19:29" x14ac:dyDescent="0.2">
      <c r="S823" s="10">
        <f t="shared" si="36"/>
        <v>0</v>
      </c>
      <c r="AC823">
        <f t="shared" si="37"/>
        <v>0</v>
      </c>
    </row>
    <row r="824" spans="19:29" x14ac:dyDescent="0.2">
      <c r="S824" s="10">
        <f t="shared" si="36"/>
        <v>0</v>
      </c>
      <c r="AC824">
        <f t="shared" si="37"/>
        <v>0</v>
      </c>
    </row>
    <row r="825" spans="19:29" x14ac:dyDescent="0.2">
      <c r="S825" s="10">
        <f t="shared" si="36"/>
        <v>0</v>
      </c>
      <c r="AC825">
        <f t="shared" si="37"/>
        <v>0</v>
      </c>
    </row>
    <row r="826" spans="19:29" x14ac:dyDescent="0.2">
      <c r="S826" s="10">
        <f t="shared" si="36"/>
        <v>0</v>
      </c>
      <c r="AC826">
        <f t="shared" si="37"/>
        <v>0</v>
      </c>
    </row>
    <row r="827" spans="19:29" x14ac:dyDescent="0.2">
      <c r="S827" s="10">
        <f t="shared" si="36"/>
        <v>0</v>
      </c>
      <c r="AC827">
        <f t="shared" si="37"/>
        <v>0</v>
      </c>
    </row>
    <row r="828" spans="19:29" x14ac:dyDescent="0.2">
      <c r="S828" s="10">
        <f t="shared" si="36"/>
        <v>0</v>
      </c>
      <c r="AC828">
        <f t="shared" si="37"/>
        <v>0</v>
      </c>
    </row>
    <row r="829" spans="19:29" x14ac:dyDescent="0.2">
      <c r="S829" s="10">
        <f t="shared" si="36"/>
        <v>0</v>
      </c>
      <c r="AC829">
        <f t="shared" si="37"/>
        <v>0</v>
      </c>
    </row>
    <row r="830" spans="19:29" x14ac:dyDescent="0.2">
      <c r="S830" s="10">
        <f t="shared" si="36"/>
        <v>0</v>
      </c>
      <c r="AC830">
        <f t="shared" si="37"/>
        <v>0</v>
      </c>
    </row>
    <row r="831" spans="19:29" x14ac:dyDescent="0.2">
      <c r="S831" s="10">
        <f t="shared" si="36"/>
        <v>0</v>
      </c>
      <c r="AC831">
        <f t="shared" si="37"/>
        <v>0</v>
      </c>
    </row>
    <row r="832" spans="19:29" x14ac:dyDescent="0.2">
      <c r="S832" s="10">
        <f t="shared" si="36"/>
        <v>0</v>
      </c>
      <c r="AC832">
        <f t="shared" si="37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A33A5-4DBB-4270-8823-373F7A7F26F4}">
  <dimension ref="A1:AC832"/>
  <sheetViews>
    <sheetView zoomScale="58" workbookViewId="0">
      <selection activeCell="AC1" sqref="AC1:AC1048576"/>
    </sheetView>
  </sheetViews>
  <sheetFormatPr baseColWidth="10" defaultColWidth="8.83203125" defaultRowHeight="15" x14ac:dyDescent="0.2"/>
  <sheetData>
    <row r="1" spans="1:29" ht="48" x14ac:dyDescent="0.2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4" t="s">
        <v>10</v>
      </c>
      <c r="L1" s="1" t="s">
        <v>11</v>
      </c>
      <c r="M1" s="3" t="s">
        <v>12</v>
      </c>
      <c r="N1" s="4" t="s">
        <v>13</v>
      </c>
      <c r="O1" s="4"/>
      <c r="P1" s="1" t="s">
        <v>14</v>
      </c>
      <c r="Q1" s="3" t="s">
        <v>15</v>
      </c>
      <c r="R1" s="4" t="s">
        <v>16</v>
      </c>
      <c r="S1" s="5" t="s">
        <v>17</v>
      </c>
      <c r="T1" s="5" t="s">
        <v>18</v>
      </c>
      <c r="U1" s="1" t="s">
        <v>19</v>
      </c>
      <c r="V1" s="5"/>
      <c r="W1" s="1" t="s">
        <v>408</v>
      </c>
      <c r="X1" s="1"/>
      <c r="Y1" s="5" t="s">
        <v>409</v>
      </c>
    </row>
    <row r="2" spans="1:29" x14ac:dyDescent="0.2">
      <c r="A2" t="s">
        <v>21</v>
      </c>
      <c r="B2" t="s">
        <v>22</v>
      </c>
      <c r="C2" s="6">
        <v>44790</v>
      </c>
      <c r="D2" s="7">
        <v>147.233</v>
      </c>
      <c r="E2" s="6">
        <v>44795</v>
      </c>
      <c r="F2" s="7">
        <v>135.18049999999999</v>
      </c>
      <c r="G2">
        <v>1</v>
      </c>
      <c r="H2">
        <v>0</v>
      </c>
      <c r="J2" s="7"/>
      <c r="K2" s="8"/>
      <c r="M2" s="7"/>
      <c r="N2" s="8"/>
      <c r="O2" s="9" cm="1">
        <f t="array" ref="O2">_xlfn.IFS(AND(B2="Short",F2=Q2),(D2-F2)/D2,AND(B2="Long",F2=Q2),(F2/D2)-1,AND(B2="Long",F2&lt;&gt;Q2),(F2/D2)-1,AND(B2="Short",F2&lt;&gt;Q2),(D2-F2)/D2)</f>
        <v>8.1860044962746181E-2</v>
      </c>
      <c r="P2" t="s">
        <v>23</v>
      </c>
      <c r="Q2" s="7">
        <v>135.18049999999999</v>
      </c>
      <c r="R2" s="8">
        <v>44790</v>
      </c>
      <c r="S2" s="10">
        <f>_xlfn.DAYS(E2,C2)</f>
        <v>5</v>
      </c>
      <c r="T2" s="10">
        <v>1</v>
      </c>
      <c r="V2" s="11" t="str">
        <f>IF(F2=Q2,"1")</f>
        <v>1</v>
      </c>
      <c r="Y2" s="10">
        <v>0</v>
      </c>
      <c r="Z2" t="s">
        <v>24</v>
      </c>
      <c r="AA2" s="12">
        <f>AVERAGE(O:O)</f>
        <v>2.255386716345149E-2</v>
      </c>
      <c r="AC2">
        <f>IF(O2&gt;-0.01,_xlfn.DAYS(E2,C2))</f>
        <v>5</v>
      </c>
    </row>
    <row r="3" spans="1:29" x14ac:dyDescent="0.2">
      <c r="A3" t="s">
        <v>21</v>
      </c>
      <c r="B3" t="s">
        <v>25</v>
      </c>
      <c r="C3" s="6">
        <v>45070</v>
      </c>
      <c r="D3" s="7">
        <v>116.544</v>
      </c>
      <c r="E3" s="6">
        <v>45128</v>
      </c>
      <c r="F3" s="7">
        <v>126.624</v>
      </c>
      <c r="G3">
        <v>1</v>
      </c>
      <c r="H3">
        <v>0</v>
      </c>
      <c r="J3" s="7"/>
      <c r="K3" s="8"/>
      <c r="M3" s="7"/>
      <c r="N3" s="8"/>
      <c r="O3" s="9" cm="1">
        <f t="array" ref="O3">_xlfn.IFS(AND(B3="Short",F3=Q3),(D3-F3)/D3,AND(B3="Long",F3=Q3),(F3/D3)-1,AND(B3="Long",F3&lt;&gt;Q3),(F3/D3)-1,AND(B3="Short",F3&lt;&gt;Q3),(D3-F3)/D3)</f>
        <v>8.6490939044481019E-2</v>
      </c>
      <c r="P3" t="s">
        <v>23</v>
      </c>
      <c r="Q3" s="7">
        <v>126.624</v>
      </c>
      <c r="R3" s="8">
        <v>45070</v>
      </c>
      <c r="S3" s="10">
        <f t="shared" ref="S3:S66" si="0">_xlfn.DAYS(E3,C3)</f>
        <v>58</v>
      </c>
      <c r="T3" s="10">
        <v>1</v>
      </c>
      <c r="V3" s="11" t="str">
        <f t="shared" ref="V3:V66" si="1">IF(F3=Q3,"1")</f>
        <v>1</v>
      </c>
      <c r="Y3" s="10">
        <v>0</v>
      </c>
      <c r="Z3" t="s">
        <v>26</v>
      </c>
      <c r="AA3" s="13">
        <f>X6</f>
        <v>0.88652482269503541</v>
      </c>
      <c r="AC3">
        <f>IF(O3&gt;-0.01,_xlfn.DAYS(E3,C3))</f>
        <v>58</v>
      </c>
    </row>
    <row r="4" spans="1:29" x14ac:dyDescent="0.2">
      <c r="A4" t="s">
        <v>21</v>
      </c>
      <c r="B4" t="s">
        <v>25</v>
      </c>
      <c r="C4" s="6">
        <v>45442</v>
      </c>
      <c r="D4" s="7">
        <v>127.318</v>
      </c>
      <c r="E4" s="6">
        <v>45504</v>
      </c>
      <c r="F4" s="7">
        <v>142.453</v>
      </c>
      <c r="G4">
        <v>1</v>
      </c>
      <c r="H4">
        <v>0</v>
      </c>
      <c r="J4" s="7"/>
      <c r="K4" s="8"/>
      <c r="M4" s="7"/>
      <c r="N4" s="8"/>
      <c r="O4" s="9" cm="1">
        <f t="array" ref="O4">_xlfn.IFS(AND(B4="Short",F4=Q4),(D4-F4)/D4,AND(B4="Long",F4=Q4),(F4/D4)-1,AND(B4="Long",F4&lt;&gt;Q4),(F4/D4)-1,AND(B4="Short",F4&lt;&gt;Q4),(D4-F4)/D4)</f>
        <v>0.11887557140388627</v>
      </c>
      <c r="P4" t="s">
        <v>23</v>
      </c>
      <c r="Q4" s="7">
        <v>142.453</v>
      </c>
      <c r="R4" s="8">
        <v>45442</v>
      </c>
      <c r="S4" s="10">
        <f t="shared" si="0"/>
        <v>62</v>
      </c>
      <c r="T4" s="10">
        <v>1</v>
      </c>
      <c r="V4" s="11" t="str">
        <f t="shared" si="1"/>
        <v>1</v>
      </c>
      <c r="Y4" s="10">
        <v>0</v>
      </c>
      <c r="Z4" t="s">
        <v>27</v>
      </c>
      <c r="AA4" s="10">
        <f>AVERAGE(S:S)</f>
        <v>60.938628158844764</v>
      </c>
      <c r="AC4">
        <f t="shared" ref="AC4:AC67" si="2">IF(O4&gt;-0.01,_xlfn.DAYS(E4,C4))</f>
        <v>62</v>
      </c>
    </row>
    <row r="5" spans="1:29" x14ac:dyDescent="0.2">
      <c r="A5" t="s">
        <v>29</v>
      </c>
      <c r="B5" t="s">
        <v>25</v>
      </c>
      <c r="C5" s="6">
        <v>43906</v>
      </c>
      <c r="D5" s="7">
        <v>61.387999999999998</v>
      </c>
      <c r="E5" s="6">
        <v>43934</v>
      </c>
      <c r="F5" s="7">
        <v>68.141750000000002</v>
      </c>
      <c r="G5">
        <v>1</v>
      </c>
      <c r="H5">
        <v>0</v>
      </c>
      <c r="J5" s="7"/>
      <c r="K5" s="8"/>
      <c r="M5" s="7"/>
      <c r="N5" s="8"/>
      <c r="O5" s="9" cm="1">
        <f t="array" ref="O5">_xlfn.IFS(AND(B5="Short",F5=Q5),(D5-F5)/D5,AND(B5="Long",F5=Q5),(F5/D5)-1,AND(B5="Long",F5&lt;&gt;Q5),(F5/D5)-1,AND(B5="Short",F5&lt;&gt;Q5),(D5-F5)/D5)</f>
        <v>0.11001743011663523</v>
      </c>
      <c r="P5" t="s">
        <v>23</v>
      </c>
      <c r="Q5" s="7">
        <v>68.141750000000002</v>
      </c>
      <c r="R5" s="8">
        <v>43906</v>
      </c>
      <c r="S5" s="10">
        <f t="shared" si="0"/>
        <v>28</v>
      </c>
      <c r="T5" s="10">
        <v>1</v>
      </c>
      <c r="V5" s="11" t="str">
        <f t="shared" si="1"/>
        <v>1</v>
      </c>
      <c r="W5">
        <f>COUNT(F:F)</f>
        <v>705</v>
      </c>
      <c r="Y5" s="10">
        <v>0</v>
      </c>
      <c r="AC5">
        <f t="shared" si="2"/>
        <v>28</v>
      </c>
    </row>
    <row r="6" spans="1:29" x14ac:dyDescent="0.2">
      <c r="A6" t="s">
        <v>28</v>
      </c>
      <c r="B6" t="s">
        <v>22</v>
      </c>
      <c r="C6" s="6">
        <v>43903</v>
      </c>
      <c r="D6" s="7">
        <v>15.115</v>
      </c>
      <c r="E6" s="6">
        <v>43903</v>
      </c>
      <c r="F6" s="7">
        <v>13.727499999999999</v>
      </c>
      <c r="G6">
        <v>1</v>
      </c>
      <c r="H6">
        <v>0</v>
      </c>
      <c r="J6" s="7"/>
      <c r="K6" s="8"/>
      <c r="M6" s="7"/>
      <c r="N6" s="8"/>
      <c r="O6" s="9" cm="1">
        <f t="array" ref="O6">_xlfn.IFS(AND(B6="Short",F6=Q6),(D6-F6)/D6,AND(B6="Long",F6=Q6),(F6/D6)-1,AND(B6="Long",F6&lt;&gt;Q6),(F6/D6)-1,AND(B6="Short",F6&lt;&gt;Q6),(D6-F6)/D6)</f>
        <v>9.1796228911677213E-2</v>
      </c>
      <c r="P6" t="s">
        <v>23</v>
      </c>
      <c r="Q6" s="7">
        <v>13.727499999999999</v>
      </c>
      <c r="R6" s="8">
        <v>43903</v>
      </c>
      <c r="S6" s="10">
        <f t="shared" si="0"/>
        <v>0</v>
      </c>
      <c r="T6" s="10">
        <v>1</v>
      </c>
      <c r="V6" s="11" t="str">
        <f t="shared" si="1"/>
        <v>1</v>
      </c>
      <c r="W6">
        <f>COUNTIF(V:V,"=1")</f>
        <v>625</v>
      </c>
      <c r="X6" s="14">
        <f>W6/W5</f>
        <v>0.88652482269503541</v>
      </c>
      <c r="Y6" s="10">
        <v>0</v>
      </c>
      <c r="AC6">
        <f t="shared" si="2"/>
        <v>0</v>
      </c>
    </row>
    <row r="7" spans="1:29" x14ac:dyDescent="0.2">
      <c r="A7" t="s">
        <v>28</v>
      </c>
      <c r="B7" t="s">
        <v>22</v>
      </c>
      <c r="C7" s="6">
        <v>43914</v>
      </c>
      <c r="D7" s="7">
        <v>11.78585</v>
      </c>
      <c r="E7" s="6">
        <v>43922</v>
      </c>
      <c r="F7" s="7">
        <v>10.505974999999999</v>
      </c>
      <c r="G7">
        <v>1</v>
      </c>
      <c r="H7">
        <v>0</v>
      </c>
      <c r="J7" s="7"/>
      <c r="K7" s="8"/>
      <c r="M7" s="7"/>
      <c r="N7" s="8"/>
      <c r="O7" s="9" cm="1">
        <f t="array" ref="O7">_xlfn.IFS(AND(B7="Short",F7=Q7),(D7-F7)/D7,AND(B7="Long",F7=Q7),(F7/D7)-1,AND(B7="Long",F7&lt;&gt;Q7),(F7/D7)-1,AND(B7="Short",F7&lt;&gt;Q7),(D7-F7)/D7)</f>
        <v>0.1085942040667411</v>
      </c>
      <c r="P7" t="s">
        <v>23</v>
      </c>
      <c r="Q7" s="7">
        <v>10.505974999999999</v>
      </c>
      <c r="R7" s="8">
        <v>43914</v>
      </c>
      <c r="S7" s="10">
        <f t="shared" si="0"/>
        <v>8</v>
      </c>
      <c r="T7" s="10">
        <v>1</v>
      </c>
      <c r="V7" s="11" t="str">
        <f t="shared" si="1"/>
        <v>1</v>
      </c>
      <c r="Y7" s="10">
        <v>0</v>
      </c>
      <c r="AC7">
        <f t="shared" si="2"/>
        <v>8</v>
      </c>
    </row>
    <row r="8" spans="1:29" x14ac:dyDescent="0.2">
      <c r="A8" t="s">
        <v>28</v>
      </c>
      <c r="B8" t="s">
        <v>22</v>
      </c>
      <c r="C8" s="6">
        <v>43928</v>
      </c>
      <c r="D8" s="7">
        <v>10.913</v>
      </c>
      <c r="E8" s="6">
        <v>43955</v>
      </c>
      <c r="F8" s="7">
        <v>9.7355</v>
      </c>
      <c r="G8">
        <v>1</v>
      </c>
      <c r="H8">
        <v>0</v>
      </c>
      <c r="J8" s="7"/>
      <c r="K8" s="8"/>
      <c r="M8" s="7"/>
      <c r="N8" s="8"/>
      <c r="O8" s="9" cm="1">
        <f t="array" ref="O8">_xlfn.IFS(AND(B8="Short",F8=Q8),(D8-F8)/D8,AND(B8="Long",F8=Q8),(F8/D8)-1,AND(B8="Long",F8&lt;&gt;Q8),(F8/D8)-1,AND(B8="Short",F8&lt;&gt;Q8),(D8-F8)/D8)</f>
        <v>0.10789883625034365</v>
      </c>
      <c r="P8" t="s">
        <v>23</v>
      </c>
      <c r="Q8" s="7">
        <v>9.7355</v>
      </c>
      <c r="R8" s="8">
        <v>43928</v>
      </c>
      <c r="S8" s="10">
        <f t="shared" si="0"/>
        <v>27</v>
      </c>
      <c r="T8" s="10">
        <v>1</v>
      </c>
      <c r="V8" s="11" t="str">
        <f t="shared" si="1"/>
        <v>1</v>
      </c>
      <c r="Y8" s="10">
        <v>0</v>
      </c>
      <c r="AC8">
        <f t="shared" si="2"/>
        <v>27</v>
      </c>
    </row>
    <row r="9" spans="1:29" x14ac:dyDescent="0.2">
      <c r="A9" t="s">
        <v>28</v>
      </c>
      <c r="B9" t="s">
        <v>22</v>
      </c>
      <c r="C9" s="6">
        <v>43978</v>
      </c>
      <c r="D9" s="7">
        <v>12.301</v>
      </c>
      <c r="E9" s="6">
        <v>43979</v>
      </c>
      <c r="F9" s="7">
        <v>11.333500000000001</v>
      </c>
      <c r="G9">
        <v>1</v>
      </c>
      <c r="H9">
        <v>0</v>
      </c>
      <c r="J9" s="7"/>
      <c r="K9" s="8"/>
      <c r="M9" s="7"/>
      <c r="N9" s="8"/>
      <c r="O9" s="9" cm="1">
        <f t="array" ref="O9">_xlfn.IFS(AND(B9="Short",F9=Q9),(D9-F9)/D9,AND(B9="Long",F9=Q9),(F9/D9)-1,AND(B9="Long",F9&lt;&gt;Q9),(F9/D9)-1,AND(B9="Short",F9&lt;&gt;Q9),(D9-F9)/D9)</f>
        <v>7.8652142102268049E-2</v>
      </c>
      <c r="P9" t="s">
        <v>23</v>
      </c>
      <c r="Q9" s="7">
        <v>11.333500000000001</v>
      </c>
      <c r="R9" s="8">
        <v>43978</v>
      </c>
      <c r="S9" s="10">
        <f t="shared" si="0"/>
        <v>1</v>
      </c>
      <c r="T9" s="10">
        <v>1</v>
      </c>
      <c r="V9" s="11" t="str">
        <f t="shared" si="1"/>
        <v>1</v>
      </c>
      <c r="Y9" s="10">
        <v>0</v>
      </c>
      <c r="AC9">
        <f t="shared" si="2"/>
        <v>1</v>
      </c>
    </row>
    <row r="10" spans="1:29" x14ac:dyDescent="0.2">
      <c r="A10" t="s">
        <v>28</v>
      </c>
      <c r="B10" t="s">
        <v>22</v>
      </c>
      <c r="C10" s="6">
        <v>43987</v>
      </c>
      <c r="D10" s="7">
        <v>20.797000000000001</v>
      </c>
      <c r="E10" s="6">
        <v>43992</v>
      </c>
      <c r="F10" s="7">
        <v>17.3995</v>
      </c>
      <c r="G10">
        <v>1</v>
      </c>
      <c r="H10">
        <v>0</v>
      </c>
      <c r="J10" s="7"/>
      <c r="K10" s="8"/>
      <c r="M10" s="7"/>
      <c r="N10" s="8"/>
      <c r="O10" s="9" cm="1">
        <f t="array" ref="O10">_xlfn.IFS(AND(B10="Short",F10=Q10),(D10-F10)/D10,AND(B10="Long",F10=Q10),(F10/D10)-1,AND(B10="Long",F10&lt;&gt;Q10),(F10/D10)-1,AND(B10="Short",F10&lt;&gt;Q10),(D10-F10)/D10)</f>
        <v>0.16336490840025009</v>
      </c>
      <c r="P10" t="s">
        <v>23</v>
      </c>
      <c r="Q10" s="7">
        <v>17.3995</v>
      </c>
      <c r="R10" s="8">
        <v>43987</v>
      </c>
      <c r="S10" s="10">
        <f t="shared" si="0"/>
        <v>5</v>
      </c>
      <c r="T10" s="10">
        <v>1</v>
      </c>
      <c r="V10" s="11" t="str">
        <f t="shared" si="1"/>
        <v>1</v>
      </c>
      <c r="Y10" s="10">
        <v>0</v>
      </c>
      <c r="AC10">
        <f t="shared" si="2"/>
        <v>5</v>
      </c>
    </row>
    <row r="11" spans="1:29" x14ac:dyDescent="0.2">
      <c r="A11" t="s">
        <v>28</v>
      </c>
      <c r="B11" t="s">
        <v>22</v>
      </c>
      <c r="C11" s="6">
        <v>43994</v>
      </c>
      <c r="D11" s="7">
        <v>16.576000000000001</v>
      </c>
      <c r="E11" s="6">
        <v>44004</v>
      </c>
      <c r="F11" s="7">
        <v>14.746</v>
      </c>
      <c r="G11">
        <v>1</v>
      </c>
      <c r="H11">
        <v>0</v>
      </c>
      <c r="J11" s="7"/>
      <c r="K11" s="8"/>
      <c r="M11" s="7"/>
      <c r="N11" s="8"/>
      <c r="O11" s="9" cm="1">
        <f t="array" ref="O11">_xlfn.IFS(AND(B11="Short",F11=Q11),(D11-F11)/D11,AND(B11="Long",F11=Q11),(F11/D11)-1,AND(B11="Long",F11&lt;&gt;Q11),(F11/D11)-1,AND(B11="Short",F11&lt;&gt;Q11),(D11-F11)/D11)</f>
        <v>0.11040057915057915</v>
      </c>
      <c r="P11" t="s">
        <v>23</v>
      </c>
      <c r="Q11" s="7">
        <v>14.746</v>
      </c>
      <c r="R11" s="8">
        <v>43994</v>
      </c>
      <c r="S11" s="10">
        <f t="shared" si="0"/>
        <v>10</v>
      </c>
      <c r="T11" s="10">
        <v>1</v>
      </c>
      <c r="V11" s="11" t="str">
        <f t="shared" si="1"/>
        <v>1</v>
      </c>
      <c r="Y11" s="10">
        <v>0</v>
      </c>
      <c r="AC11">
        <f t="shared" si="2"/>
        <v>10</v>
      </c>
    </row>
    <row r="12" spans="1:29" x14ac:dyDescent="0.2">
      <c r="A12" t="s">
        <v>28</v>
      </c>
      <c r="B12" t="s">
        <v>22</v>
      </c>
      <c r="C12" s="6">
        <v>44144</v>
      </c>
      <c r="D12" s="7">
        <v>14.042999999999999</v>
      </c>
      <c r="E12" s="6">
        <v>44147</v>
      </c>
      <c r="F12" s="7">
        <v>11.890499999999999</v>
      </c>
      <c r="G12">
        <v>1</v>
      </c>
      <c r="H12">
        <v>0</v>
      </c>
      <c r="J12" s="7"/>
      <c r="K12" s="8"/>
      <c r="M12" s="7"/>
      <c r="N12" s="8"/>
      <c r="O12" s="9" cm="1">
        <f t="array" ref="O12">_xlfn.IFS(AND(B12="Short",F12=Q12),(D12-F12)/D12,AND(B12="Long",F12=Q12),(F12/D12)-1,AND(B12="Long",F12&lt;&gt;Q12),(F12/D12)-1,AND(B12="Short",F12&lt;&gt;Q12),(D12-F12)/D12)</f>
        <v>0.1532792138431959</v>
      </c>
      <c r="P12" t="s">
        <v>23</v>
      </c>
      <c r="Q12" s="7">
        <v>11.890499999999999</v>
      </c>
      <c r="R12" s="8">
        <v>44144</v>
      </c>
      <c r="S12" s="10">
        <f t="shared" si="0"/>
        <v>3</v>
      </c>
      <c r="T12" s="10">
        <v>1</v>
      </c>
      <c r="V12" s="11" t="str">
        <f t="shared" si="1"/>
        <v>1</v>
      </c>
      <c r="Y12" s="10">
        <v>0</v>
      </c>
      <c r="AC12">
        <f t="shared" si="2"/>
        <v>3</v>
      </c>
    </row>
    <row r="13" spans="1:29" x14ac:dyDescent="0.2">
      <c r="A13" t="s">
        <v>28</v>
      </c>
      <c r="B13" t="s">
        <v>22</v>
      </c>
      <c r="C13" s="6">
        <v>44224</v>
      </c>
      <c r="D13" s="7">
        <v>19.952999999999999</v>
      </c>
      <c r="E13" s="6">
        <v>44225</v>
      </c>
      <c r="F13" s="7">
        <v>17.125499999999999</v>
      </c>
      <c r="G13">
        <v>1</v>
      </c>
      <c r="H13">
        <v>0</v>
      </c>
      <c r="J13" s="7"/>
      <c r="K13" s="8"/>
      <c r="M13" s="7"/>
      <c r="N13" s="8"/>
      <c r="O13" s="9" cm="1">
        <f t="array" ref="O13">_xlfn.IFS(AND(B13="Short",F13=Q13),(D13-F13)/D13,AND(B13="Long",F13=Q13),(F13/D13)-1,AND(B13="Long",F13&lt;&gt;Q13),(F13/D13)-1,AND(B13="Short",F13&lt;&gt;Q13),(D13-F13)/D13)</f>
        <v>0.14170801383250642</v>
      </c>
      <c r="P13" t="s">
        <v>23</v>
      </c>
      <c r="Q13" s="7">
        <v>17.125499999999999</v>
      </c>
      <c r="R13" s="8">
        <v>44224</v>
      </c>
      <c r="S13" s="10">
        <f t="shared" si="0"/>
        <v>1</v>
      </c>
      <c r="T13" s="10">
        <v>1</v>
      </c>
      <c r="V13" s="11" t="str">
        <f t="shared" si="1"/>
        <v>1</v>
      </c>
      <c r="Y13" s="10">
        <v>0</v>
      </c>
      <c r="AC13">
        <f t="shared" si="2"/>
        <v>1</v>
      </c>
    </row>
    <row r="14" spans="1:29" x14ac:dyDescent="0.2">
      <c r="A14" t="s">
        <v>30</v>
      </c>
      <c r="B14" t="s">
        <v>25</v>
      </c>
      <c r="C14" s="6">
        <v>45056</v>
      </c>
      <c r="D14" s="7">
        <v>111.572</v>
      </c>
      <c r="E14" s="6">
        <v>45089</v>
      </c>
      <c r="F14" s="7">
        <v>124.48699999999999</v>
      </c>
      <c r="G14">
        <v>1</v>
      </c>
      <c r="H14">
        <v>0</v>
      </c>
      <c r="J14" s="7"/>
      <c r="K14" s="8"/>
      <c r="M14" s="7"/>
      <c r="N14" s="8"/>
      <c r="O14" s="9" cm="1">
        <f t="array" ref="O14">_xlfn.IFS(AND(B14="Short",F14=Q14),(D14-F14)/D14,AND(B14="Long",F14=Q14),(F14/D14)-1,AND(B14="Long",F14&lt;&gt;Q14),(F14/D14)-1,AND(B14="Short",F14&lt;&gt;Q14),(D14-F14)/D14)</f>
        <v>0.11575484888681742</v>
      </c>
      <c r="P14" t="s">
        <v>23</v>
      </c>
      <c r="Q14" s="7">
        <v>124.48699999999999</v>
      </c>
      <c r="R14" s="8">
        <v>45056</v>
      </c>
      <c r="S14" s="10">
        <f t="shared" si="0"/>
        <v>33</v>
      </c>
      <c r="T14" s="10">
        <v>1</v>
      </c>
      <c r="V14" s="11" t="str">
        <f t="shared" si="1"/>
        <v>1</v>
      </c>
      <c r="Y14" s="10">
        <v>0</v>
      </c>
      <c r="AC14">
        <f t="shared" si="2"/>
        <v>33</v>
      </c>
    </row>
    <row r="15" spans="1:29" x14ac:dyDescent="0.2">
      <c r="A15" t="s">
        <v>32</v>
      </c>
      <c r="B15" t="s">
        <v>25</v>
      </c>
      <c r="C15" s="6">
        <v>43906</v>
      </c>
      <c r="D15" s="7">
        <v>293.07022000000001</v>
      </c>
      <c r="E15" s="6">
        <v>43935</v>
      </c>
      <c r="F15" s="7">
        <v>328.42836999999997</v>
      </c>
      <c r="G15">
        <v>1</v>
      </c>
      <c r="H15">
        <v>0</v>
      </c>
      <c r="J15" s="7"/>
      <c r="K15" s="8"/>
      <c r="M15" s="7"/>
      <c r="N15" s="8"/>
      <c r="O15" s="9" cm="1">
        <f t="array" ref="O15">_xlfn.IFS(AND(B15="Short",F15=Q15),(D15-F15)/D15,AND(B15="Long",F15=Q15),(F15/D15)-1,AND(B15="Long",F15&lt;&gt;Q15),(F15/D15)-1,AND(B15="Short",F15&lt;&gt;Q15),(D15-F15)/D15)</f>
        <v>0.12064736567229506</v>
      </c>
      <c r="P15" t="s">
        <v>23</v>
      </c>
      <c r="Q15" s="7">
        <v>328.42836999999997</v>
      </c>
      <c r="R15" s="8">
        <v>43906</v>
      </c>
      <c r="S15" s="10">
        <f t="shared" si="0"/>
        <v>29</v>
      </c>
      <c r="T15" s="10">
        <v>1</v>
      </c>
      <c r="V15" s="11" t="str">
        <f t="shared" si="1"/>
        <v>1</v>
      </c>
      <c r="Y15" s="10">
        <v>0</v>
      </c>
      <c r="AC15">
        <f t="shared" si="2"/>
        <v>29</v>
      </c>
    </row>
    <row r="16" spans="1:29" x14ac:dyDescent="0.2">
      <c r="A16" t="s">
        <v>33</v>
      </c>
      <c r="B16" t="s">
        <v>25</v>
      </c>
      <c r="C16" s="6">
        <v>43906</v>
      </c>
      <c r="D16" s="7">
        <v>150.11199999999999</v>
      </c>
      <c r="E16" s="6">
        <v>43909</v>
      </c>
      <c r="F16" s="7">
        <v>163.77699999999999</v>
      </c>
      <c r="G16">
        <v>1</v>
      </c>
      <c r="H16">
        <v>0</v>
      </c>
      <c r="J16" s="7"/>
      <c r="K16" s="8"/>
      <c r="M16" s="7"/>
      <c r="N16" s="8"/>
      <c r="O16" s="9" cm="1">
        <f t="array" ref="O16">_xlfn.IFS(AND(B16="Short",F16=Q16),(D16-F16)/D16,AND(B16="Long",F16=Q16),(F16/D16)-1,AND(B16="Long",F16&lt;&gt;Q16),(F16/D16)-1,AND(B16="Short",F16&lt;&gt;Q16),(D16-F16)/D16)</f>
        <v>9.1032029418034455E-2</v>
      </c>
      <c r="P16" t="s">
        <v>23</v>
      </c>
      <c r="Q16" s="7">
        <v>163.77699999999999</v>
      </c>
      <c r="R16" s="8">
        <v>43906</v>
      </c>
      <c r="S16" s="10">
        <f t="shared" si="0"/>
        <v>3</v>
      </c>
      <c r="T16" s="10">
        <v>1</v>
      </c>
      <c r="V16" s="11" t="str">
        <f t="shared" si="1"/>
        <v>1</v>
      </c>
      <c r="Y16" s="10">
        <v>0</v>
      </c>
      <c r="AC16">
        <f t="shared" si="2"/>
        <v>3</v>
      </c>
    </row>
    <row r="17" spans="1:29" x14ac:dyDescent="0.2">
      <c r="A17" t="s">
        <v>34</v>
      </c>
      <c r="B17" t="s">
        <v>25</v>
      </c>
      <c r="C17" s="6">
        <v>43906</v>
      </c>
      <c r="D17" s="7">
        <v>31.454000000000001</v>
      </c>
      <c r="E17" s="6">
        <v>43907</v>
      </c>
      <c r="F17" s="7">
        <v>34.109000000000002</v>
      </c>
      <c r="G17">
        <v>1</v>
      </c>
      <c r="H17">
        <v>0</v>
      </c>
      <c r="J17" s="7"/>
      <c r="K17" s="8"/>
      <c r="M17" s="7"/>
      <c r="N17" s="8"/>
      <c r="O17" s="9" cm="1">
        <f t="array" ref="O17">_xlfn.IFS(AND(B17="Short",F17=Q17),(D17-F17)/D17,AND(B17="Long",F17=Q17),(F17/D17)-1,AND(B17="Long",F17&lt;&gt;Q17),(F17/D17)-1,AND(B17="Short",F17&lt;&gt;Q17),(D17-F17)/D17)</f>
        <v>8.4408978190373185E-2</v>
      </c>
      <c r="P17" t="s">
        <v>23</v>
      </c>
      <c r="Q17" s="7">
        <v>34.109000000000002</v>
      </c>
      <c r="R17" s="8">
        <v>43906</v>
      </c>
      <c r="S17" s="10">
        <f t="shared" si="0"/>
        <v>1</v>
      </c>
      <c r="T17" s="10">
        <v>1</v>
      </c>
      <c r="V17" s="11" t="str">
        <f t="shared" si="1"/>
        <v>1</v>
      </c>
      <c r="Y17" s="10">
        <v>0</v>
      </c>
      <c r="AC17">
        <f t="shared" si="2"/>
        <v>1</v>
      </c>
    </row>
    <row r="18" spans="1:29" x14ac:dyDescent="0.2">
      <c r="A18" t="s">
        <v>33</v>
      </c>
      <c r="B18" t="s">
        <v>22</v>
      </c>
      <c r="C18" s="6">
        <v>44546</v>
      </c>
      <c r="D18" s="7">
        <v>409.29300000000001</v>
      </c>
      <c r="E18" s="6">
        <v>44567</v>
      </c>
      <c r="F18" s="7">
        <v>380.96550000000002</v>
      </c>
      <c r="G18">
        <v>1</v>
      </c>
      <c r="H18">
        <v>0</v>
      </c>
      <c r="J18" s="7"/>
      <c r="K18" s="8"/>
      <c r="M18" s="7"/>
      <c r="N18" s="8"/>
      <c r="O18" s="9" cm="1">
        <f t="array" ref="O18">_xlfn.IFS(AND(B18="Short",F18=Q18),(D18-F18)/D18,AND(B18="Long",F18=Q18),(F18/D18)-1,AND(B18="Long",F18&lt;&gt;Q18),(F18/D18)-1,AND(B18="Short",F18&lt;&gt;Q18),(D18-F18)/D18)</f>
        <v>6.9210809859929154E-2</v>
      </c>
      <c r="P18" t="s">
        <v>23</v>
      </c>
      <c r="Q18" s="7">
        <v>380.96550000000002</v>
      </c>
      <c r="R18" s="8">
        <v>44546</v>
      </c>
      <c r="S18" s="10">
        <f t="shared" si="0"/>
        <v>21</v>
      </c>
      <c r="T18" s="10">
        <v>1</v>
      </c>
      <c r="V18" s="11" t="str">
        <f t="shared" si="1"/>
        <v>1</v>
      </c>
      <c r="Y18" s="10">
        <v>0</v>
      </c>
      <c r="AC18">
        <f t="shared" si="2"/>
        <v>21</v>
      </c>
    </row>
    <row r="19" spans="1:29" x14ac:dyDescent="0.2">
      <c r="A19" t="s">
        <v>32</v>
      </c>
      <c r="B19" t="s">
        <v>25</v>
      </c>
      <c r="C19" s="6">
        <v>44819</v>
      </c>
      <c r="D19" s="7">
        <v>327.98700000000002</v>
      </c>
      <c r="E19" s="6">
        <v>44949</v>
      </c>
      <c r="F19" s="7">
        <v>364.2645</v>
      </c>
      <c r="G19">
        <v>1</v>
      </c>
      <c r="H19">
        <v>0</v>
      </c>
      <c r="J19" s="7"/>
      <c r="K19" s="8"/>
      <c r="M19" s="7"/>
      <c r="N19" s="8"/>
      <c r="O19" s="9" cm="1">
        <f t="array" ref="O19">_xlfn.IFS(AND(B19="Short",F19=Q19),(D19-F19)/D19,AND(B19="Long",F19=Q19),(F19/D19)-1,AND(B19="Long",F19&lt;&gt;Q19),(F19/D19)-1,AND(B19="Short",F19&lt;&gt;Q19),(D19-F19)/D19)</f>
        <v>0.11060651794125986</v>
      </c>
      <c r="P19" t="s">
        <v>23</v>
      </c>
      <c r="Q19" s="7">
        <v>364.2645</v>
      </c>
      <c r="R19" s="8">
        <v>44819</v>
      </c>
      <c r="S19" s="10">
        <f t="shared" si="0"/>
        <v>130</v>
      </c>
      <c r="T19" s="10">
        <v>1</v>
      </c>
      <c r="V19" s="11" t="str">
        <f t="shared" si="1"/>
        <v>1</v>
      </c>
      <c r="Y19" s="10">
        <v>0</v>
      </c>
      <c r="AC19">
        <f t="shared" si="2"/>
        <v>130</v>
      </c>
    </row>
    <row r="20" spans="1:29" x14ac:dyDescent="0.2">
      <c r="A20" t="s">
        <v>36</v>
      </c>
      <c r="B20" t="s">
        <v>25</v>
      </c>
      <c r="C20" s="6">
        <v>43906</v>
      </c>
      <c r="D20" s="7">
        <v>129.70400000000001</v>
      </c>
      <c r="E20" s="6">
        <v>43928</v>
      </c>
      <c r="F20" s="7">
        <v>142.03399999999999</v>
      </c>
      <c r="G20">
        <v>1</v>
      </c>
      <c r="H20">
        <v>0</v>
      </c>
      <c r="J20" s="7"/>
      <c r="K20" s="8"/>
      <c r="M20" s="7"/>
      <c r="N20" s="8"/>
      <c r="O20" s="9" cm="1">
        <f t="array" ref="O20">_xlfn.IFS(AND(B20="Short",F20=Q20),(D20-F20)/D20,AND(B20="Long",F20=Q20),(F20/D20)-1,AND(B20="Long",F20&lt;&gt;Q20),(F20/D20)-1,AND(B20="Short",F20&lt;&gt;Q20),(D20-F20)/D20)</f>
        <v>9.5062604083143043E-2</v>
      </c>
      <c r="P20" t="s">
        <v>23</v>
      </c>
      <c r="Q20" s="7">
        <v>142.03399999999999</v>
      </c>
      <c r="R20" s="8">
        <v>43906</v>
      </c>
      <c r="S20" s="10">
        <f t="shared" si="0"/>
        <v>22</v>
      </c>
      <c r="T20" s="10">
        <v>1</v>
      </c>
      <c r="V20" s="11" t="str">
        <f t="shared" si="1"/>
        <v>1</v>
      </c>
      <c r="Y20" s="10">
        <v>0</v>
      </c>
      <c r="AC20">
        <f t="shared" si="2"/>
        <v>22</v>
      </c>
    </row>
    <row r="21" spans="1:29" x14ac:dyDescent="0.2">
      <c r="A21" t="s">
        <v>31</v>
      </c>
      <c r="B21" t="s">
        <v>25</v>
      </c>
      <c r="C21" s="6">
        <v>43906</v>
      </c>
      <c r="D21" s="7">
        <v>71.75</v>
      </c>
      <c r="E21" s="6">
        <v>43908</v>
      </c>
      <c r="F21" s="7">
        <v>80</v>
      </c>
      <c r="G21">
        <v>1</v>
      </c>
      <c r="H21">
        <v>0</v>
      </c>
      <c r="J21" s="7"/>
      <c r="K21" s="8"/>
      <c r="M21" s="7"/>
      <c r="N21" s="8"/>
      <c r="O21" s="9" cm="1">
        <f t="array" ref="O21">_xlfn.IFS(AND(B21="Short",F21=Q21),(D21-F21)/D21,AND(B21="Long",F21=Q21),(F21/D21)-1,AND(B21="Long",F21&lt;&gt;Q21),(F21/D21)-1,AND(B21="Short",F21&lt;&gt;Q21),(D21-F21)/D21)</f>
        <v>0.11498257839721249</v>
      </c>
      <c r="P21" t="s">
        <v>23</v>
      </c>
      <c r="Q21" s="7">
        <v>80</v>
      </c>
      <c r="R21" s="8">
        <v>43906</v>
      </c>
      <c r="S21" s="10">
        <f t="shared" si="0"/>
        <v>2</v>
      </c>
      <c r="T21" s="10">
        <v>1</v>
      </c>
      <c r="V21" s="11" t="str">
        <f t="shared" si="1"/>
        <v>1</v>
      </c>
      <c r="Y21" s="10">
        <v>0</v>
      </c>
      <c r="AC21">
        <f t="shared" si="2"/>
        <v>2</v>
      </c>
    </row>
    <row r="22" spans="1:29" x14ac:dyDescent="0.2">
      <c r="A22" t="s">
        <v>31</v>
      </c>
      <c r="B22" t="s">
        <v>22</v>
      </c>
      <c r="C22" s="6">
        <v>43920</v>
      </c>
      <c r="D22" s="7">
        <v>82.003</v>
      </c>
      <c r="E22" s="6">
        <v>43922</v>
      </c>
      <c r="F22" s="7">
        <v>75.8005</v>
      </c>
      <c r="G22">
        <v>1</v>
      </c>
      <c r="H22">
        <v>0</v>
      </c>
      <c r="J22" s="7"/>
      <c r="K22" s="8"/>
      <c r="M22" s="7"/>
      <c r="N22" s="8"/>
      <c r="O22" s="9" cm="1">
        <f t="array" ref="O22">_xlfn.IFS(AND(B22="Short",F22=Q22),(D22-F22)/D22,AND(B22="Long",F22=Q22),(F22/D22)-1,AND(B22="Long",F22&lt;&gt;Q22),(F22/D22)-1,AND(B22="Short",F22&lt;&gt;Q22),(D22-F22)/D22)</f>
        <v>7.563747667768253E-2</v>
      </c>
      <c r="P22" t="s">
        <v>23</v>
      </c>
      <c r="Q22" s="7">
        <v>75.8005</v>
      </c>
      <c r="R22" s="8">
        <v>43920</v>
      </c>
      <c r="S22" s="10">
        <f t="shared" si="0"/>
        <v>2</v>
      </c>
      <c r="T22" s="10">
        <v>1</v>
      </c>
      <c r="V22" s="11" t="str">
        <f t="shared" si="1"/>
        <v>1</v>
      </c>
      <c r="Y22" s="10">
        <v>0</v>
      </c>
      <c r="AC22">
        <f t="shared" si="2"/>
        <v>2</v>
      </c>
    </row>
    <row r="23" spans="1:29" x14ac:dyDescent="0.2">
      <c r="A23" t="s">
        <v>38</v>
      </c>
      <c r="B23" t="s">
        <v>25</v>
      </c>
      <c r="C23" s="6">
        <v>43906</v>
      </c>
      <c r="D23" s="7">
        <v>30.559000000000001</v>
      </c>
      <c r="E23" s="6">
        <v>43915</v>
      </c>
      <c r="F23" s="7">
        <v>34.0015</v>
      </c>
      <c r="G23">
        <v>1</v>
      </c>
      <c r="H23">
        <v>0</v>
      </c>
      <c r="J23" s="7"/>
      <c r="K23" s="8"/>
      <c r="M23" s="7"/>
      <c r="N23" s="8"/>
      <c r="O23" s="9" cm="1">
        <f t="array" ref="O23">_xlfn.IFS(AND(B23="Short",F23=Q23),(D23-F23)/D23,AND(B23="Long",F23=Q23),(F23/D23)-1,AND(B23="Long",F23&lt;&gt;Q23),(F23/D23)-1,AND(B23="Short",F23&lt;&gt;Q23),(D23-F23)/D23)</f>
        <v>0.11265093753067834</v>
      </c>
      <c r="P23" t="s">
        <v>23</v>
      </c>
      <c r="Q23" s="7">
        <v>34.0015</v>
      </c>
      <c r="R23" s="8">
        <v>43906</v>
      </c>
      <c r="S23" s="10">
        <f t="shared" si="0"/>
        <v>9</v>
      </c>
      <c r="T23" s="10">
        <v>1</v>
      </c>
      <c r="V23" s="11" t="str">
        <f t="shared" si="1"/>
        <v>1</v>
      </c>
      <c r="Y23" s="10">
        <v>0</v>
      </c>
      <c r="AC23">
        <f t="shared" si="2"/>
        <v>9</v>
      </c>
    </row>
    <row r="24" spans="1:29" x14ac:dyDescent="0.2">
      <c r="A24" t="s">
        <v>35</v>
      </c>
      <c r="B24" t="s">
        <v>25</v>
      </c>
      <c r="C24" s="6">
        <v>43705</v>
      </c>
      <c r="D24" s="7">
        <v>133.30799999999999</v>
      </c>
      <c r="E24" s="6">
        <v>43713</v>
      </c>
      <c r="F24" s="7">
        <v>147.393</v>
      </c>
      <c r="G24">
        <v>1</v>
      </c>
      <c r="H24">
        <v>0</v>
      </c>
      <c r="J24" s="7"/>
      <c r="K24" s="8"/>
      <c r="M24" s="7"/>
      <c r="N24" s="8"/>
      <c r="O24" s="9" cm="1">
        <f t="array" ref="O24">_xlfn.IFS(AND(B24="Short",F24=Q24),(D24-F24)/D24,AND(B24="Long",F24=Q24),(F24/D24)-1,AND(B24="Long",F24&lt;&gt;Q24),(F24/D24)-1,AND(B24="Short",F24&lt;&gt;Q24),(D24-F24)/D24)</f>
        <v>0.10565757493923855</v>
      </c>
      <c r="P24" t="s">
        <v>23</v>
      </c>
      <c r="Q24" s="7">
        <v>147.393</v>
      </c>
      <c r="R24" s="8">
        <v>43705</v>
      </c>
      <c r="S24" s="10">
        <f t="shared" si="0"/>
        <v>8</v>
      </c>
      <c r="T24" s="10">
        <v>1</v>
      </c>
      <c r="V24" s="11" t="str">
        <f t="shared" si="1"/>
        <v>1</v>
      </c>
      <c r="Y24" s="10">
        <v>0</v>
      </c>
      <c r="AC24">
        <f t="shared" si="2"/>
        <v>8</v>
      </c>
    </row>
    <row r="25" spans="1:29" x14ac:dyDescent="0.2">
      <c r="A25" t="s">
        <v>37</v>
      </c>
      <c r="B25" t="s">
        <v>25</v>
      </c>
      <c r="C25" s="6">
        <v>43889</v>
      </c>
      <c r="D25" s="7">
        <v>16.228999999999999</v>
      </c>
      <c r="E25" s="6">
        <v>43892</v>
      </c>
      <c r="F25" s="7">
        <v>17.9465</v>
      </c>
      <c r="G25">
        <v>1</v>
      </c>
      <c r="H25">
        <v>0</v>
      </c>
      <c r="J25" s="7"/>
      <c r="K25" s="8"/>
      <c r="M25" s="7"/>
      <c r="N25" s="8"/>
      <c r="O25" s="9" cm="1">
        <f t="array" ref="O25">_xlfn.IFS(AND(B25="Short",F25=Q25),(D25-F25)/D25,AND(B25="Long",F25=Q25),(F25/D25)-1,AND(B25="Long",F25&lt;&gt;Q25),(F25/D25)-1,AND(B25="Short",F25&lt;&gt;Q25),(D25-F25)/D25)</f>
        <v>0.10582907141536757</v>
      </c>
      <c r="P25" t="s">
        <v>23</v>
      </c>
      <c r="Q25" s="7">
        <v>17.9465</v>
      </c>
      <c r="R25" s="8">
        <v>43889</v>
      </c>
      <c r="S25" s="10">
        <f t="shared" si="0"/>
        <v>3</v>
      </c>
      <c r="T25" s="10">
        <v>1</v>
      </c>
      <c r="V25" s="11" t="str">
        <f t="shared" si="1"/>
        <v>1</v>
      </c>
      <c r="Y25" s="10">
        <v>0</v>
      </c>
      <c r="AC25">
        <f t="shared" si="2"/>
        <v>3</v>
      </c>
    </row>
    <row r="26" spans="1:29" x14ac:dyDescent="0.2">
      <c r="A26" t="s">
        <v>41</v>
      </c>
      <c r="B26" t="s">
        <v>25</v>
      </c>
      <c r="C26" s="6">
        <v>43906</v>
      </c>
      <c r="D26" s="7">
        <v>24.341999999999999</v>
      </c>
      <c r="E26" s="6">
        <v>43962</v>
      </c>
      <c r="F26" s="7">
        <v>27.806999999999999</v>
      </c>
      <c r="G26">
        <v>1</v>
      </c>
      <c r="H26">
        <v>0</v>
      </c>
      <c r="J26" s="7"/>
      <c r="K26" s="8"/>
      <c r="M26" s="7"/>
      <c r="N26" s="8"/>
      <c r="O26" s="9" cm="1">
        <f t="array" ref="O26">_xlfn.IFS(AND(B26="Short",F26=Q26),(D26-F26)/D26,AND(B26="Long",F26=Q26),(F26/D26)-1,AND(B26="Long",F26&lt;&gt;Q26),(F26/D26)-1,AND(B26="Short",F26&lt;&gt;Q26),(D26-F26)/D26)</f>
        <v>0.14234656149864433</v>
      </c>
      <c r="P26" t="s">
        <v>23</v>
      </c>
      <c r="Q26" s="7">
        <v>27.806999999999999</v>
      </c>
      <c r="R26" s="8">
        <v>43906</v>
      </c>
      <c r="S26" s="10">
        <f t="shared" si="0"/>
        <v>56</v>
      </c>
      <c r="T26" s="10">
        <v>1</v>
      </c>
      <c r="V26" s="11" t="str">
        <f t="shared" si="1"/>
        <v>1</v>
      </c>
      <c r="Y26" s="10">
        <v>0</v>
      </c>
      <c r="AC26">
        <f t="shared" si="2"/>
        <v>56</v>
      </c>
    </row>
    <row r="27" spans="1:29" x14ac:dyDescent="0.2">
      <c r="A27" t="s">
        <v>37</v>
      </c>
      <c r="B27" t="s">
        <v>25</v>
      </c>
      <c r="C27" s="6">
        <v>43906</v>
      </c>
      <c r="D27" s="7">
        <v>11.695</v>
      </c>
      <c r="E27" s="6">
        <v>43913</v>
      </c>
      <c r="F27" s="7">
        <v>12.782500000000001</v>
      </c>
      <c r="G27">
        <v>1</v>
      </c>
      <c r="H27">
        <v>0</v>
      </c>
      <c r="J27" s="7"/>
      <c r="K27" s="8"/>
      <c r="M27" s="7"/>
      <c r="N27" s="8"/>
      <c r="O27" s="9" cm="1">
        <f t="array" ref="O27">_xlfn.IFS(AND(B27="Short",F27=Q27),(D27-F27)/D27,AND(B27="Long",F27=Q27),(F27/D27)-1,AND(B27="Long",F27&lt;&gt;Q27),(F27/D27)-1,AND(B27="Short",F27&lt;&gt;Q27),(D27-F27)/D27)</f>
        <v>9.2988456605386904E-2</v>
      </c>
      <c r="P27" t="s">
        <v>23</v>
      </c>
      <c r="Q27" s="7">
        <v>12.782500000000001</v>
      </c>
      <c r="R27" s="8">
        <v>43906</v>
      </c>
      <c r="S27" s="10">
        <f t="shared" si="0"/>
        <v>7</v>
      </c>
      <c r="T27" s="10">
        <v>1</v>
      </c>
      <c r="V27" s="11" t="str">
        <f t="shared" si="1"/>
        <v>1</v>
      </c>
      <c r="Y27" s="10">
        <v>0</v>
      </c>
      <c r="AC27">
        <f t="shared" si="2"/>
        <v>7</v>
      </c>
    </row>
    <row r="28" spans="1:29" x14ac:dyDescent="0.2">
      <c r="A28" t="s">
        <v>35</v>
      </c>
      <c r="B28" t="s">
        <v>25</v>
      </c>
      <c r="C28" s="6">
        <v>43906</v>
      </c>
      <c r="D28" s="7">
        <v>142.69327999999999</v>
      </c>
      <c r="E28" s="6">
        <v>43907</v>
      </c>
      <c r="F28" s="7">
        <v>155.47388000000001</v>
      </c>
      <c r="G28">
        <v>1</v>
      </c>
      <c r="H28">
        <v>0</v>
      </c>
      <c r="J28" s="7"/>
      <c r="K28" s="8"/>
      <c r="M28" s="7"/>
      <c r="N28" s="8"/>
      <c r="O28" s="9" cm="1">
        <f t="array" ref="O28">_xlfn.IFS(AND(B28="Short",F28=Q28),(D28-F28)/D28,AND(B28="Long",F28=Q28),(F28/D28)-1,AND(B28="Long",F28&lt;&gt;Q28),(F28/D28)-1,AND(B28="Short",F28&lt;&gt;Q28),(D28-F28)/D28)</f>
        <v>8.9566936859255097E-2</v>
      </c>
      <c r="P28" t="s">
        <v>23</v>
      </c>
      <c r="Q28" s="7">
        <v>155.47388000000001</v>
      </c>
      <c r="R28" s="8">
        <v>43906</v>
      </c>
      <c r="S28" s="10">
        <f t="shared" si="0"/>
        <v>1</v>
      </c>
      <c r="T28" s="10">
        <v>1</v>
      </c>
      <c r="V28" s="11" t="str">
        <f t="shared" si="1"/>
        <v>1</v>
      </c>
      <c r="Y28" s="10">
        <v>0</v>
      </c>
      <c r="AC28">
        <f t="shared" si="2"/>
        <v>1</v>
      </c>
    </row>
    <row r="29" spans="1:29" x14ac:dyDescent="0.2">
      <c r="A29" t="s">
        <v>39</v>
      </c>
      <c r="B29" t="s">
        <v>25</v>
      </c>
      <c r="C29" s="6">
        <v>43906</v>
      </c>
      <c r="D29" s="7">
        <v>94.153000000000006</v>
      </c>
      <c r="E29" s="6">
        <v>43915</v>
      </c>
      <c r="F29" s="7">
        <v>102.8005</v>
      </c>
      <c r="G29">
        <v>1</v>
      </c>
      <c r="H29">
        <v>0</v>
      </c>
      <c r="J29" s="7"/>
      <c r="K29" s="8"/>
      <c r="M29" s="7"/>
      <c r="N29" s="8"/>
      <c r="O29" s="9" cm="1">
        <f t="array" ref="O29">_xlfn.IFS(AND(B29="Short",F29=Q29),(D29-F29)/D29,AND(B29="Long",F29=Q29),(F29/D29)-1,AND(B29="Long",F29&lt;&gt;Q29),(F29/D29)-1,AND(B29="Short",F29&lt;&gt;Q29),(D29-F29)/D29)</f>
        <v>9.1845188151200574E-2</v>
      </c>
      <c r="P29" t="s">
        <v>23</v>
      </c>
      <c r="Q29" s="7">
        <v>102.8005</v>
      </c>
      <c r="R29" s="8">
        <v>43906</v>
      </c>
      <c r="S29" s="10">
        <f t="shared" si="0"/>
        <v>9</v>
      </c>
      <c r="T29" s="10">
        <v>1</v>
      </c>
      <c r="V29" s="11" t="str">
        <f t="shared" si="1"/>
        <v>1</v>
      </c>
      <c r="Y29" s="10">
        <v>0</v>
      </c>
      <c r="AC29">
        <f t="shared" si="2"/>
        <v>9</v>
      </c>
    </row>
    <row r="30" spans="1:29" x14ac:dyDescent="0.2">
      <c r="A30" t="s">
        <v>41</v>
      </c>
      <c r="B30" t="s">
        <v>22</v>
      </c>
      <c r="C30" s="6">
        <v>44144</v>
      </c>
      <c r="D30" s="7">
        <v>36.58</v>
      </c>
      <c r="E30" s="6">
        <v>44510</v>
      </c>
      <c r="F30" s="7">
        <v>58.86</v>
      </c>
      <c r="G30">
        <v>0</v>
      </c>
      <c r="H30">
        <v>0</v>
      </c>
      <c r="J30" s="7"/>
      <c r="K30" s="8"/>
      <c r="M30" s="7"/>
      <c r="N30" s="8"/>
      <c r="O30" s="9" cm="1">
        <f t="array" ref="O30">_xlfn.IFS(AND(B30="Short",F30=Q30),(D30-F30)/D30,AND(B30="Long",F30=Q30),(F30/D30)-1,AND(B30="Long",F30&lt;&gt;Q30),(F30/D30)-1,AND(B30="Short",F30&lt;&gt;Q30),(D30-F30)/D30)</f>
        <v>-0.60907599781301258</v>
      </c>
      <c r="P30" t="s">
        <v>23</v>
      </c>
      <c r="Q30" s="7">
        <v>33.729999999999997</v>
      </c>
      <c r="R30" s="8">
        <v>44144</v>
      </c>
      <c r="S30" s="10">
        <f t="shared" si="0"/>
        <v>366</v>
      </c>
      <c r="T30" s="10">
        <v>0</v>
      </c>
      <c r="V30" s="11" t="b">
        <f t="shared" si="1"/>
        <v>0</v>
      </c>
      <c r="Y30" s="10">
        <v>0</v>
      </c>
      <c r="AC30" t="b">
        <f t="shared" si="2"/>
        <v>0</v>
      </c>
    </row>
    <row r="31" spans="1:29" x14ac:dyDescent="0.2">
      <c r="A31" t="s">
        <v>35</v>
      </c>
      <c r="B31" t="s">
        <v>25</v>
      </c>
      <c r="C31" s="6">
        <v>44524</v>
      </c>
      <c r="D31" s="7">
        <v>266.99200000000002</v>
      </c>
      <c r="E31" s="6">
        <v>44890</v>
      </c>
      <c r="F31" s="7">
        <v>200.66</v>
      </c>
      <c r="G31">
        <v>0</v>
      </c>
      <c r="H31">
        <v>0</v>
      </c>
      <c r="J31" s="7"/>
      <c r="K31" s="8"/>
      <c r="M31" s="7"/>
      <c r="N31" s="8"/>
      <c r="O31" s="9" cm="1">
        <f t="array" ref="O31">_xlfn.IFS(AND(B31="Short",F31=Q31),(D31-F31)/D31,AND(B31="Long",F31=Q31),(F31/D31)-1,AND(B31="Long",F31&lt;&gt;Q31),(F31/D31)-1,AND(B31="Short",F31&lt;&gt;Q31),(D31-F31)/D31)</f>
        <v>-0.24844190088092533</v>
      </c>
      <c r="P31" t="s">
        <v>23</v>
      </c>
      <c r="Q31" s="7">
        <v>297.83199999999999</v>
      </c>
      <c r="R31" s="8">
        <v>44524</v>
      </c>
      <c r="S31" s="10">
        <f t="shared" si="0"/>
        <v>366</v>
      </c>
      <c r="T31" s="10">
        <v>0</v>
      </c>
      <c r="V31" s="11" t="b">
        <f t="shared" si="1"/>
        <v>0</v>
      </c>
      <c r="Y31" s="10">
        <v>0</v>
      </c>
      <c r="AC31" t="b">
        <f t="shared" si="2"/>
        <v>0</v>
      </c>
    </row>
    <row r="32" spans="1:29" x14ac:dyDescent="0.2">
      <c r="A32" t="s">
        <v>40</v>
      </c>
      <c r="B32" t="s">
        <v>25</v>
      </c>
      <c r="C32" s="6">
        <v>43906</v>
      </c>
      <c r="D32" s="7">
        <v>77.647999999999996</v>
      </c>
      <c r="E32" s="6">
        <v>43907</v>
      </c>
      <c r="F32" s="7">
        <v>84.382999999999996</v>
      </c>
      <c r="G32">
        <v>1</v>
      </c>
      <c r="H32">
        <v>0</v>
      </c>
      <c r="J32" s="7"/>
      <c r="K32" s="8"/>
      <c r="M32" s="7"/>
      <c r="N32" s="8"/>
      <c r="O32" s="9" cm="1">
        <f t="array" ref="O32">_xlfn.IFS(AND(B32="Short",F32=Q32),(D32-F32)/D32,AND(B32="Long",F32=Q32),(F32/D32)-1,AND(B32="Long",F32&lt;&gt;Q32),(F32/D32)-1,AND(B32="Short",F32&lt;&gt;Q32),(D32-F32)/D32)</f>
        <v>8.6737584998969774E-2</v>
      </c>
      <c r="P32" t="s">
        <v>23</v>
      </c>
      <c r="Q32" s="7">
        <v>84.382999999999996</v>
      </c>
      <c r="R32" s="8">
        <v>43906</v>
      </c>
      <c r="S32" s="10">
        <f t="shared" si="0"/>
        <v>1</v>
      </c>
      <c r="T32" s="10">
        <v>1</v>
      </c>
      <c r="V32" s="11" t="str">
        <f t="shared" si="1"/>
        <v>1</v>
      </c>
      <c r="Y32" s="10">
        <v>0</v>
      </c>
      <c r="AC32">
        <f t="shared" si="2"/>
        <v>1</v>
      </c>
    </row>
    <row r="33" spans="1:29" x14ac:dyDescent="0.2">
      <c r="A33" t="s">
        <v>42</v>
      </c>
      <c r="B33" t="s">
        <v>25</v>
      </c>
      <c r="C33" s="6">
        <v>43906</v>
      </c>
      <c r="D33" s="7">
        <v>76.614000000000004</v>
      </c>
      <c r="E33" s="6">
        <v>43930</v>
      </c>
      <c r="F33" s="7">
        <v>87.819000000000003</v>
      </c>
      <c r="G33">
        <v>1</v>
      </c>
      <c r="H33">
        <v>0</v>
      </c>
      <c r="J33" s="7"/>
      <c r="K33" s="8"/>
      <c r="M33" s="7"/>
      <c r="N33" s="8"/>
      <c r="O33" s="9" cm="1">
        <f t="array" ref="O33">_xlfn.IFS(AND(B33="Short",F33=Q33),(D33-F33)/D33,AND(B33="Long",F33=Q33),(F33/D33)-1,AND(B33="Long",F33&lt;&gt;Q33),(F33/D33)-1,AND(B33="Short",F33&lt;&gt;Q33),(D33-F33)/D33)</f>
        <v>0.14625264312005637</v>
      </c>
      <c r="P33" t="s">
        <v>23</v>
      </c>
      <c r="Q33" s="7">
        <v>87.819000000000003</v>
      </c>
      <c r="R33" s="8">
        <v>43906</v>
      </c>
      <c r="S33" s="10">
        <f t="shared" si="0"/>
        <v>24</v>
      </c>
      <c r="T33" s="10">
        <v>1</v>
      </c>
      <c r="V33" s="11" t="str">
        <f t="shared" si="1"/>
        <v>1</v>
      </c>
      <c r="Y33" s="10">
        <v>0</v>
      </c>
      <c r="AC33">
        <f t="shared" si="2"/>
        <v>24</v>
      </c>
    </row>
    <row r="34" spans="1:29" x14ac:dyDescent="0.2">
      <c r="A34" t="s">
        <v>40</v>
      </c>
      <c r="B34" t="s">
        <v>25</v>
      </c>
      <c r="C34" s="6">
        <v>44685</v>
      </c>
      <c r="D34" s="7">
        <v>100.52500000000001</v>
      </c>
      <c r="E34" s="6">
        <v>45051</v>
      </c>
      <c r="F34" s="7">
        <v>78.56</v>
      </c>
      <c r="G34">
        <v>0</v>
      </c>
      <c r="H34">
        <v>0</v>
      </c>
      <c r="J34" s="7"/>
      <c r="K34" s="8"/>
      <c r="M34" s="7"/>
      <c r="N34" s="8"/>
      <c r="O34" s="9" cm="1">
        <f t="array" ref="O34">_xlfn.IFS(AND(B34="Short",F34=Q34),(D34-F34)/D34,AND(B34="Long",F34=Q34),(F34/D34)-1,AND(B34="Long",F34&lt;&gt;Q34),(F34/D34)-1,AND(B34="Short",F34&lt;&gt;Q34),(D34-F34)/D34)</f>
        <v>-0.21850285998507835</v>
      </c>
      <c r="P34" t="s">
        <v>23</v>
      </c>
      <c r="Q34" s="7">
        <v>111.58750000000001</v>
      </c>
      <c r="R34" s="8">
        <v>44685</v>
      </c>
      <c r="S34" s="10">
        <f t="shared" si="0"/>
        <v>366</v>
      </c>
      <c r="T34" s="10">
        <v>0</v>
      </c>
      <c r="V34" s="11" t="b">
        <f t="shared" si="1"/>
        <v>0</v>
      </c>
      <c r="Y34" s="10">
        <v>0</v>
      </c>
      <c r="AC34" t="b">
        <f t="shared" si="2"/>
        <v>0</v>
      </c>
    </row>
    <row r="35" spans="1:29" x14ac:dyDescent="0.2">
      <c r="A35" t="s">
        <v>44</v>
      </c>
      <c r="B35" t="s">
        <v>22</v>
      </c>
      <c r="C35" s="6">
        <v>43685</v>
      </c>
      <c r="D35" s="7">
        <v>73.998000000000005</v>
      </c>
      <c r="E35" s="6">
        <v>43689</v>
      </c>
      <c r="F35" s="7">
        <v>68.658000000000001</v>
      </c>
      <c r="G35">
        <v>1</v>
      </c>
      <c r="H35">
        <v>0</v>
      </c>
      <c r="J35" s="7"/>
      <c r="K35" s="8"/>
      <c r="M35" s="7"/>
      <c r="N35" s="8"/>
      <c r="O35" s="9" cm="1">
        <f t="array" ref="O35">_xlfn.IFS(AND(B35="Short",F35=Q35),(D35-F35)/D35,AND(B35="Long",F35=Q35),(F35/D35)-1,AND(B35="Long",F35&lt;&gt;Q35),(F35/D35)-1,AND(B35="Short",F35&lt;&gt;Q35),(D35-F35)/D35)</f>
        <v>7.2164112543582307E-2</v>
      </c>
      <c r="P35" t="s">
        <v>23</v>
      </c>
      <c r="Q35" s="7">
        <v>68.658000000000001</v>
      </c>
      <c r="R35" s="8">
        <v>43685</v>
      </c>
      <c r="S35" s="10">
        <f t="shared" si="0"/>
        <v>4</v>
      </c>
      <c r="T35" s="10">
        <v>1</v>
      </c>
      <c r="V35" s="11" t="str">
        <f t="shared" si="1"/>
        <v>1</v>
      </c>
      <c r="Y35" s="10">
        <v>0</v>
      </c>
      <c r="AC35">
        <f t="shared" si="2"/>
        <v>4</v>
      </c>
    </row>
    <row r="36" spans="1:29" x14ac:dyDescent="0.2">
      <c r="A36" t="s">
        <v>43</v>
      </c>
      <c r="B36" t="s">
        <v>22</v>
      </c>
      <c r="C36" s="6">
        <v>44231</v>
      </c>
      <c r="D36" s="7">
        <v>601.36800000000005</v>
      </c>
      <c r="E36" s="6">
        <v>44250</v>
      </c>
      <c r="F36" s="7">
        <v>555.37800000000004</v>
      </c>
      <c r="G36">
        <v>1</v>
      </c>
      <c r="H36">
        <v>0</v>
      </c>
      <c r="J36" s="7"/>
      <c r="K36" s="8"/>
      <c r="M36" s="7"/>
      <c r="N36" s="8"/>
      <c r="O36" s="9" cm="1">
        <f t="array" ref="O36">_xlfn.IFS(AND(B36="Short",F36=Q36),(D36-F36)/D36,AND(B36="Long",F36=Q36),(F36/D36)-1,AND(B36="Long",F36&lt;&gt;Q36),(F36/D36)-1,AND(B36="Short",F36&lt;&gt;Q36),(D36-F36)/D36)</f>
        <v>7.647563555094386E-2</v>
      </c>
      <c r="P36" t="s">
        <v>23</v>
      </c>
      <c r="Q36" s="7">
        <v>555.37800000000004</v>
      </c>
      <c r="R36" s="8">
        <v>44231</v>
      </c>
      <c r="S36" s="10">
        <f t="shared" si="0"/>
        <v>19</v>
      </c>
      <c r="T36" s="10">
        <v>1</v>
      </c>
      <c r="V36" s="11" t="str">
        <f t="shared" si="1"/>
        <v>1</v>
      </c>
      <c r="Y36" s="10">
        <v>0</v>
      </c>
      <c r="AC36">
        <f t="shared" si="2"/>
        <v>19</v>
      </c>
    </row>
    <row r="37" spans="1:29" x14ac:dyDescent="0.2">
      <c r="A37" t="s">
        <v>44</v>
      </c>
      <c r="B37" t="s">
        <v>22</v>
      </c>
      <c r="C37" s="6">
        <v>44686</v>
      </c>
      <c r="D37" s="7">
        <v>235.74700000000001</v>
      </c>
      <c r="E37" s="6">
        <v>44691</v>
      </c>
      <c r="F37" s="7">
        <v>218.84950000000001</v>
      </c>
      <c r="G37">
        <v>1</v>
      </c>
      <c r="H37">
        <v>0</v>
      </c>
      <c r="J37" s="7"/>
      <c r="K37" s="8"/>
      <c r="M37" s="7"/>
      <c r="N37" s="8"/>
      <c r="O37" s="9" cm="1">
        <f t="array" ref="O37">_xlfn.IFS(AND(B37="Short",F37=Q37),(D37-F37)/D37,AND(B37="Long",F37=Q37),(F37/D37)-1,AND(B37="Long",F37&lt;&gt;Q37),(F37/D37)-1,AND(B37="Short",F37&lt;&gt;Q37),(D37-F37)/D37)</f>
        <v>7.1676415818653083E-2</v>
      </c>
      <c r="P37" t="s">
        <v>23</v>
      </c>
      <c r="Q37" s="7">
        <v>218.84950000000001</v>
      </c>
      <c r="R37" s="8">
        <v>44686</v>
      </c>
      <c r="S37" s="10">
        <f t="shared" si="0"/>
        <v>5</v>
      </c>
      <c r="T37" s="10">
        <v>1</v>
      </c>
      <c r="V37" s="11" t="str">
        <f t="shared" si="1"/>
        <v>1</v>
      </c>
      <c r="Y37" s="10">
        <v>0</v>
      </c>
      <c r="AC37">
        <f t="shared" si="2"/>
        <v>5</v>
      </c>
    </row>
    <row r="38" spans="1:29" x14ac:dyDescent="0.2">
      <c r="A38" t="s">
        <v>46</v>
      </c>
      <c r="B38" t="s">
        <v>25</v>
      </c>
      <c r="C38" s="6">
        <v>43899</v>
      </c>
      <c r="D38" s="7">
        <v>43.585999999999999</v>
      </c>
      <c r="E38" s="6">
        <v>43915</v>
      </c>
      <c r="F38" s="7">
        <v>47.756</v>
      </c>
      <c r="G38">
        <v>1</v>
      </c>
      <c r="H38">
        <v>0</v>
      </c>
      <c r="J38" s="7"/>
      <c r="K38" s="8"/>
      <c r="M38" s="7"/>
      <c r="N38" s="8"/>
      <c r="O38" s="9" cm="1">
        <f t="array" ref="O38">_xlfn.IFS(AND(B38="Short",F38=Q38),(D38-F38)/D38,AND(B38="Long",F38=Q38),(F38/D38)-1,AND(B38="Long",F38&lt;&gt;Q38),(F38/D38)-1,AND(B38="Short",F38&lt;&gt;Q38),(D38-F38)/D38)</f>
        <v>9.5672922498049928E-2</v>
      </c>
      <c r="P38" t="s">
        <v>23</v>
      </c>
      <c r="Q38" s="7">
        <v>47.756</v>
      </c>
      <c r="R38" s="8">
        <v>43899</v>
      </c>
      <c r="S38" s="10">
        <f t="shared" si="0"/>
        <v>16</v>
      </c>
      <c r="T38" s="10">
        <v>1</v>
      </c>
      <c r="V38" s="11" t="str">
        <f t="shared" si="1"/>
        <v>1</v>
      </c>
      <c r="Y38" s="10">
        <v>0</v>
      </c>
      <c r="AC38">
        <f t="shared" si="2"/>
        <v>16</v>
      </c>
    </row>
    <row r="39" spans="1:29" x14ac:dyDescent="0.2">
      <c r="A39" t="s">
        <v>46</v>
      </c>
      <c r="B39" t="s">
        <v>22</v>
      </c>
      <c r="C39" s="6">
        <v>44041</v>
      </c>
      <c r="D39" s="7">
        <v>74.710999999999999</v>
      </c>
      <c r="E39" s="6">
        <v>44407</v>
      </c>
      <c r="F39" s="7">
        <v>106.19</v>
      </c>
      <c r="G39">
        <v>0</v>
      </c>
      <c r="H39">
        <v>0</v>
      </c>
      <c r="J39" s="7"/>
      <c r="K39" s="8"/>
      <c r="M39" s="7"/>
      <c r="N39" s="8"/>
      <c r="O39" s="9" cm="1">
        <f t="array" ref="O39">_xlfn.IFS(AND(B39="Short",F39=Q39),(D39-F39)/D39,AND(B39="Long",F39=Q39),(F39/D39)-1,AND(B39="Long",F39&lt;&gt;Q39),(F39/D39)-1,AND(B39="Short",F39&lt;&gt;Q39),(D39-F39)/D39)</f>
        <v>-0.42134357725100724</v>
      </c>
      <c r="P39" t="s">
        <v>23</v>
      </c>
      <c r="Q39" s="7">
        <v>68.793499999999995</v>
      </c>
      <c r="R39" s="8">
        <v>44041</v>
      </c>
      <c r="S39" s="10">
        <f t="shared" si="0"/>
        <v>366</v>
      </c>
      <c r="T39" s="10">
        <v>0</v>
      </c>
      <c r="V39" s="11" t="b">
        <f t="shared" si="1"/>
        <v>0</v>
      </c>
      <c r="Y39" s="10">
        <v>0</v>
      </c>
      <c r="AC39" t="b">
        <f t="shared" si="2"/>
        <v>0</v>
      </c>
    </row>
    <row r="40" spans="1:29" x14ac:dyDescent="0.2">
      <c r="A40" t="s">
        <v>49</v>
      </c>
      <c r="B40" t="s">
        <v>25</v>
      </c>
      <c r="C40" s="6">
        <v>43888</v>
      </c>
      <c r="D40" s="7">
        <v>244.69300000000001</v>
      </c>
      <c r="E40" s="6">
        <v>43941</v>
      </c>
      <c r="F40" s="7">
        <v>265.94049999999999</v>
      </c>
      <c r="G40">
        <v>1</v>
      </c>
      <c r="H40">
        <v>0</v>
      </c>
      <c r="J40" s="7"/>
      <c r="K40" s="8"/>
      <c r="M40" s="7"/>
      <c r="N40" s="8"/>
      <c r="O40" s="9" cm="1">
        <f t="array" ref="O40">_xlfn.IFS(AND(B40="Short",F40=Q40),(D40-F40)/D40,AND(B40="Long",F40=Q40),(F40/D40)-1,AND(B40="Long",F40&lt;&gt;Q40),(F40/D40)-1,AND(B40="Short",F40&lt;&gt;Q40),(D40-F40)/D40)</f>
        <v>8.6833297233676277E-2</v>
      </c>
      <c r="P40" t="s">
        <v>23</v>
      </c>
      <c r="Q40" s="7">
        <v>265.94049999999999</v>
      </c>
      <c r="R40" s="8">
        <v>43888</v>
      </c>
      <c r="S40" s="10">
        <f t="shared" si="0"/>
        <v>53</v>
      </c>
      <c r="T40" s="10">
        <v>1</v>
      </c>
      <c r="V40" s="11" t="str">
        <f t="shared" si="1"/>
        <v>1</v>
      </c>
      <c r="Y40" s="10">
        <v>0</v>
      </c>
      <c r="AC40">
        <f t="shared" si="2"/>
        <v>53</v>
      </c>
    </row>
    <row r="41" spans="1:29" x14ac:dyDescent="0.2">
      <c r="A41" t="s">
        <v>43</v>
      </c>
      <c r="B41" t="s">
        <v>25</v>
      </c>
      <c r="C41" s="6">
        <v>44679</v>
      </c>
      <c r="D41" s="7">
        <v>289.84300000000002</v>
      </c>
      <c r="E41" s="6">
        <v>44959</v>
      </c>
      <c r="F41" s="7">
        <v>348.66550000000001</v>
      </c>
      <c r="G41">
        <v>1</v>
      </c>
      <c r="H41">
        <v>0</v>
      </c>
      <c r="J41" s="7"/>
      <c r="K41" s="8"/>
      <c r="M41" s="7"/>
      <c r="N41" s="8"/>
      <c r="O41" s="9" cm="1">
        <f t="array" ref="O41">_xlfn.IFS(AND(B41="Short",F41=Q41),(D41-F41)/D41,AND(B41="Long",F41=Q41),(F41/D41)-1,AND(B41="Long",F41&lt;&gt;Q41),(F41/D41)-1,AND(B41="Short",F41&lt;&gt;Q41),(D41-F41)/D41)</f>
        <v>0.20294607770413631</v>
      </c>
      <c r="P41" t="s">
        <v>23</v>
      </c>
      <c r="Q41" s="7">
        <v>348.66550000000001</v>
      </c>
      <c r="R41" s="8">
        <v>44679</v>
      </c>
      <c r="S41" s="10">
        <f t="shared" si="0"/>
        <v>280</v>
      </c>
      <c r="T41" s="10">
        <v>1</v>
      </c>
      <c r="V41" s="11" t="str">
        <f t="shared" si="1"/>
        <v>1</v>
      </c>
      <c r="Y41" s="10">
        <v>0</v>
      </c>
      <c r="AC41">
        <f t="shared" si="2"/>
        <v>280</v>
      </c>
    </row>
    <row r="42" spans="1:29" x14ac:dyDescent="0.2">
      <c r="A42" t="s">
        <v>46</v>
      </c>
      <c r="B42" t="s">
        <v>22</v>
      </c>
      <c r="C42" s="6">
        <v>44594</v>
      </c>
      <c r="D42" s="7">
        <v>128.57900000000001</v>
      </c>
      <c r="E42" s="6">
        <v>44596</v>
      </c>
      <c r="F42" s="7">
        <v>118.7465</v>
      </c>
      <c r="G42">
        <v>1</v>
      </c>
      <c r="H42">
        <v>0</v>
      </c>
      <c r="J42" s="7"/>
      <c r="K42" s="8"/>
      <c r="M42" s="7"/>
      <c r="N42" s="8"/>
      <c r="O42" s="9" cm="1">
        <f t="array" ref="O42">_xlfn.IFS(AND(B42="Short",F42=Q42),(D42-F42)/D42,AND(B42="Long",F42=Q42),(F42/D42)-1,AND(B42="Long",F42&lt;&gt;Q42),(F42/D42)-1,AND(B42="Short",F42&lt;&gt;Q42),(D42-F42)/D42)</f>
        <v>7.6470496737414434E-2</v>
      </c>
      <c r="P42" t="s">
        <v>23</v>
      </c>
      <c r="Q42" s="7">
        <v>118.7465</v>
      </c>
      <c r="R42" s="8">
        <v>44594</v>
      </c>
      <c r="S42" s="10">
        <f t="shared" si="0"/>
        <v>2</v>
      </c>
      <c r="T42" s="10">
        <v>1</v>
      </c>
      <c r="V42" s="11" t="str">
        <f t="shared" si="1"/>
        <v>1</v>
      </c>
      <c r="Y42" s="10">
        <v>0</v>
      </c>
      <c r="AC42">
        <f t="shared" si="2"/>
        <v>2</v>
      </c>
    </row>
    <row r="43" spans="1:29" x14ac:dyDescent="0.2">
      <c r="A43" t="s">
        <v>43</v>
      </c>
      <c r="B43" t="s">
        <v>22</v>
      </c>
      <c r="C43" s="6">
        <v>45134</v>
      </c>
      <c r="D43" s="7">
        <v>397.43200000000002</v>
      </c>
      <c r="E43" s="6">
        <v>45148</v>
      </c>
      <c r="F43" s="7">
        <v>349.447</v>
      </c>
      <c r="G43">
        <v>1</v>
      </c>
      <c r="H43">
        <v>0</v>
      </c>
      <c r="J43" s="7"/>
      <c r="K43" s="8"/>
      <c r="M43" s="7"/>
      <c r="N43" s="8"/>
      <c r="O43" s="9" cm="1">
        <f t="array" ref="O43">_xlfn.IFS(AND(B43="Short",F43=Q43),(D43-F43)/D43,AND(B43="Long",F43=Q43),(F43/D43)-1,AND(B43="Long",F43&lt;&gt;Q43),(F43/D43)-1,AND(B43="Short",F43&lt;&gt;Q43),(D43-F43)/D43)</f>
        <v>0.12073763562068482</v>
      </c>
      <c r="P43" t="s">
        <v>23</v>
      </c>
      <c r="Q43" s="7">
        <v>349.447</v>
      </c>
      <c r="R43" s="8">
        <v>45134</v>
      </c>
      <c r="S43" s="10">
        <f t="shared" si="0"/>
        <v>14</v>
      </c>
      <c r="T43" s="10">
        <v>1</v>
      </c>
      <c r="V43" s="11" t="str">
        <f t="shared" si="1"/>
        <v>1</v>
      </c>
      <c r="Y43" s="10">
        <v>0</v>
      </c>
      <c r="AC43">
        <f t="shared" si="2"/>
        <v>14</v>
      </c>
    </row>
    <row r="44" spans="1:29" x14ac:dyDescent="0.2">
      <c r="A44" t="s">
        <v>49</v>
      </c>
      <c r="B44" t="s">
        <v>22</v>
      </c>
      <c r="C44" s="6">
        <v>45282</v>
      </c>
      <c r="D44" s="7">
        <v>357.02499999999998</v>
      </c>
      <c r="E44" s="6">
        <v>45414</v>
      </c>
      <c r="F44" s="7">
        <v>312.13749999999999</v>
      </c>
      <c r="G44">
        <v>1</v>
      </c>
      <c r="H44">
        <v>0</v>
      </c>
      <c r="J44" s="7"/>
      <c r="K44" s="8"/>
      <c r="M44" s="7"/>
      <c r="N44" s="8"/>
      <c r="O44" s="9" cm="1">
        <f t="array" ref="O44">_xlfn.IFS(AND(B44="Short",F44=Q44),(D44-F44)/D44,AND(B44="Long",F44=Q44),(F44/D44)-1,AND(B44="Long",F44&lt;&gt;Q44),(F44/D44)-1,AND(B44="Short",F44&lt;&gt;Q44),(D44-F44)/D44)</f>
        <v>0.12572648974161471</v>
      </c>
      <c r="P44" t="s">
        <v>23</v>
      </c>
      <c r="Q44" s="7">
        <v>312.13749999999999</v>
      </c>
      <c r="R44" s="8">
        <v>45282</v>
      </c>
      <c r="S44" s="10">
        <f t="shared" si="0"/>
        <v>132</v>
      </c>
      <c r="T44" s="10">
        <v>1</v>
      </c>
      <c r="V44" s="11" t="str">
        <f t="shared" si="1"/>
        <v>1</v>
      </c>
      <c r="Y44" s="10">
        <v>0</v>
      </c>
      <c r="AC44">
        <f t="shared" si="2"/>
        <v>132</v>
      </c>
    </row>
    <row r="45" spans="1:29" x14ac:dyDescent="0.2">
      <c r="A45" t="s">
        <v>47</v>
      </c>
      <c r="B45" t="s">
        <v>25</v>
      </c>
      <c r="C45" s="6">
        <v>43906</v>
      </c>
      <c r="D45" s="7">
        <v>66.715999999999994</v>
      </c>
      <c r="E45" s="6">
        <v>43915</v>
      </c>
      <c r="F45" s="7">
        <v>73.286000000000001</v>
      </c>
      <c r="G45">
        <v>1</v>
      </c>
      <c r="H45">
        <v>0</v>
      </c>
      <c r="J45" s="7"/>
      <c r="K45" s="8"/>
      <c r="M45" s="7"/>
      <c r="N45" s="8"/>
      <c r="O45" s="9" cm="1">
        <f t="array" ref="O45">_xlfn.IFS(AND(B45="Short",F45=Q45),(D45-F45)/D45,AND(B45="Long",F45=Q45),(F45/D45)-1,AND(B45="Long",F45&lt;&gt;Q45),(F45/D45)-1,AND(B45="Short",F45&lt;&gt;Q45),(D45-F45)/D45)</f>
        <v>9.8477126926074909E-2</v>
      </c>
      <c r="P45" t="s">
        <v>23</v>
      </c>
      <c r="Q45" s="7">
        <v>73.286000000000001</v>
      </c>
      <c r="R45" s="8">
        <v>43906</v>
      </c>
      <c r="S45" s="10">
        <f t="shared" si="0"/>
        <v>9</v>
      </c>
      <c r="T45" s="10">
        <v>1</v>
      </c>
      <c r="V45" s="11" t="str">
        <f t="shared" si="1"/>
        <v>1</v>
      </c>
      <c r="Y45" s="10">
        <v>0</v>
      </c>
      <c r="AC45">
        <f t="shared" si="2"/>
        <v>9</v>
      </c>
    </row>
    <row r="46" spans="1:29" x14ac:dyDescent="0.2">
      <c r="A46" t="s">
        <v>43</v>
      </c>
      <c r="B46" t="s">
        <v>22</v>
      </c>
      <c r="C46" s="6">
        <v>45323</v>
      </c>
      <c r="D46" s="7">
        <v>299.43200000000002</v>
      </c>
      <c r="E46" s="6">
        <v>45324</v>
      </c>
      <c r="F46" s="7">
        <v>272.67200000000003</v>
      </c>
      <c r="G46">
        <v>1</v>
      </c>
      <c r="H46">
        <v>0</v>
      </c>
      <c r="J46" s="7"/>
      <c r="K46" s="8"/>
      <c r="M46" s="7"/>
      <c r="N46" s="8"/>
      <c r="O46" s="9" cm="1">
        <f t="array" ref="O46">_xlfn.IFS(AND(B46="Short",F46=Q46),(D46-F46)/D46,AND(B46="Long",F46=Q46),(F46/D46)-1,AND(B46="Long",F46&lt;&gt;Q46),(F46/D46)-1,AND(B46="Short",F46&lt;&gt;Q46),(D46-F46)/D46)</f>
        <v>8.9369205696117948E-2</v>
      </c>
      <c r="P46" t="s">
        <v>23</v>
      </c>
      <c r="Q46" s="7">
        <v>272.67200000000003</v>
      </c>
      <c r="R46" s="8">
        <v>45323</v>
      </c>
      <c r="S46" s="10">
        <f t="shared" si="0"/>
        <v>1</v>
      </c>
      <c r="T46" s="10">
        <v>1</v>
      </c>
      <c r="V46" s="11" t="str">
        <f t="shared" si="1"/>
        <v>1</v>
      </c>
      <c r="Y46" s="10">
        <v>0</v>
      </c>
      <c r="AC46">
        <f t="shared" si="2"/>
        <v>1</v>
      </c>
    </row>
    <row r="47" spans="1:29" x14ac:dyDescent="0.2">
      <c r="A47" t="s">
        <v>45</v>
      </c>
      <c r="B47" t="s">
        <v>25</v>
      </c>
      <c r="C47" s="6">
        <v>43906</v>
      </c>
      <c r="D47" s="7">
        <v>93.036000000000001</v>
      </c>
      <c r="E47" s="6">
        <v>43915</v>
      </c>
      <c r="F47" s="7">
        <v>109.956</v>
      </c>
      <c r="G47">
        <v>1</v>
      </c>
      <c r="H47">
        <v>0</v>
      </c>
      <c r="J47" s="7"/>
      <c r="K47" s="8"/>
      <c r="M47" s="7"/>
      <c r="N47" s="8"/>
      <c r="O47" s="9" cm="1">
        <f t="array" ref="O47">_xlfn.IFS(AND(B47="Short",F47=Q47),(D47-F47)/D47,AND(B47="Long",F47=Q47),(F47/D47)-1,AND(B47="Long",F47&lt;&gt;Q47),(F47/D47)-1,AND(B47="Short",F47&lt;&gt;Q47),(D47-F47)/D47)</f>
        <v>0.18186508448342575</v>
      </c>
      <c r="P47" t="s">
        <v>23</v>
      </c>
      <c r="Q47" s="7">
        <v>109.956</v>
      </c>
      <c r="R47" s="8">
        <v>43906</v>
      </c>
      <c r="S47" s="10">
        <f t="shared" si="0"/>
        <v>9</v>
      </c>
      <c r="T47" s="10">
        <v>1</v>
      </c>
      <c r="V47" s="11" t="str">
        <f t="shared" si="1"/>
        <v>1</v>
      </c>
      <c r="Y47" s="10">
        <v>0</v>
      </c>
      <c r="AC47">
        <f t="shared" si="2"/>
        <v>9</v>
      </c>
    </row>
    <row r="48" spans="1:29" x14ac:dyDescent="0.2">
      <c r="A48" t="s">
        <v>50</v>
      </c>
      <c r="B48" t="s">
        <v>25</v>
      </c>
      <c r="C48" s="6">
        <v>43906</v>
      </c>
      <c r="D48" s="7">
        <v>79.477000000000004</v>
      </c>
      <c r="E48" s="6">
        <v>43907</v>
      </c>
      <c r="F48" s="7">
        <v>90.554500000000004</v>
      </c>
      <c r="G48">
        <v>1</v>
      </c>
      <c r="H48">
        <v>0</v>
      </c>
      <c r="J48" s="7"/>
      <c r="K48" s="8"/>
      <c r="M48" s="7"/>
      <c r="N48" s="8"/>
      <c r="O48" s="9" cm="1">
        <f t="array" ref="O48">_xlfn.IFS(AND(B48="Short",F48=Q48),(D48-F48)/D48,AND(B48="Long",F48=Q48),(F48/D48)-1,AND(B48="Long",F48&lt;&gt;Q48),(F48/D48)-1,AND(B48="Short",F48&lt;&gt;Q48),(D48-F48)/D48)</f>
        <v>0.13937994639958728</v>
      </c>
      <c r="P48" t="s">
        <v>23</v>
      </c>
      <c r="Q48" s="7">
        <v>90.554500000000004</v>
      </c>
      <c r="R48" s="8">
        <v>43906</v>
      </c>
      <c r="S48" s="10">
        <f t="shared" si="0"/>
        <v>1</v>
      </c>
      <c r="T48" s="10">
        <v>1</v>
      </c>
      <c r="V48" s="11" t="str">
        <f t="shared" si="1"/>
        <v>1</v>
      </c>
      <c r="Y48" s="10">
        <v>0</v>
      </c>
      <c r="AC48">
        <f t="shared" si="2"/>
        <v>1</v>
      </c>
    </row>
    <row r="49" spans="1:29" x14ac:dyDescent="0.2">
      <c r="A49" t="s">
        <v>52</v>
      </c>
      <c r="B49" t="s">
        <v>25</v>
      </c>
      <c r="C49" s="6">
        <v>45408</v>
      </c>
      <c r="D49" s="7">
        <v>274.392</v>
      </c>
      <c r="E49" s="6">
        <v>45461</v>
      </c>
      <c r="F49" s="7">
        <v>300.73200000000003</v>
      </c>
      <c r="G49">
        <v>1</v>
      </c>
      <c r="H49">
        <v>0</v>
      </c>
      <c r="J49" s="7"/>
      <c r="K49" s="8"/>
      <c r="M49" s="7"/>
      <c r="N49" s="8"/>
      <c r="O49" s="9" cm="1">
        <f t="array" ref="O49">_xlfn.IFS(AND(B49="Short",F49=Q49),(D49-F49)/D49,AND(B49="Long",F49=Q49),(F49/D49)-1,AND(B49="Long",F49&lt;&gt;Q49),(F49/D49)-1,AND(B49="Short",F49&lt;&gt;Q49),(D49-F49)/D49)</f>
        <v>9.5994052304732014E-2</v>
      </c>
      <c r="P49" t="s">
        <v>23</v>
      </c>
      <c r="Q49" s="7">
        <v>300.73200000000003</v>
      </c>
      <c r="R49" s="8">
        <v>45408</v>
      </c>
      <c r="S49" s="10">
        <f t="shared" si="0"/>
        <v>53</v>
      </c>
      <c r="T49" s="10">
        <v>1</v>
      </c>
      <c r="V49" s="11" t="str">
        <f t="shared" si="1"/>
        <v>1</v>
      </c>
      <c r="Y49" s="10">
        <v>0</v>
      </c>
      <c r="AC49">
        <f t="shared" si="2"/>
        <v>53</v>
      </c>
    </row>
    <row r="50" spans="1:29" x14ac:dyDescent="0.2">
      <c r="A50" t="s">
        <v>54</v>
      </c>
      <c r="B50" t="s">
        <v>25</v>
      </c>
      <c r="C50" s="6">
        <v>43906</v>
      </c>
      <c r="D50" s="7">
        <v>37.593000000000004</v>
      </c>
      <c r="E50" s="6">
        <v>43929</v>
      </c>
      <c r="F50" s="7">
        <v>40.840499999999999</v>
      </c>
      <c r="G50">
        <v>1</v>
      </c>
      <c r="H50">
        <v>0</v>
      </c>
      <c r="J50" s="7"/>
      <c r="K50" s="8"/>
      <c r="M50" s="7"/>
      <c r="N50" s="8"/>
      <c r="O50" s="9" cm="1">
        <f t="array" ref="O50">_xlfn.IFS(AND(B50="Short",F50=Q50),(D50-F50)/D50,AND(B50="Long",F50=Q50),(F50/D50)-1,AND(B50="Long",F50&lt;&gt;Q50),(F50/D50)-1,AND(B50="Short",F50&lt;&gt;Q50),(D50-F50)/D50)</f>
        <v>8.6385763306998431E-2</v>
      </c>
      <c r="P50" t="s">
        <v>23</v>
      </c>
      <c r="Q50" s="7">
        <v>40.840499999999999</v>
      </c>
      <c r="R50" s="8">
        <v>43906</v>
      </c>
      <c r="S50" s="10">
        <f t="shared" si="0"/>
        <v>23</v>
      </c>
      <c r="T50" s="10">
        <v>1</v>
      </c>
      <c r="V50" s="11" t="str">
        <f t="shared" si="1"/>
        <v>1</v>
      </c>
      <c r="Y50" s="10">
        <v>0</v>
      </c>
      <c r="AC50">
        <f t="shared" si="2"/>
        <v>23</v>
      </c>
    </row>
    <row r="51" spans="1:29" x14ac:dyDescent="0.2">
      <c r="A51" t="s">
        <v>50</v>
      </c>
      <c r="B51" t="s">
        <v>25</v>
      </c>
      <c r="C51" s="6">
        <v>44854</v>
      </c>
      <c r="D51" s="7">
        <v>118.419</v>
      </c>
      <c r="E51" s="6">
        <v>44876</v>
      </c>
      <c r="F51" s="7">
        <v>132.36150000000001</v>
      </c>
      <c r="G51">
        <v>1</v>
      </c>
      <c r="H51">
        <v>0</v>
      </c>
      <c r="J51" s="7"/>
      <c r="K51" s="8"/>
      <c r="M51" s="7"/>
      <c r="N51" s="8"/>
      <c r="O51" s="9" cm="1">
        <f t="array" ref="O51">_xlfn.IFS(AND(B51="Short",F51=Q51),(D51-F51)/D51,AND(B51="Long",F51=Q51),(F51/D51)-1,AND(B51="Long",F51&lt;&gt;Q51),(F51/D51)-1,AND(B51="Short",F51&lt;&gt;Q51),(D51-F51)/D51)</f>
        <v>0.11773870747092952</v>
      </c>
      <c r="P51" t="s">
        <v>23</v>
      </c>
      <c r="Q51" s="7">
        <v>132.36150000000001</v>
      </c>
      <c r="R51" s="8">
        <v>44854</v>
      </c>
      <c r="S51" s="10">
        <f t="shared" si="0"/>
        <v>22</v>
      </c>
      <c r="T51" s="10">
        <v>1</v>
      </c>
      <c r="V51" s="11" t="str">
        <f t="shared" si="1"/>
        <v>1</v>
      </c>
      <c r="Y51" s="10">
        <v>0</v>
      </c>
      <c r="AC51">
        <f t="shared" si="2"/>
        <v>22</v>
      </c>
    </row>
    <row r="52" spans="1:29" x14ac:dyDescent="0.2">
      <c r="A52" t="s">
        <v>48</v>
      </c>
      <c r="B52" t="s">
        <v>25</v>
      </c>
      <c r="C52" s="6">
        <v>43906</v>
      </c>
      <c r="D52" s="7">
        <v>209.88399999999999</v>
      </c>
      <c r="E52" s="6">
        <v>43907</v>
      </c>
      <c r="F52" s="7">
        <v>234.13900000000001</v>
      </c>
      <c r="G52">
        <v>1</v>
      </c>
      <c r="H52">
        <v>0</v>
      </c>
      <c r="J52" s="7"/>
      <c r="K52" s="8"/>
      <c r="M52" s="7"/>
      <c r="N52" s="8"/>
      <c r="O52" s="9" cm="1">
        <f t="array" ref="O52">_xlfn.IFS(AND(B52="Short",F52=Q52),(D52-F52)/D52,AND(B52="Long",F52=Q52),(F52/D52)-1,AND(B52="Long",F52&lt;&gt;Q52),(F52/D52)-1,AND(B52="Short",F52&lt;&gt;Q52),(D52-F52)/D52)</f>
        <v>0.11556383526138259</v>
      </c>
      <c r="P52" t="s">
        <v>23</v>
      </c>
      <c r="Q52" s="7">
        <v>234.13900000000001</v>
      </c>
      <c r="R52" s="8">
        <v>43906</v>
      </c>
      <c r="S52" s="10">
        <f t="shared" si="0"/>
        <v>1</v>
      </c>
      <c r="T52" s="10">
        <v>1</v>
      </c>
      <c r="V52" s="11" t="str">
        <f t="shared" si="1"/>
        <v>1</v>
      </c>
      <c r="Y52" s="10">
        <v>0</v>
      </c>
      <c r="AC52">
        <f t="shared" si="2"/>
        <v>1</v>
      </c>
    </row>
    <row r="53" spans="1:29" x14ac:dyDescent="0.2">
      <c r="A53" t="s">
        <v>56</v>
      </c>
      <c r="B53" t="s">
        <v>25</v>
      </c>
      <c r="C53" s="6">
        <v>43906</v>
      </c>
      <c r="D53" s="7">
        <v>100.749</v>
      </c>
      <c r="E53" s="6">
        <v>43987</v>
      </c>
      <c r="F53" s="7">
        <v>109.9665</v>
      </c>
      <c r="G53">
        <v>1</v>
      </c>
      <c r="H53">
        <v>0</v>
      </c>
      <c r="J53" s="7"/>
      <c r="K53" s="8"/>
      <c r="M53" s="7"/>
      <c r="N53" s="8"/>
      <c r="O53" s="9" cm="1">
        <f t="array" ref="O53">_xlfn.IFS(AND(B53="Short",F53=Q53),(D53-F53)/D53,AND(B53="Long",F53=Q53),(F53/D53)-1,AND(B53="Long",F53&lt;&gt;Q53),(F53/D53)-1,AND(B53="Short",F53&lt;&gt;Q53),(D53-F53)/D53)</f>
        <v>9.1489741833665761E-2</v>
      </c>
      <c r="P53" t="s">
        <v>23</v>
      </c>
      <c r="Q53" s="7">
        <v>109.9665</v>
      </c>
      <c r="R53" s="8">
        <v>43906</v>
      </c>
      <c r="S53" s="10">
        <f t="shared" si="0"/>
        <v>81</v>
      </c>
      <c r="T53" s="10">
        <v>1</v>
      </c>
      <c r="V53" s="11" t="str">
        <f t="shared" si="1"/>
        <v>1</v>
      </c>
      <c r="Y53" s="10">
        <v>0</v>
      </c>
      <c r="AC53">
        <f t="shared" si="2"/>
        <v>81</v>
      </c>
    </row>
    <row r="54" spans="1:29" x14ac:dyDescent="0.2">
      <c r="A54" t="s">
        <v>59</v>
      </c>
      <c r="B54" t="s">
        <v>22</v>
      </c>
      <c r="C54" s="6">
        <v>43724</v>
      </c>
      <c r="D54" s="7">
        <v>26.608000000000001</v>
      </c>
      <c r="E54" s="6">
        <v>43739</v>
      </c>
      <c r="F54" s="7">
        <v>24.718</v>
      </c>
      <c r="G54">
        <v>1</v>
      </c>
      <c r="H54">
        <v>0</v>
      </c>
      <c r="J54" s="7"/>
      <c r="K54" s="8"/>
      <c r="M54" s="7"/>
      <c r="N54" s="8"/>
      <c r="O54" s="9" cm="1">
        <f t="array" ref="O54">_xlfn.IFS(AND(B54="Short",F54=Q54),(D54-F54)/D54,AND(B54="Long",F54=Q54),(F54/D54)-1,AND(B54="Long",F54&lt;&gt;Q54),(F54/D54)-1,AND(B54="Short",F54&lt;&gt;Q54),(D54-F54)/D54)</f>
        <v>7.1031268791340973E-2</v>
      </c>
      <c r="P54" t="s">
        <v>23</v>
      </c>
      <c r="Q54" s="7">
        <v>24.718</v>
      </c>
      <c r="R54" s="8">
        <v>43724</v>
      </c>
      <c r="S54" s="10">
        <f t="shared" si="0"/>
        <v>15</v>
      </c>
      <c r="T54" s="10">
        <v>1</v>
      </c>
      <c r="V54" s="11" t="str">
        <f t="shared" si="1"/>
        <v>1</v>
      </c>
      <c r="Y54" s="10">
        <v>0</v>
      </c>
      <c r="AC54">
        <f t="shared" si="2"/>
        <v>15</v>
      </c>
    </row>
    <row r="55" spans="1:29" x14ac:dyDescent="0.2">
      <c r="A55" t="s">
        <v>55</v>
      </c>
      <c r="B55" t="s">
        <v>22</v>
      </c>
      <c r="C55" s="6">
        <v>44596</v>
      </c>
      <c r="D55" s="7">
        <v>153.93039999999999</v>
      </c>
      <c r="E55" s="6">
        <v>44616</v>
      </c>
      <c r="F55" s="7">
        <v>141.35964999999999</v>
      </c>
      <c r="G55">
        <v>1</v>
      </c>
      <c r="H55">
        <v>0</v>
      </c>
      <c r="J55" s="7"/>
      <c r="K55" s="8"/>
      <c r="M55" s="7"/>
      <c r="N55" s="8"/>
      <c r="O55" s="9" cm="1">
        <f t="array" ref="O55">_xlfn.IFS(AND(B55="Short",F55=Q55),(D55-F55)/D55,AND(B55="Long",F55=Q55),(F55/D55)-1,AND(B55="Long",F55&lt;&gt;Q55),(F55/D55)-1,AND(B55="Short",F55&lt;&gt;Q55),(D55-F55)/D55)</f>
        <v>8.1665155161033842E-2</v>
      </c>
      <c r="P55" t="s">
        <v>23</v>
      </c>
      <c r="Q55" s="7">
        <v>141.35964999999999</v>
      </c>
      <c r="R55" s="8">
        <v>44596</v>
      </c>
      <c r="S55" s="10">
        <f t="shared" si="0"/>
        <v>20</v>
      </c>
      <c r="T55" s="10">
        <v>1</v>
      </c>
      <c r="V55" s="11" t="str">
        <f t="shared" si="1"/>
        <v>1</v>
      </c>
      <c r="Y55" s="10">
        <v>0</v>
      </c>
      <c r="AC55">
        <f t="shared" si="2"/>
        <v>20</v>
      </c>
    </row>
    <row r="56" spans="1:29" x14ac:dyDescent="0.2">
      <c r="A56" t="s">
        <v>55</v>
      </c>
      <c r="B56" t="s">
        <v>22</v>
      </c>
      <c r="C56" s="6">
        <v>44771</v>
      </c>
      <c r="D56" s="7">
        <v>133.63800000000001</v>
      </c>
      <c r="E56" s="6">
        <v>44805</v>
      </c>
      <c r="F56" s="7">
        <v>124.173</v>
      </c>
      <c r="G56">
        <v>1</v>
      </c>
      <c r="H56">
        <v>0</v>
      </c>
      <c r="J56" s="7"/>
      <c r="K56" s="8"/>
      <c r="M56" s="7"/>
      <c r="N56" s="8"/>
      <c r="O56" s="9" cm="1">
        <f t="array" ref="O56">_xlfn.IFS(AND(B56="Short",F56=Q56),(D56-F56)/D56,AND(B56="Long",F56=Q56),(F56/D56)-1,AND(B56="Long",F56&lt;&gt;Q56),(F56/D56)-1,AND(B56="Short",F56&lt;&gt;Q56),(D56-F56)/D56)</f>
        <v>7.0825663359224189E-2</v>
      </c>
      <c r="P56" t="s">
        <v>23</v>
      </c>
      <c r="Q56" s="7">
        <v>124.173</v>
      </c>
      <c r="R56" s="8">
        <v>44771</v>
      </c>
      <c r="S56" s="10">
        <f t="shared" si="0"/>
        <v>34</v>
      </c>
      <c r="T56" s="10">
        <v>1</v>
      </c>
      <c r="V56" s="11" t="str">
        <f t="shared" si="1"/>
        <v>1</v>
      </c>
      <c r="Y56" s="10">
        <v>0</v>
      </c>
      <c r="AC56">
        <f t="shared" si="2"/>
        <v>34</v>
      </c>
    </row>
    <row r="57" spans="1:29" x14ac:dyDescent="0.2">
      <c r="A57" t="s">
        <v>55</v>
      </c>
      <c r="B57" t="s">
        <v>25</v>
      </c>
      <c r="C57" s="6">
        <v>44862</v>
      </c>
      <c r="D57" s="7">
        <v>99.210499999999996</v>
      </c>
      <c r="E57" s="6">
        <v>44959</v>
      </c>
      <c r="F57" s="7">
        <v>109.00175</v>
      </c>
      <c r="G57">
        <v>1</v>
      </c>
      <c r="H57">
        <v>0</v>
      </c>
      <c r="J57" s="7"/>
      <c r="K57" s="8"/>
      <c r="M57" s="7"/>
      <c r="N57" s="8"/>
      <c r="O57" s="9" cm="1">
        <f t="array" ref="O57">_xlfn.IFS(AND(B57="Short",F57=Q57),(D57-F57)/D57,AND(B57="Long",F57=Q57),(F57/D57)-1,AND(B57="Long",F57&lt;&gt;Q57),(F57/D57)-1,AND(B57="Short",F57&lt;&gt;Q57),(D57-F57)/D57)</f>
        <v>9.869167074049634E-2</v>
      </c>
      <c r="P57" t="s">
        <v>23</v>
      </c>
      <c r="Q57" s="7">
        <v>109.00175</v>
      </c>
      <c r="R57" s="8">
        <v>44862</v>
      </c>
      <c r="S57" s="10">
        <f t="shared" si="0"/>
        <v>97</v>
      </c>
      <c r="T57" s="10">
        <v>1</v>
      </c>
      <c r="V57" s="11" t="str">
        <f t="shared" si="1"/>
        <v>1</v>
      </c>
      <c r="Y57" s="10">
        <v>0</v>
      </c>
      <c r="AC57">
        <f t="shared" si="2"/>
        <v>97</v>
      </c>
    </row>
    <row r="58" spans="1:29" x14ac:dyDescent="0.2">
      <c r="A58" t="s">
        <v>58</v>
      </c>
      <c r="B58" t="s">
        <v>25</v>
      </c>
      <c r="C58" s="6">
        <v>43770</v>
      </c>
      <c r="D58" s="7">
        <v>45.187750000000001</v>
      </c>
      <c r="E58" s="6">
        <v>43854</v>
      </c>
      <c r="F58" s="7">
        <v>58.483375000000002</v>
      </c>
      <c r="G58">
        <v>1</v>
      </c>
      <c r="H58">
        <v>0</v>
      </c>
      <c r="J58" s="7"/>
      <c r="K58" s="8"/>
      <c r="M58" s="7"/>
      <c r="N58" s="8"/>
      <c r="O58" s="9" cm="1">
        <f t="array" ref="O58">_xlfn.IFS(AND(B58="Short",F58=Q58),(D58-F58)/D58,AND(B58="Long",F58=Q58),(F58/D58)-1,AND(B58="Long",F58&lt;&gt;Q58),(F58/D58)-1,AND(B58="Short",F58&lt;&gt;Q58),(D58-F58)/D58)</f>
        <v>0.2942307373126567</v>
      </c>
      <c r="P58" t="s">
        <v>23</v>
      </c>
      <c r="Q58" s="7">
        <v>58.483375000000002</v>
      </c>
      <c r="R58" s="8">
        <v>43770</v>
      </c>
      <c r="S58" s="10">
        <f t="shared" si="0"/>
        <v>84</v>
      </c>
      <c r="T58" s="10">
        <v>1</v>
      </c>
      <c r="V58" s="11" t="str">
        <f t="shared" si="1"/>
        <v>1</v>
      </c>
      <c r="Y58" s="10">
        <v>0</v>
      </c>
      <c r="AC58">
        <f t="shared" si="2"/>
        <v>84</v>
      </c>
    </row>
    <row r="59" spans="1:29" x14ac:dyDescent="0.2">
      <c r="A59" t="s">
        <v>53</v>
      </c>
      <c r="B59" t="s">
        <v>25</v>
      </c>
      <c r="C59" s="6">
        <v>43906</v>
      </c>
      <c r="D59" s="7">
        <v>173.77099999999999</v>
      </c>
      <c r="E59" s="6">
        <v>43907</v>
      </c>
      <c r="F59" s="7">
        <v>200.92850000000001</v>
      </c>
      <c r="G59">
        <v>1</v>
      </c>
      <c r="H59">
        <v>0</v>
      </c>
      <c r="J59" s="7"/>
      <c r="K59" s="8"/>
      <c r="M59" s="7"/>
      <c r="N59" s="8"/>
      <c r="O59" s="9" cm="1">
        <f t="array" ref="O59">_xlfn.IFS(AND(B59="Short",F59=Q59),(D59-F59)/D59,AND(B59="Long",F59=Q59),(F59/D59)-1,AND(B59="Long",F59&lt;&gt;Q59),(F59/D59)-1,AND(B59="Short",F59&lt;&gt;Q59),(D59-F59)/D59)</f>
        <v>0.15628326936025005</v>
      </c>
      <c r="P59" t="s">
        <v>23</v>
      </c>
      <c r="Q59" s="7">
        <v>200.92850000000001</v>
      </c>
      <c r="R59" s="8">
        <v>43906</v>
      </c>
      <c r="S59" s="10">
        <f t="shared" si="0"/>
        <v>1</v>
      </c>
      <c r="T59" s="10">
        <v>1</v>
      </c>
      <c r="V59" s="11" t="str">
        <f t="shared" si="1"/>
        <v>1</v>
      </c>
      <c r="Y59" s="10">
        <v>0</v>
      </c>
      <c r="AC59">
        <f t="shared" si="2"/>
        <v>1</v>
      </c>
    </row>
    <row r="60" spans="1:29" x14ac:dyDescent="0.2">
      <c r="A60" t="s">
        <v>60</v>
      </c>
      <c r="B60" t="s">
        <v>22</v>
      </c>
      <c r="C60" s="6">
        <v>43914</v>
      </c>
      <c r="D60" s="7">
        <v>43.832999999999998</v>
      </c>
      <c r="E60" s="6">
        <v>44280</v>
      </c>
      <c r="F60" s="7">
        <v>119.72</v>
      </c>
      <c r="G60">
        <v>0</v>
      </c>
      <c r="H60">
        <v>0</v>
      </c>
      <c r="J60" s="7"/>
      <c r="K60" s="8"/>
      <c r="M60" s="7"/>
      <c r="N60" s="8"/>
      <c r="O60" s="9" cm="1">
        <f t="array" ref="O60">_xlfn.IFS(AND(B60="Short",F60=Q60),(D60-F60)/D60,AND(B60="Long",F60=Q60),(F60/D60)-1,AND(B60="Long",F60&lt;&gt;Q60),(F60/D60)-1,AND(B60="Short",F60&lt;&gt;Q60),(D60-F60)/D60)</f>
        <v>-1.7312755230077796</v>
      </c>
      <c r="P60" t="s">
        <v>23</v>
      </c>
      <c r="Q60" s="7">
        <v>40.780500000000004</v>
      </c>
      <c r="R60" s="8">
        <v>43914</v>
      </c>
      <c r="S60" s="10">
        <f t="shared" si="0"/>
        <v>366</v>
      </c>
      <c r="T60" s="10">
        <v>0</v>
      </c>
      <c r="V60" s="11" t="b">
        <f t="shared" si="1"/>
        <v>0</v>
      </c>
      <c r="Y60" s="10">
        <v>0</v>
      </c>
      <c r="AC60" t="b">
        <f t="shared" si="2"/>
        <v>0</v>
      </c>
    </row>
    <row r="61" spans="1:29" x14ac:dyDescent="0.2">
      <c r="A61" t="s">
        <v>58</v>
      </c>
      <c r="B61" t="s">
        <v>22</v>
      </c>
      <c r="C61" s="6">
        <v>44138</v>
      </c>
      <c r="D61" s="7">
        <v>60.104999999999997</v>
      </c>
      <c r="E61" s="6">
        <v>44504</v>
      </c>
      <c r="F61" s="7">
        <v>130.965</v>
      </c>
      <c r="G61">
        <v>0</v>
      </c>
      <c r="H61">
        <v>0</v>
      </c>
      <c r="J61" s="7"/>
      <c r="K61" s="8"/>
      <c r="M61" s="7"/>
      <c r="N61" s="8"/>
      <c r="O61" s="9" cm="1">
        <f t="array" ref="O61">_xlfn.IFS(AND(B61="Short",F61=Q61),(D61-F61)/D61,AND(B61="Long",F61=Q61),(F61/D61)-1,AND(B61="Long",F61&lt;&gt;Q61),(F61/D61)-1,AND(B61="Short",F61&lt;&gt;Q61),(D61-F61)/D61)</f>
        <v>-1.1789368604941355</v>
      </c>
      <c r="P61" t="s">
        <v>23</v>
      </c>
      <c r="Q61" s="7">
        <v>55.042499999999997</v>
      </c>
      <c r="R61" s="8">
        <v>44138</v>
      </c>
      <c r="S61" s="10">
        <f t="shared" si="0"/>
        <v>366</v>
      </c>
      <c r="T61" s="10">
        <v>0</v>
      </c>
      <c r="V61" s="11" t="b">
        <f t="shared" si="1"/>
        <v>0</v>
      </c>
      <c r="Y61" s="10">
        <v>0</v>
      </c>
      <c r="AC61" t="b">
        <f t="shared" si="2"/>
        <v>0</v>
      </c>
    </row>
    <row r="62" spans="1:29" x14ac:dyDescent="0.2">
      <c r="A62" t="s">
        <v>57</v>
      </c>
      <c r="B62" t="s">
        <v>25</v>
      </c>
      <c r="C62" s="6">
        <v>43906</v>
      </c>
      <c r="D62" s="7">
        <v>17.713000000000001</v>
      </c>
      <c r="E62" s="6">
        <v>43916</v>
      </c>
      <c r="F62" s="7">
        <v>19.535499999999999</v>
      </c>
      <c r="G62">
        <v>1</v>
      </c>
      <c r="H62">
        <v>0</v>
      </c>
      <c r="J62" s="7"/>
      <c r="K62" s="8"/>
      <c r="M62" s="7"/>
      <c r="N62" s="8"/>
      <c r="O62" s="9" cm="1">
        <f t="array" ref="O62">_xlfn.IFS(AND(B62="Short",F62=Q62),(D62-F62)/D62,AND(B62="Long",F62=Q62),(F62/D62)-1,AND(B62="Long",F62&lt;&gt;Q62),(F62/D62)-1,AND(B62="Short",F62&lt;&gt;Q62),(D62-F62)/D62)</f>
        <v>0.10289053237734991</v>
      </c>
      <c r="P62" t="s">
        <v>23</v>
      </c>
      <c r="Q62" s="7">
        <v>19.535499999999999</v>
      </c>
      <c r="R62" s="8">
        <v>43906</v>
      </c>
      <c r="S62" s="10">
        <f t="shared" si="0"/>
        <v>10</v>
      </c>
      <c r="T62" s="10">
        <v>1</v>
      </c>
      <c r="V62" s="11" t="str">
        <f t="shared" si="1"/>
        <v>1</v>
      </c>
      <c r="Y62" s="10">
        <v>0</v>
      </c>
      <c r="AC62">
        <f t="shared" si="2"/>
        <v>10</v>
      </c>
    </row>
    <row r="63" spans="1:29" x14ac:dyDescent="0.2">
      <c r="A63" t="s">
        <v>59</v>
      </c>
      <c r="B63" t="s">
        <v>25</v>
      </c>
      <c r="C63" s="6">
        <v>43801</v>
      </c>
      <c r="D63" s="7">
        <v>20.228000000000002</v>
      </c>
      <c r="E63" s="6">
        <v>43811</v>
      </c>
      <c r="F63" s="7">
        <v>21.937999999999999</v>
      </c>
      <c r="G63">
        <v>1</v>
      </c>
      <c r="H63">
        <v>0</v>
      </c>
      <c r="J63" s="7"/>
      <c r="K63" s="8"/>
      <c r="M63" s="7"/>
      <c r="N63" s="8"/>
      <c r="O63" s="9" cm="1">
        <f t="array" ref="O63">_xlfn.IFS(AND(B63="Short",F63=Q63),(D63-F63)/D63,AND(B63="Long",F63=Q63),(F63/D63)-1,AND(B63="Long",F63&lt;&gt;Q63),(F63/D63)-1,AND(B63="Short",F63&lt;&gt;Q63),(D63-F63)/D63)</f>
        <v>8.4536286335772148E-2</v>
      </c>
      <c r="P63" t="s">
        <v>23</v>
      </c>
      <c r="Q63" s="7">
        <v>21.937999999999999</v>
      </c>
      <c r="R63" s="8">
        <v>43801</v>
      </c>
      <c r="S63" s="10">
        <f t="shared" si="0"/>
        <v>10</v>
      </c>
      <c r="T63" s="10">
        <v>1</v>
      </c>
      <c r="V63" s="11" t="str">
        <f t="shared" si="1"/>
        <v>1</v>
      </c>
      <c r="Y63" s="10">
        <v>0</v>
      </c>
      <c r="AC63">
        <f t="shared" si="2"/>
        <v>10</v>
      </c>
    </row>
    <row r="64" spans="1:29" x14ac:dyDescent="0.2">
      <c r="A64" t="s">
        <v>59</v>
      </c>
      <c r="B64" t="s">
        <v>22</v>
      </c>
      <c r="C64" s="6">
        <v>43837</v>
      </c>
      <c r="D64" s="7">
        <v>29.501000000000001</v>
      </c>
      <c r="E64" s="6">
        <v>43886</v>
      </c>
      <c r="F64" s="7">
        <v>26.2835</v>
      </c>
      <c r="G64">
        <v>1</v>
      </c>
      <c r="H64">
        <v>0</v>
      </c>
      <c r="J64" s="7"/>
      <c r="K64" s="8"/>
      <c r="M64" s="7"/>
      <c r="N64" s="8"/>
      <c r="O64" s="9" cm="1">
        <f t="array" ref="O64">_xlfn.IFS(AND(B64="Short",F64=Q64),(D64-F64)/D64,AND(B64="Long",F64=Q64),(F64/D64)-1,AND(B64="Long",F64&lt;&gt;Q64),(F64/D64)-1,AND(B64="Short",F64&lt;&gt;Q64),(D64-F64)/D64)</f>
        <v>0.10906409952205014</v>
      </c>
      <c r="P64" t="s">
        <v>23</v>
      </c>
      <c r="Q64" s="7">
        <v>26.2835</v>
      </c>
      <c r="R64" s="8">
        <v>43837</v>
      </c>
      <c r="S64" s="10">
        <f t="shared" si="0"/>
        <v>49</v>
      </c>
      <c r="T64" s="10">
        <v>1</v>
      </c>
      <c r="V64" s="11" t="str">
        <f t="shared" si="1"/>
        <v>1</v>
      </c>
      <c r="Y64" s="10">
        <v>0</v>
      </c>
      <c r="AC64">
        <f t="shared" si="2"/>
        <v>49</v>
      </c>
    </row>
    <row r="65" spans="1:29" x14ac:dyDescent="0.2">
      <c r="A65" t="s">
        <v>59</v>
      </c>
      <c r="B65" t="s">
        <v>22</v>
      </c>
      <c r="C65" s="6">
        <v>43900</v>
      </c>
      <c r="D65" s="7">
        <v>11.188000000000001</v>
      </c>
      <c r="E65" s="6">
        <v>43901</v>
      </c>
      <c r="F65" s="7">
        <v>9.8230000000000004</v>
      </c>
      <c r="G65">
        <v>1</v>
      </c>
      <c r="H65">
        <v>0</v>
      </c>
      <c r="J65" s="7"/>
      <c r="K65" s="8"/>
      <c r="M65" s="7"/>
      <c r="N65" s="8"/>
      <c r="O65" s="9" cm="1">
        <f t="array" ref="O65">_xlfn.IFS(AND(B65="Short",F65=Q65),(D65-F65)/D65,AND(B65="Long",F65=Q65),(F65/D65)-1,AND(B65="Long",F65&lt;&gt;Q65),(F65/D65)-1,AND(B65="Short",F65&lt;&gt;Q65),(D65-F65)/D65)</f>
        <v>0.12200572041473008</v>
      </c>
      <c r="P65" t="s">
        <v>23</v>
      </c>
      <c r="Q65" s="7">
        <v>9.8230000000000004</v>
      </c>
      <c r="R65" s="8">
        <v>43900</v>
      </c>
      <c r="S65" s="10">
        <f t="shared" si="0"/>
        <v>1</v>
      </c>
      <c r="T65" s="10">
        <v>1</v>
      </c>
      <c r="V65" s="11" t="str">
        <f t="shared" si="1"/>
        <v>1</v>
      </c>
      <c r="Y65" s="10">
        <v>0</v>
      </c>
      <c r="AC65">
        <f t="shared" si="2"/>
        <v>1</v>
      </c>
    </row>
    <row r="66" spans="1:29" x14ac:dyDescent="0.2">
      <c r="A66" t="s">
        <v>58</v>
      </c>
      <c r="B66" t="s">
        <v>22</v>
      </c>
      <c r="C66" s="6">
        <v>44861</v>
      </c>
      <c r="D66" s="7">
        <v>119.986</v>
      </c>
      <c r="E66" s="6">
        <v>44931</v>
      </c>
      <c r="F66" s="7">
        <v>110.806</v>
      </c>
      <c r="G66">
        <v>1</v>
      </c>
      <c r="H66">
        <v>0</v>
      </c>
      <c r="J66" s="7"/>
      <c r="K66" s="8"/>
      <c r="M66" s="7"/>
      <c r="N66" s="8"/>
      <c r="O66" s="9" cm="1">
        <f t="array" ref="O66">_xlfn.IFS(AND(B66="Short",F66=Q66),(D66-F66)/D66,AND(B66="Long",F66=Q66),(F66/D66)-1,AND(B66="Long",F66&lt;&gt;Q66),(F66/D66)-1,AND(B66="Short",F66&lt;&gt;Q66),(D66-F66)/D66)</f>
        <v>7.650892604137155E-2</v>
      </c>
      <c r="P66" t="s">
        <v>23</v>
      </c>
      <c r="Q66" s="7">
        <v>110.806</v>
      </c>
      <c r="R66" s="8">
        <v>44861</v>
      </c>
      <c r="S66" s="10">
        <f t="shared" si="0"/>
        <v>70</v>
      </c>
      <c r="T66" s="10">
        <v>1</v>
      </c>
      <c r="V66" s="11" t="str">
        <f t="shared" si="1"/>
        <v>1</v>
      </c>
      <c r="Y66" s="10">
        <v>0</v>
      </c>
      <c r="AC66">
        <f t="shared" si="2"/>
        <v>70</v>
      </c>
    </row>
    <row r="67" spans="1:29" x14ac:dyDescent="0.2">
      <c r="A67" t="s">
        <v>59</v>
      </c>
      <c r="B67" t="s">
        <v>25</v>
      </c>
      <c r="C67" s="6">
        <v>43993</v>
      </c>
      <c r="D67" s="7">
        <v>12.935499999999999</v>
      </c>
      <c r="E67" s="6">
        <v>43998</v>
      </c>
      <c r="F67" s="7">
        <v>14.514250000000001</v>
      </c>
      <c r="G67">
        <v>1</v>
      </c>
      <c r="H67">
        <v>0</v>
      </c>
      <c r="J67" s="7"/>
      <c r="K67" s="8"/>
      <c r="M67" s="7"/>
      <c r="N67" s="8"/>
      <c r="O67" s="9" cm="1">
        <f t="array" ref="O67">_xlfn.IFS(AND(B67="Short",F67=Q67),(D67-F67)/D67,AND(B67="Long",F67=Q67),(F67/D67)-1,AND(B67="Long",F67&lt;&gt;Q67),(F67/D67)-1,AND(B67="Short",F67&lt;&gt;Q67),(D67-F67)/D67)</f>
        <v>0.12204785280816366</v>
      </c>
      <c r="P67" t="s">
        <v>23</v>
      </c>
      <c r="Q67" s="7">
        <v>14.514250000000001</v>
      </c>
      <c r="R67" s="8">
        <v>43993</v>
      </c>
      <c r="S67" s="10">
        <f t="shared" ref="S67:S130" si="3">_xlfn.DAYS(E67,C67)</f>
        <v>5</v>
      </c>
      <c r="T67" s="10">
        <v>1</v>
      </c>
      <c r="V67" s="11" t="str">
        <f t="shared" ref="V67:V130" si="4">IF(F67=Q67,"1")</f>
        <v>1</v>
      </c>
      <c r="Y67" s="10">
        <v>0</v>
      </c>
      <c r="AC67">
        <f t="shared" si="2"/>
        <v>5</v>
      </c>
    </row>
    <row r="68" spans="1:29" x14ac:dyDescent="0.2">
      <c r="A68" t="s">
        <v>59</v>
      </c>
      <c r="B68" t="s">
        <v>22</v>
      </c>
      <c r="C68" s="6">
        <v>43998</v>
      </c>
      <c r="D68" s="7">
        <v>15.358000000000001</v>
      </c>
      <c r="E68" s="6">
        <v>43998</v>
      </c>
      <c r="F68" s="7">
        <v>14.292999999999999</v>
      </c>
      <c r="G68">
        <v>1</v>
      </c>
      <c r="H68">
        <v>0</v>
      </c>
      <c r="J68" s="7"/>
      <c r="K68" s="8"/>
      <c r="M68" s="7"/>
      <c r="N68" s="8"/>
      <c r="O68" s="9" cm="1">
        <f t="array" ref="O68">_xlfn.IFS(AND(B68="Short",F68=Q68),(D68-F68)/D68,AND(B68="Long",F68=Q68),(F68/D68)-1,AND(B68="Long",F68&lt;&gt;Q68),(F68/D68)-1,AND(B68="Short",F68&lt;&gt;Q68),(D68-F68)/D68)</f>
        <v>6.9344966792551199E-2</v>
      </c>
      <c r="P68" t="s">
        <v>23</v>
      </c>
      <c r="Q68" s="7">
        <v>14.292999999999999</v>
      </c>
      <c r="R68" s="8">
        <v>43998</v>
      </c>
      <c r="S68" s="10">
        <f t="shared" si="3"/>
        <v>0</v>
      </c>
      <c r="T68" s="10">
        <v>1</v>
      </c>
      <c r="V68" s="11" t="str">
        <f t="shared" si="4"/>
        <v>1</v>
      </c>
      <c r="Y68" s="10">
        <v>0</v>
      </c>
      <c r="AC68">
        <f t="shared" ref="AC68:AC131" si="5">IF(O68&gt;-0.01,_xlfn.DAYS(E68,C68))</f>
        <v>0</v>
      </c>
    </row>
    <row r="69" spans="1:29" x14ac:dyDescent="0.2">
      <c r="A69" t="s">
        <v>59</v>
      </c>
      <c r="B69" t="s">
        <v>22</v>
      </c>
      <c r="C69" s="6">
        <v>44042</v>
      </c>
      <c r="D69" s="7">
        <v>15.45</v>
      </c>
      <c r="E69" s="6">
        <v>44082</v>
      </c>
      <c r="F69" s="7">
        <v>13.95</v>
      </c>
      <c r="G69">
        <v>1</v>
      </c>
      <c r="H69">
        <v>0</v>
      </c>
      <c r="J69" s="7"/>
      <c r="K69" s="8"/>
      <c r="M69" s="7"/>
      <c r="N69" s="8"/>
      <c r="O69" s="9" cm="1">
        <f t="array" ref="O69">_xlfn.IFS(AND(B69="Short",F69=Q69),(D69-F69)/D69,AND(B69="Long",F69=Q69),(F69/D69)-1,AND(B69="Long",F69&lt;&gt;Q69),(F69/D69)-1,AND(B69="Short",F69&lt;&gt;Q69),(D69-F69)/D69)</f>
        <v>9.7087378640776698E-2</v>
      </c>
      <c r="P69" t="s">
        <v>23</v>
      </c>
      <c r="Q69" s="7">
        <v>13.95</v>
      </c>
      <c r="R69" s="8">
        <v>44042</v>
      </c>
      <c r="S69" s="10">
        <f t="shared" si="3"/>
        <v>40</v>
      </c>
      <c r="T69" s="10">
        <v>1</v>
      </c>
      <c r="V69" s="11" t="str">
        <f t="shared" si="4"/>
        <v>1</v>
      </c>
      <c r="Y69" s="10">
        <v>0</v>
      </c>
      <c r="AC69">
        <f t="shared" si="5"/>
        <v>40</v>
      </c>
    </row>
    <row r="70" spans="1:29" x14ac:dyDescent="0.2">
      <c r="A70" t="s">
        <v>58</v>
      </c>
      <c r="B70" t="s">
        <v>22</v>
      </c>
      <c r="C70" s="6">
        <v>45139</v>
      </c>
      <c r="D70" s="7">
        <v>175.25899999999999</v>
      </c>
      <c r="E70" s="6">
        <v>45505</v>
      </c>
      <c r="F70" s="7">
        <v>338.64</v>
      </c>
      <c r="G70">
        <v>0</v>
      </c>
      <c r="H70">
        <v>0</v>
      </c>
      <c r="J70" s="7"/>
      <c r="K70" s="8"/>
      <c r="M70" s="7"/>
      <c r="N70" s="8"/>
      <c r="O70" s="9" cm="1">
        <f t="array" ref="O70">_xlfn.IFS(AND(B70="Short",F70=Q70),(D70-F70)/D70,AND(B70="Long",F70=Q70),(F70/D70)-1,AND(B70="Long",F70&lt;&gt;Q70),(F70/D70)-1,AND(B70="Short",F70&lt;&gt;Q70),(D70-F70)/D70)</f>
        <v>-0.93222601977644526</v>
      </c>
      <c r="P70" t="s">
        <v>23</v>
      </c>
      <c r="Q70" s="7">
        <v>158.45150000000001</v>
      </c>
      <c r="R70" s="8">
        <v>45139</v>
      </c>
      <c r="S70" s="10">
        <f t="shared" si="3"/>
        <v>366</v>
      </c>
      <c r="T70" s="10">
        <v>0</v>
      </c>
      <c r="V70" s="11" t="b">
        <f t="shared" si="4"/>
        <v>0</v>
      </c>
      <c r="Y70" s="10">
        <v>0</v>
      </c>
      <c r="AC70" t="b">
        <f t="shared" si="5"/>
        <v>0</v>
      </c>
    </row>
    <row r="71" spans="1:29" x14ac:dyDescent="0.2">
      <c r="A71" t="s">
        <v>63</v>
      </c>
      <c r="B71" t="s">
        <v>25</v>
      </c>
      <c r="C71" s="6">
        <v>43906</v>
      </c>
      <c r="D71" s="7">
        <v>21.078399999999998</v>
      </c>
      <c r="E71" s="6">
        <v>43915</v>
      </c>
      <c r="F71" s="7">
        <v>23.031400000000001</v>
      </c>
      <c r="G71">
        <v>1</v>
      </c>
      <c r="H71">
        <v>0</v>
      </c>
      <c r="J71" s="7"/>
      <c r="K71" s="8"/>
      <c r="M71" s="7"/>
      <c r="N71" s="8"/>
      <c r="O71" s="9" cm="1">
        <f t="array" ref="O71">_xlfn.IFS(AND(B71="Short",F71=Q71),(D71-F71)/D71,AND(B71="Long",F71=Q71),(F71/D71)-1,AND(B71="Long",F71&lt;&gt;Q71),(F71/D71)-1,AND(B71="Short",F71&lt;&gt;Q71),(D71-F71)/D71)</f>
        <v>9.2654091392136095E-2</v>
      </c>
      <c r="P71" t="s">
        <v>23</v>
      </c>
      <c r="Q71" s="7">
        <v>23.031400000000001</v>
      </c>
      <c r="R71" s="8">
        <v>43906</v>
      </c>
      <c r="S71" s="10">
        <f t="shared" si="3"/>
        <v>9</v>
      </c>
      <c r="T71" s="10">
        <v>1</v>
      </c>
      <c r="V71" s="11" t="str">
        <f t="shared" si="4"/>
        <v>1</v>
      </c>
      <c r="Y71" s="10">
        <v>0</v>
      </c>
      <c r="AC71">
        <f t="shared" si="5"/>
        <v>9</v>
      </c>
    </row>
    <row r="72" spans="1:29" x14ac:dyDescent="0.2">
      <c r="A72" t="s">
        <v>64</v>
      </c>
      <c r="B72" t="s">
        <v>22</v>
      </c>
      <c r="C72" s="6">
        <v>43903</v>
      </c>
      <c r="D72" s="7">
        <v>172.95699999999999</v>
      </c>
      <c r="E72" s="6">
        <v>43906</v>
      </c>
      <c r="F72" s="7">
        <v>157.8595</v>
      </c>
      <c r="G72">
        <v>1</v>
      </c>
      <c r="H72">
        <v>0</v>
      </c>
      <c r="J72" s="7"/>
      <c r="K72" s="8"/>
      <c r="M72" s="7"/>
      <c r="N72" s="8"/>
      <c r="O72" s="9" cm="1">
        <f t="array" ref="O72">_xlfn.IFS(AND(B72="Short",F72=Q72),(D72-F72)/D72,AND(B72="Long",F72=Q72),(F72/D72)-1,AND(B72="Long",F72&lt;&gt;Q72),(F72/D72)-1,AND(B72="Short",F72&lt;&gt;Q72),(D72-F72)/D72)</f>
        <v>8.7290482605503081E-2</v>
      </c>
      <c r="P72" t="s">
        <v>23</v>
      </c>
      <c r="Q72" s="7">
        <v>157.8595</v>
      </c>
      <c r="R72" s="8">
        <v>43903</v>
      </c>
      <c r="S72" s="10">
        <f t="shared" si="3"/>
        <v>3</v>
      </c>
      <c r="T72" s="10">
        <v>1</v>
      </c>
      <c r="V72" s="11" t="str">
        <f t="shared" si="4"/>
        <v>1</v>
      </c>
      <c r="Y72" s="10">
        <v>0</v>
      </c>
      <c r="AC72">
        <f t="shared" si="5"/>
        <v>3</v>
      </c>
    </row>
    <row r="73" spans="1:29" x14ac:dyDescent="0.2">
      <c r="A73" t="s">
        <v>61</v>
      </c>
      <c r="B73" t="s">
        <v>22</v>
      </c>
      <c r="C73" s="6">
        <v>45505</v>
      </c>
      <c r="D73" s="7">
        <v>78.021000000000001</v>
      </c>
      <c r="E73" s="6">
        <v>45506</v>
      </c>
      <c r="F73" s="7">
        <v>70.828500000000005</v>
      </c>
      <c r="G73">
        <v>1</v>
      </c>
      <c r="H73">
        <v>0</v>
      </c>
      <c r="J73" s="7"/>
      <c r="K73" s="8"/>
      <c r="M73" s="7"/>
      <c r="N73" s="8"/>
      <c r="O73" s="9" cm="1">
        <f t="array" ref="O73">_xlfn.IFS(AND(B73="Short",F73=Q73),(D73-F73)/D73,AND(B73="Long",F73=Q73),(F73/D73)-1,AND(B73="Long",F73&lt;&gt;Q73),(F73/D73)-1,AND(B73="Short",F73&lt;&gt;Q73),(D73-F73)/D73)</f>
        <v>9.218671896027987E-2</v>
      </c>
      <c r="P73" t="s">
        <v>23</v>
      </c>
      <c r="Q73" s="7">
        <v>70.828500000000005</v>
      </c>
      <c r="R73" s="8">
        <v>45505</v>
      </c>
      <c r="S73" s="10">
        <f t="shared" si="3"/>
        <v>1</v>
      </c>
      <c r="T73" s="10">
        <v>1</v>
      </c>
      <c r="V73" s="11" t="str">
        <f t="shared" si="4"/>
        <v>1</v>
      </c>
      <c r="Y73" s="10">
        <v>0</v>
      </c>
      <c r="AC73">
        <f t="shared" si="5"/>
        <v>1</v>
      </c>
    </row>
    <row r="74" spans="1:29" x14ac:dyDescent="0.2">
      <c r="A74" t="s">
        <v>64</v>
      </c>
      <c r="B74" t="s">
        <v>22</v>
      </c>
      <c r="C74" s="6">
        <v>43914</v>
      </c>
      <c r="D74" s="7">
        <v>121.874</v>
      </c>
      <c r="E74" s="6">
        <v>44280</v>
      </c>
      <c r="F74" s="7">
        <v>247.19</v>
      </c>
      <c r="G74">
        <v>0</v>
      </c>
      <c r="H74">
        <v>0</v>
      </c>
      <c r="J74" s="7"/>
      <c r="K74" s="8"/>
      <c r="M74" s="7"/>
      <c r="N74" s="8"/>
      <c r="O74" s="9" cm="1">
        <f t="array" ref="O74">_xlfn.IFS(AND(B74="Short",F74=Q74),(D74-F74)/D74,AND(B74="Long",F74=Q74),(F74/D74)-1,AND(B74="Long",F74&lt;&gt;Q74),(F74/D74)-1,AND(B74="Short",F74&lt;&gt;Q74),(D74-F74)/D74)</f>
        <v>-1.0282422830136042</v>
      </c>
      <c r="P74" t="s">
        <v>23</v>
      </c>
      <c r="Q74" s="7">
        <v>108.32899999999999</v>
      </c>
      <c r="R74" s="8">
        <v>43914</v>
      </c>
      <c r="S74" s="10">
        <f t="shared" si="3"/>
        <v>366</v>
      </c>
      <c r="T74" s="10">
        <v>0</v>
      </c>
      <c r="V74" s="11" t="b">
        <f t="shared" si="4"/>
        <v>0</v>
      </c>
      <c r="Y74" s="10">
        <v>0</v>
      </c>
      <c r="AC74" t="b">
        <f t="shared" si="5"/>
        <v>0</v>
      </c>
    </row>
    <row r="75" spans="1:29" x14ac:dyDescent="0.2">
      <c r="A75" t="s">
        <v>63</v>
      </c>
      <c r="B75" t="s">
        <v>22</v>
      </c>
      <c r="C75" s="6">
        <v>45456</v>
      </c>
      <c r="D75" s="7">
        <v>168.85509999999999</v>
      </c>
      <c r="E75" s="6">
        <v>45497</v>
      </c>
      <c r="F75" s="7">
        <v>152.76835</v>
      </c>
      <c r="G75">
        <v>1</v>
      </c>
      <c r="H75">
        <v>0</v>
      </c>
      <c r="J75" s="7"/>
      <c r="K75" s="8"/>
      <c r="M75" s="7"/>
      <c r="N75" s="8"/>
      <c r="O75" s="9" cm="1">
        <f t="array" ref="O75">_xlfn.IFS(AND(B75="Short",F75=Q75),(D75-F75)/D75,AND(B75="Long",F75=Q75),(F75/D75)-1,AND(B75="Long",F75&lt;&gt;Q75),(F75/D75)-1,AND(B75="Short",F75&lt;&gt;Q75),(D75-F75)/D75)</f>
        <v>9.5269553599506299E-2</v>
      </c>
      <c r="P75" t="s">
        <v>23</v>
      </c>
      <c r="Q75" s="7">
        <v>152.76835</v>
      </c>
      <c r="R75" s="8">
        <v>45456</v>
      </c>
      <c r="S75" s="10">
        <f t="shared" si="3"/>
        <v>41</v>
      </c>
      <c r="T75" s="10">
        <v>1</v>
      </c>
      <c r="V75" s="11" t="str">
        <f t="shared" si="4"/>
        <v>1</v>
      </c>
      <c r="Y75" s="10">
        <v>0</v>
      </c>
      <c r="AC75">
        <f t="shared" si="5"/>
        <v>41</v>
      </c>
    </row>
    <row r="76" spans="1:29" x14ac:dyDescent="0.2">
      <c r="A76" t="s">
        <v>66</v>
      </c>
      <c r="B76" t="s">
        <v>25</v>
      </c>
      <c r="C76" s="6">
        <v>43906</v>
      </c>
      <c r="D76" s="7">
        <v>94.757999999999996</v>
      </c>
      <c r="E76" s="6">
        <v>43907</v>
      </c>
      <c r="F76" s="7">
        <v>104.193</v>
      </c>
      <c r="G76">
        <v>1</v>
      </c>
      <c r="H76">
        <v>0</v>
      </c>
      <c r="J76" s="7"/>
      <c r="K76" s="8"/>
      <c r="M76" s="7"/>
      <c r="N76" s="8"/>
      <c r="O76" s="9" cm="1">
        <f t="array" ref="O76">_xlfn.IFS(AND(B76="Short",F76=Q76),(D76-F76)/D76,AND(B76="Long",F76=Q76),(F76/D76)-1,AND(B76="Long",F76&lt;&gt;Q76),(F76/D76)-1,AND(B76="Short",F76&lt;&gt;Q76),(D76-F76)/D76)</f>
        <v>9.9569429494079653E-2</v>
      </c>
      <c r="P76" t="s">
        <v>23</v>
      </c>
      <c r="Q76" s="7">
        <v>104.193</v>
      </c>
      <c r="R76" s="8">
        <v>43906</v>
      </c>
      <c r="S76" s="10">
        <f t="shared" si="3"/>
        <v>1</v>
      </c>
      <c r="T76" s="10">
        <v>1</v>
      </c>
      <c r="V76" s="11" t="str">
        <f t="shared" si="4"/>
        <v>1</v>
      </c>
      <c r="Y76" s="10">
        <v>0</v>
      </c>
      <c r="AC76">
        <f t="shared" si="5"/>
        <v>1</v>
      </c>
    </row>
    <row r="77" spans="1:29" x14ac:dyDescent="0.2">
      <c r="A77" t="s">
        <v>62</v>
      </c>
      <c r="B77" t="s">
        <v>22</v>
      </c>
      <c r="C77" s="6">
        <v>44516</v>
      </c>
      <c r="D77" s="7">
        <v>204.697</v>
      </c>
      <c r="E77" s="6">
        <v>44517</v>
      </c>
      <c r="F77" s="7">
        <v>173.62450000000001</v>
      </c>
      <c r="G77">
        <v>1</v>
      </c>
      <c r="H77">
        <v>0</v>
      </c>
      <c r="J77" s="7"/>
      <c r="K77" s="8"/>
      <c r="M77" s="7"/>
      <c r="N77" s="8"/>
      <c r="O77" s="9" cm="1">
        <f t="array" ref="O77">_xlfn.IFS(AND(B77="Short",F77=Q77),(D77-F77)/D77,AND(B77="Long",F77=Q77),(F77/D77)-1,AND(B77="Long",F77&lt;&gt;Q77),(F77/D77)-1,AND(B77="Short",F77&lt;&gt;Q77),(D77-F77)/D77)</f>
        <v>0.15179753489303699</v>
      </c>
      <c r="P77" t="s">
        <v>23</v>
      </c>
      <c r="Q77" s="7">
        <v>173.62450000000001</v>
      </c>
      <c r="R77" s="8">
        <v>44516</v>
      </c>
      <c r="S77" s="10">
        <f t="shared" si="3"/>
        <v>1</v>
      </c>
      <c r="T77" s="10">
        <v>1</v>
      </c>
      <c r="V77" s="11" t="str">
        <f t="shared" si="4"/>
        <v>1</v>
      </c>
      <c r="Y77" s="10">
        <v>0</v>
      </c>
      <c r="AC77">
        <f t="shared" si="5"/>
        <v>1</v>
      </c>
    </row>
    <row r="78" spans="1:29" x14ac:dyDescent="0.2">
      <c r="A78" t="s">
        <v>69</v>
      </c>
      <c r="B78" t="s">
        <v>22</v>
      </c>
      <c r="C78" s="6">
        <v>44882</v>
      </c>
      <c r="D78" s="7">
        <v>37.436500000000002</v>
      </c>
      <c r="E78" s="6">
        <v>45055</v>
      </c>
      <c r="F78" s="7">
        <v>32.347749999999998</v>
      </c>
      <c r="G78">
        <v>1</v>
      </c>
      <c r="H78">
        <v>0</v>
      </c>
      <c r="J78" s="7"/>
      <c r="K78" s="8"/>
      <c r="M78" s="7"/>
      <c r="N78" s="8"/>
      <c r="O78" s="9" cm="1">
        <f t="array" ref="O78">_xlfn.IFS(AND(B78="Short",F78=Q78),(D78-F78)/D78,AND(B78="Long",F78=Q78),(F78/D78)-1,AND(B78="Long",F78&lt;&gt;Q78),(F78/D78)-1,AND(B78="Short",F78&lt;&gt;Q78),(D78-F78)/D78)</f>
        <v>0.13593017509649685</v>
      </c>
      <c r="P78" t="s">
        <v>23</v>
      </c>
      <c r="Q78" s="7">
        <v>32.347749999999998</v>
      </c>
      <c r="R78" s="8">
        <v>44882</v>
      </c>
      <c r="S78" s="10">
        <f t="shared" si="3"/>
        <v>173</v>
      </c>
      <c r="T78" s="10">
        <v>1</v>
      </c>
      <c r="V78" s="11" t="str">
        <f t="shared" si="4"/>
        <v>1</v>
      </c>
      <c r="Y78" s="10">
        <v>0</v>
      </c>
      <c r="AC78">
        <f t="shared" si="5"/>
        <v>173</v>
      </c>
    </row>
    <row r="79" spans="1:29" x14ac:dyDescent="0.2">
      <c r="A79" t="s">
        <v>67</v>
      </c>
      <c r="B79" t="s">
        <v>25</v>
      </c>
      <c r="C79" s="6">
        <v>43899</v>
      </c>
      <c r="D79" s="7">
        <v>22.577999999999999</v>
      </c>
      <c r="E79" s="6">
        <v>43930</v>
      </c>
      <c r="F79" s="7">
        <v>25.187999999999999</v>
      </c>
      <c r="G79">
        <v>1</v>
      </c>
      <c r="H79">
        <v>0</v>
      </c>
      <c r="J79" s="7"/>
      <c r="K79" s="8"/>
      <c r="M79" s="7"/>
      <c r="N79" s="8"/>
      <c r="O79" s="9" cm="1">
        <f t="array" ref="O79">_xlfn.IFS(AND(B79="Short",F79=Q79),(D79-F79)/D79,AND(B79="Long",F79=Q79),(F79/D79)-1,AND(B79="Long",F79&lt;&gt;Q79),(F79/D79)-1,AND(B79="Short",F79&lt;&gt;Q79),(D79-F79)/D79)</f>
        <v>0.11559925591283537</v>
      </c>
      <c r="P79" t="s">
        <v>23</v>
      </c>
      <c r="Q79" s="7">
        <v>25.187999999999999</v>
      </c>
      <c r="R79" s="8">
        <v>43899</v>
      </c>
      <c r="S79" s="10">
        <f t="shared" si="3"/>
        <v>31</v>
      </c>
      <c r="T79" s="10">
        <v>1</v>
      </c>
      <c r="V79" s="11" t="str">
        <f t="shared" si="4"/>
        <v>1</v>
      </c>
      <c r="Y79" s="10">
        <v>0</v>
      </c>
      <c r="AC79">
        <f t="shared" si="5"/>
        <v>31</v>
      </c>
    </row>
    <row r="80" spans="1:29" x14ac:dyDescent="0.2">
      <c r="A80" t="s">
        <v>70</v>
      </c>
      <c r="B80" t="s">
        <v>25</v>
      </c>
      <c r="C80" s="6">
        <v>43906</v>
      </c>
      <c r="D80" s="7">
        <v>29.638999999999999</v>
      </c>
      <c r="E80" s="6">
        <v>43917</v>
      </c>
      <c r="F80" s="7">
        <v>33.381500000000003</v>
      </c>
      <c r="G80">
        <v>1</v>
      </c>
      <c r="H80">
        <v>0</v>
      </c>
      <c r="J80" s="7"/>
      <c r="K80" s="8"/>
      <c r="M80" s="7"/>
      <c r="N80" s="8"/>
      <c r="O80" s="9" cm="1">
        <f t="array" ref="O80">_xlfn.IFS(AND(B80="Short",F80=Q80),(D80-F80)/D80,AND(B80="Long",F80=Q80),(F80/D80)-1,AND(B80="Long",F80&lt;&gt;Q80),(F80/D80)-1,AND(B80="Short",F80&lt;&gt;Q80),(D80-F80)/D80)</f>
        <v>0.12626944228887615</v>
      </c>
      <c r="P80" t="s">
        <v>23</v>
      </c>
      <c r="Q80" s="7">
        <v>33.381500000000003</v>
      </c>
      <c r="R80" s="8">
        <v>43906</v>
      </c>
      <c r="S80" s="10">
        <f t="shared" si="3"/>
        <v>11</v>
      </c>
      <c r="T80" s="10">
        <v>1</v>
      </c>
      <c r="V80" s="11" t="str">
        <f t="shared" si="4"/>
        <v>1</v>
      </c>
      <c r="Y80" s="10">
        <v>0</v>
      </c>
      <c r="AC80">
        <f t="shared" si="5"/>
        <v>11</v>
      </c>
    </row>
    <row r="81" spans="1:29" x14ac:dyDescent="0.2">
      <c r="A81" t="s">
        <v>65</v>
      </c>
      <c r="B81" t="s">
        <v>25</v>
      </c>
      <c r="C81" s="6">
        <v>43906</v>
      </c>
      <c r="D81" s="7">
        <v>84.156000000000006</v>
      </c>
      <c r="E81" s="6">
        <v>43916</v>
      </c>
      <c r="F81" s="7">
        <v>97.025999999999996</v>
      </c>
      <c r="G81">
        <v>1</v>
      </c>
      <c r="H81">
        <v>0</v>
      </c>
      <c r="J81" s="7"/>
      <c r="K81" s="8"/>
      <c r="M81" s="7"/>
      <c r="N81" s="8"/>
      <c r="O81" s="9" cm="1">
        <f t="array" ref="O81">_xlfn.IFS(AND(B81="Short",F81=Q81),(D81-F81)/D81,AND(B81="Long",F81=Q81),(F81/D81)-1,AND(B81="Long",F81&lt;&gt;Q81),(F81/D81)-1,AND(B81="Short",F81&lt;&gt;Q81),(D81-F81)/D81)</f>
        <v>0.15293027235134726</v>
      </c>
      <c r="P81" t="s">
        <v>23</v>
      </c>
      <c r="Q81" s="7">
        <v>97.025999999999996</v>
      </c>
      <c r="R81" s="8">
        <v>43906</v>
      </c>
      <c r="S81" s="10">
        <f t="shared" si="3"/>
        <v>10</v>
      </c>
      <c r="T81" s="10">
        <v>1</v>
      </c>
      <c r="V81" s="11" t="str">
        <f t="shared" si="4"/>
        <v>1</v>
      </c>
      <c r="Y81" s="10">
        <v>0</v>
      </c>
      <c r="AC81">
        <f t="shared" si="5"/>
        <v>10</v>
      </c>
    </row>
    <row r="82" spans="1:29" x14ac:dyDescent="0.2">
      <c r="A82" t="s">
        <v>72</v>
      </c>
      <c r="B82" t="s">
        <v>25</v>
      </c>
      <c r="C82" s="6">
        <v>43902</v>
      </c>
      <c r="D82" s="7">
        <v>1311.55</v>
      </c>
      <c r="E82" s="6">
        <v>43903</v>
      </c>
      <c r="F82" s="7">
        <v>1420.675</v>
      </c>
      <c r="G82">
        <v>1</v>
      </c>
      <c r="H82">
        <v>0</v>
      </c>
      <c r="J82" s="7"/>
      <c r="K82" s="8"/>
      <c r="M82" s="7"/>
      <c r="N82" s="8"/>
      <c r="O82" s="9" cm="1">
        <f t="array" ref="O82">_xlfn.IFS(AND(B82="Short",F82=Q82),(D82-F82)/D82,AND(B82="Long",F82=Q82),(F82/D82)-1,AND(B82="Long",F82&lt;&gt;Q82),(F82/D82)-1,AND(B82="Short",F82&lt;&gt;Q82),(D82-F82)/D82)</f>
        <v>8.32030803248065E-2</v>
      </c>
      <c r="P82" t="s">
        <v>23</v>
      </c>
      <c r="Q82" s="7">
        <v>1420.675</v>
      </c>
      <c r="R82" s="8">
        <v>43902</v>
      </c>
      <c r="S82" s="10">
        <f t="shared" si="3"/>
        <v>1</v>
      </c>
      <c r="T82" s="10">
        <v>1</v>
      </c>
      <c r="V82" s="11" t="str">
        <f t="shared" si="4"/>
        <v>1</v>
      </c>
      <c r="Y82" s="10">
        <v>0</v>
      </c>
      <c r="AC82">
        <f t="shared" si="5"/>
        <v>1</v>
      </c>
    </row>
    <row r="83" spans="1:29" x14ac:dyDescent="0.2">
      <c r="A83" t="s">
        <v>73</v>
      </c>
      <c r="B83" t="s">
        <v>25</v>
      </c>
      <c r="C83" s="6">
        <v>43906</v>
      </c>
      <c r="D83" s="7">
        <v>54.706000000000003</v>
      </c>
      <c r="E83" s="6">
        <v>43907</v>
      </c>
      <c r="F83" s="7">
        <v>60.000999999999998</v>
      </c>
      <c r="G83">
        <v>1</v>
      </c>
      <c r="H83">
        <v>0</v>
      </c>
      <c r="J83" s="7"/>
      <c r="K83" s="8"/>
      <c r="M83" s="7"/>
      <c r="N83" s="8"/>
      <c r="O83" s="9" cm="1">
        <f t="array" ref="O83">_xlfn.IFS(AND(B83="Short",F83=Q83),(D83-F83)/D83,AND(B83="Long",F83=Q83),(F83/D83)-1,AND(B83="Long",F83&lt;&gt;Q83),(F83/D83)-1,AND(B83="Short",F83&lt;&gt;Q83),(D83-F83)/D83)</f>
        <v>9.6790114429861296E-2</v>
      </c>
      <c r="P83" t="s">
        <v>23</v>
      </c>
      <c r="Q83" s="7">
        <v>60.000999999999998</v>
      </c>
      <c r="R83" s="8">
        <v>43906</v>
      </c>
      <c r="S83" s="10">
        <f t="shared" si="3"/>
        <v>1</v>
      </c>
      <c r="T83" s="10">
        <v>1</v>
      </c>
      <c r="V83" s="11" t="str">
        <f t="shared" si="4"/>
        <v>1</v>
      </c>
      <c r="Y83" s="10">
        <v>0</v>
      </c>
      <c r="AC83">
        <f t="shared" si="5"/>
        <v>1</v>
      </c>
    </row>
    <row r="84" spans="1:29" x14ac:dyDescent="0.2">
      <c r="A84" t="s">
        <v>72</v>
      </c>
      <c r="B84" t="s">
        <v>25</v>
      </c>
      <c r="C84" s="6">
        <v>43906</v>
      </c>
      <c r="D84" s="7">
        <v>1289.633</v>
      </c>
      <c r="E84" s="6">
        <v>43906</v>
      </c>
      <c r="F84" s="7">
        <v>1399.3805</v>
      </c>
      <c r="G84">
        <v>1</v>
      </c>
      <c r="H84">
        <v>0</v>
      </c>
      <c r="J84" s="7"/>
      <c r="K84" s="8"/>
      <c r="M84" s="7"/>
      <c r="N84" s="8"/>
      <c r="O84" s="9" cm="1">
        <f t="array" ref="O84">_xlfn.IFS(AND(B84="Short",F84=Q84),(D84-F84)/D84,AND(B84="Long",F84=Q84),(F84/D84)-1,AND(B84="Long",F84&lt;&gt;Q84),(F84/D84)-1,AND(B84="Short",F84&lt;&gt;Q84),(D84-F84)/D84)</f>
        <v>8.5099791956316118E-2</v>
      </c>
      <c r="P84" t="s">
        <v>23</v>
      </c>
      <c r="Q84" s="7">
        <v>1399.3805</v>
      </c>
      <c r="R84" s="8">
        <v>43906</v>
      </c>
      <c r="S84" s="10">
        <f t="shared" si="3"/>
        <v>0</v>
      </c>
      <c r="T84" s="10">
        <v>1</v>
      </c>
      <c r="V84" s="11" t="str">
        <f t="shared" si="4"/>
        <v>1</v>
      </c>
      <c r="Y84" s="10">
        <v>0</v>
      </c>
      <c r="AC84">
        <f t="shared" si="5"/>
        <v>0</v>
      </c>
    </row>
    <row r="85" spans="1:29" x14ac:dyDescent="0.2">
      <c r="A85" t="s">
        <v>72</v>
      </c>
      <c r="B85" t="s">
        <v>22</v>
      </c>
      <c r="C85" s="6">
        <v>44144</v>
      </c>
      <c r="D85" s="7">
        <v>2022.4749999999999</v>
      </c>
      <c r="E85" s="6">
        <v>44510</v>
      </c>
      <c r="F85" s="7">
        <v>2569.7800000000002</v>
      </c>
      <c r="G85">
        <v>0</v>
      </c>
      <c r="H85">
        <v>0</v>
      </c>
      <c r="J85" s="7"/>
      <c r="K85" s="8"/>
      <c r="M85" s="7"/>
      <c r="N85" s="8"/>
      <c r="O85" s="9" cm="1">
        <f t="array" ref="O85">_xlfn.IFS(AND(B85="Short",F85=Q85),(D85-F85)/D85,AND(B85="Long",F85=Q85),(F85/D85)-1,AND(B85="Long",F85&lt;&gt;Q85),(F85/D85)-1,AND(B85="Short",F85&lt;&gt;Q85),(D85-F85)/D85)</f>
        <v>-0.27061150323242578</v>
      </c>
      <c r="P85" t="s">
        <v>23</v>
      </c>
      <c r="Q85" s="7">
        <v>1823.5374999999999</v>
      </c>
      <c r="R85" s="8">
        <v>44144</v>
      </c>
      <c r="S85" s="10">
        <f t="shared" si="3"/>
        <v>366</v>
      </c>
      <c r="T85" s="10">
        <v>0</v>
      </c>
      <c r="V85" s="11" t="b">
        <f t="shared" si="4"/>
        <v>0</v>
      </c>
      <c r="Y85" s="10">
        <v>0</v>
      </c>
      <c r="AC85" t="b">
        <f t="shared" si="5"/>
        <v>0</v>
      </c>
    </row>
    <row r="86" spans="1:29" x14ac:dyDescent="0.2">
      <c r="A86" t="s">
        <v>71</v>
      </c>
      <c r="B86" t="s">
        <v>25</v>
      </c>
      <c r="C86" s="6">
        <v>43906</v>
      </c>
      <c r="D86" s="7">
        <v>73.492999999999995</v>
      </c>
      <c r="E86" s="6">
        <v>43907</v>
      </c>
      <c r="F86" s="7">
        <v>79.740499999999997</v>
      </c>
      <c r="G86">
        <v>1</v>
      </c>
      <c r="H86">
        <v>0</v>
      </c>
      <c r="J86" s="7"/>
      <c r="K86" s="8"/>
      <c r="M86" s="7"/>
      <c r="N86" s="8"/>
      <c r="O86" s="9" cm="1">
        <f t="array" ref="O86">_xlfn.IFS(AND(B86="Short",F86=Q86),(D86-F86)/D86,AND(B86="Long",F86=Q86),(F86/D86)-1,AND(B86="Long",F86&lt;&gt;Q86),(F86/D86)-1,AND(B86="Short",F86&lt;&gt;Q86),(D86-F86)/D86)</f>
        <v>8.5008096009143719E-2</v>
      </c>
      <c r="P86" t="s">
        <v>23</v>
      </c>
      <c r="Q86" s="7">
        <v>79.740499999999997</v>
      </c>
      <c r="R86" s="8">
        <v>43906</v>
      </c>
      <c r="S86" s="10">
        <f t="shared" si="3"/>
        <v>1</v>
      </c>
      <c r="T86" s="10">
        <v>1</v>
      </c>
      <c r="V86" s="11" t="str">
        <f t="shared" si="4"/>
        <v>1</v>
      </c>
      <c r="Y86" s="10">
        <v>0</v>
      </c>
      <c r="AC86">
        <f t="shared" si="5"/>
        <v>1</v>
      </c>
    </row>
    <row r="87" spans="1:29" x14ac:dyDescent="0.2">
      <c r="A87" t="s">
        <v>72</v>
      </c>
      <c r="B87" t="s">
        <v>25</v>
      </c>
      <c r="C87" s="6">
        <v>44616</v>
      </c>
      <c r="D87" s="7">
        <v>2192.4319999999998</v>
      </c>
      <c r="E87" s="6">
        <v>44950</v>
      </c>
      <c r="F87" s="7">
        <v>2423.5970000000002</v>
      </c>
      <c r="G87">
        <v>1</v>
      </c>
      <c r="H87">
        <v>0</v>
      </c>
      <c r="J87" s="7"/>
      <c r="K87" s="8"/>
      <c r="M87" s="7"/>
      <c r="N87" s="8"/>
      <c r="O87" s="9" cm="1">
        <f t="array" ref="O87">_xlfn.IFS(AND(B87="Short",F87=Q87),(D87-F87)/D87,AND(B87="Long",F87=Q87),(F87/D87)-1,AND(B87="Long",F87&lt;&gt;Q87),(F87/D87)-1,AND(B87="Short",F87&lt;&gt;Q87),(D87-F87)/D87)</f>
        <v>0.10543770570763455</v>
      </c>
      <c r="P87" t="s">
        <v>23</v>
      </c>
      <c r="Q87" s="7">
        <v>2423.5970000000002</v>
      </c>
      <c r="R87" s="8">
        <v>44616</v>
      </c>
      <c r="S87" s="10">
        <f t="shared" si="3"/>
        <v>334</v>
      </c>
      <c r="T87" s="10">
        <v>1</v>
      </c>
      <c r="V87" s="11" t="str">
        <f t="shared" si="4"/>
        <v>1</v>
      </c>
      <c r="Y87" s="10">
        <v>0</v>
      </c>
      <c r="AC87">
        <f t="shared" si="5"/>
        <v>334</v>
      </c>
    </row>
    <row r="88" spans="1:29" x14ac:dyDescent="0.2">
      <c r="A88" t="s">
        <v>68</v>
      </c>
      <c r="B88" t="s">
        <v>25</v>
      </c>
      <c r="C88" s="6">
        <v>43906</v>
      </c>
      <c r="D88" s="7">
        <v>920.27300000000002</v>
      </c>
      <c r="E88" s="6">
        <v>43937</v>
      </c>
      <c r="F88" s="7">
        <v>997.32050000000004</v>
      </c>
      <c r="G88">
        <v>1</v>
      </c>
      <c r="H88">
        <v>0</v>
      </c>
      <c r="J88" s="7"/>
      <c r="K88" s="8"/>
      <c r="M88" s="7"/>
      <c r="N88" s="8"/>
      <c r="O88" s="9" cm="1">
        <f t="array" ref="O88">_xlfn.IFS(AND(B88="Short",F88=Q88),(D88-F88)/D88,AND(B88="Long",F88=Q88),(F88/D88)-1,AND(B88="Long",F88&lt;&gt;Q88),(F88/D88)-1,AND(B88="Short",F88&lt;&gt;Q88),(D88-F88)/D88)</f>
        <v>8.3722438884983097E-2</v>
      </c>
      <c r="P88" t="s">
        <v>23</v>
      </c>
      <c r="Q88" s="7">
        <v>997.32050000000004</v>
      </c>
      <c r="R88" s="8">
        <v>43906</v>
      </c>
      <c r="S88" s="10">
        <f t="shared" si="3"/>
        <v>31</v>
      </c>
      <c r="T88" s="10">
        <v>1</v>
      </c>
      <c r="V88" s="11" t="str">
        <f t="shared" si="4"/>
        <v>1</v>
      </c>
      <c r="Y88" s="10">
        <v>0</v>
      </c>
      <c r="AC88">
        <f t="shared" si="5"/>
        <v>31</v>
      </c>
    </row>
    <row r="89" spans="1:29" x14ac:dyDescent="0.2">
      <c r="A89" t="s">
        <v>76</v>
      </c>
      <c r="B89" t="s">
        <v>25</v>
      </c>
      <c r="C89" s="6">
        <v>43906</v>
      </c>
      <c r="D89" s="7">
        <v>90.063999999999993</v>
      </c>
      <c r="E89" s="6">
        <v>43907</v>
      </c>
      <c r="F89" s="7">
        <v>98.043999999999997</v>
      </c>
      <c r="G89">
        <v>1</v>
      </c>
      <c r="H89">
        <v>0</v>
      </c>
      <c r="J89" s="7"/>
      <c r="K89" s="8"/>
      <c r="M89" s="7"/>
      <c r="N89" s="8"/>
      <c r="O89" s="9" cm="1">
        <f t="array" ref="O89">_xlfn.IFS(AND(B89="Short",F89=Q89),(D89-F89)/D89,AND(B89="Long",F89=Q89),(F89/D89)-1,AND(B89="Long",F89&lt;&gt;Q89),(F89/D89)-1,AND(B89="Short",F89&lt;&gt;Q89),(D89-F89)/D89)</f>
        <v>8.8603659619825859E-2</v>
      </c>
      <c r="P89" t="s">
        <v>23</v>
      </c>
      <c r="Q89" s="7">
        <v>98.043999999999997</v>
      </c>
      <c r="R89" s="8">
        <v>43906</v>
      </c>
      <c r="S89" s="10">
        <f t="shared" si="3"/>
        <v>1</v>
      </c>
      <c r="T89" s="10">
        <v>1</v>
      </c>
      <c r="V89" s="11" t="str">
        <f t="shared" si="4"/>
        <v>1</v>
      </c>
      <c r="Y89" s="10">
        <v>0</v>
      </c>
      <c r="AC89">
        <f t="shared" si="5"/>
        <v>1</v>
      </c>
    </row>
    <row r="90" spans="1:29" x14ac:dyDescent="0.2">
      <c r="A90" t="s">
        <v>74</v>
      </c>
      <c r="B90" t="s">
        <v>25</v>
      </c>
      <c r="C90" s="6">
        <v>43906</v>
      </c>
      <c r="D90" s="7">
        <v>29.081</v>
      </c>
      <c r="E90" s="6">
        <v>43916</v>
      </c>
      <c r="F90" s="7">
        <v>31.788499999999999</v>
      </c>
      <c r="G90">
        <v>1</v>
      </c>
      <c r="H90">
        <v>0</v>
      </c>
      <c r="J90" s="7"/>
      <c r="K90" s="8"/>
      <c r="M90" s="7"/>
      <c r="N90" s="8"/>
      <c r="O90" s="9" cm="1">
        <f t="array" ref="O90">_xlfn.IFS(AND(B90="Short",F90=Q90),(D90-F90)/D90,AND(B90="Long",F90=Q90),(F90/D90)-1,AND(B90="Long",F90&lt;&gt;Q90),(F90/D90)-1,AND(B90="Short",F90&lt;&gt;Q90),(D90-F90)/D90)</f>
        <v>9.3102025377394204E-2</v>
      </c>
      <c r="P90" t="s">
        <v>23</v>
      </c>
      <c r="Q90" s="7">
        <v>31.788499999999999</v>
      </c>
      <c r="R90" s="8">
        <v>43906</v>
      </c>
      <c r="S90" s="10">
        <f t="shared" si="3"/>
        <v>10</v>
      </c>
      <c r="T90" s="10">
        <v>1</v>
      </c>
      <c r="V90" s="11" t="str">
        <f t="shared" si="4"/>
        <v>1</v>
      </c>
      <c r="Y90" s="10">
        <v>0</v>
      </c>
      <c r="AC90">
        <f t="shared" si="5"/>
        <v>10</v>
      </c>
    </row>
    <row r="91" spans="1:29" x14ac:dyDescent="0.2">
      <c r="A91" t="s">
        <v>72</v>
      </c>
      <c r="B91" t="s">
        <v>22</v>
      </c>
      <c r="C91" s="6">
        <v>45142</v>
      </c>
      <c r="D91" s="7">
        <v>3123.491</v>
      </c>
      <c r="E91" s="6">
        <v>45217</v>
      </c>
      <c r="F91" s="7">
        <v>2887.1734999999999</v>
      </c>
      <c r="G91">
        <v>1</v>
      </c>
      <c r="H91">
        <v>0</v>
      </c>
      <c r="J91" s="7"/>
      <c r="K91" s="8"/>
      <c r="M91" s="7"/>
      <c r="N91" s="8"/>
      <c r="O91" s="9" cm="1">
        <f t="array" ref="O91">_xlfn.IFS(AND(B91="Short",F91=Q91),(D91-F91)/D91,AND(B91="Long",F91=Q91),(F91/D91)-1,AND(B91="Long",F91&lt;&gt;Q91),(F91/D91)-1,AND(B91="Short",F91&lt;&gt;Q91),(D91-F91)/D91)</f>
        <v>7.565813379964921E-2</v>
      </c>
      <c r="P91" t="s">
        <v>23</v>
      </c>
      <c r="Q91" s="7">
        <v>2887.1734999999999</v>
      </c>
      <c r="R91" s="8">
        <v>45142</v>
      </c>
      <c r="S91" s="10">
        <f t="shared" si="3"/>
        <v>75</v>
      </c>
      <c r="T91" s="10">
        <v>1</v>
      </c>
      <c r="V91" s="11" t="str">
        <f t="shared" si="4"/>
        <v>1</v>
      </c>
      <c r="Y91" s="10">
        <v>0</v>
      </c>
      <c r="AC91">
        <f t="shared" si="5"/>
        <v>75</v>
      </c>
    </row>
    <row r="92" spans="1:29" x14ac:dyDescent="0.2">
      <c r="A92" t="s">
        <v>73</v>
      </c>
      <c r="B92" t="s">
        <v>25</v>
      </c>
      <c r="C92" s="6">
        <v>44523</v>
      </c>
      <c r="D92" s="7">
        <v>118.2</v>
      </c>
      <c r="E92" s="6">
        <v>44890</v>
      </c>
      <c r="F92" s="7">
        <v>81.23</v>
      </c>
      <c r="G92">
        <v>0</v>
      </c>
      <c r="H92">
        <v>0</v>
      </c>
      <c r="J92" s="7"/>
      <c r="K92" s="8"/>
      <c r="M92" s="7"/>
      <c r="N92" s="8"/>
      <c r="O92" s="9" cm="1">
        <f t="array" ref="O92">_xlfn.IFS(AND(B92="Short",F92=Q92),(D92-F92)/D92,AND(B92="Long",F92=Q92),(F92/D92)-1,AND(B92="Long",F92&lt;&gt;Q92),(F92/D92)-1,AND(B92="Short",F92&lt;&gt;Q92),(D92-F92)/D92)</f>
        <v>-0.31277495769881558</v>
      </c>
      <c r="P92" t="s">
        <v>23</v>
      </c>
      <c r="Q92" s="7">
        <v>134.69999999999999</v>
      </c>
      <c r="R92" s="8">
        <v>44523</v>
      </c>
      <c r="S92" s="10">
        <f t="shared" si="3"/>
        <v>367</v>
      </c>
      <c r="T92" s="10">
        <v>0</v>
      </c>
      <c r="V92" s="11" t="b">
        <f t="shared" si="4"/>
        <v>0</v>
      </c>
      <c r="Y92" s="10">
        <v>0</v>
      </c>
      <c r="AC92" t="b">
        <f t="shared" si="5"/>
        <v>0</v>
      </c>
    </row>
    <row r="93" spans="1:29" x14ac:dyDescent="0.2">
      <c r="A93" t="s">
        <v>79</v>
      </c>
      <c r="B93" t="s">
        <v>25</v>
      </c>
      <c r="C93" s="6">
        <v>43906</v>
      </c>
      <c r="D93" s="7">
        <v>109.161</v>
      </c>
      <c r="E93" s="6">
        <v>43930</v>
      </c>
      <c r="F93" s="7">
        <v>119.7435</v>
      </c>
      <c r="G93">
        <v>1</v>
      </c>
      <c r="H93">
        <v>0</v>
      </c>
      <c r="J93" s="7"/>
      <c r="K93" s="8"/>
      <c r="M93" s="7"/>
      <c r="N93" s="8"/>
      <c r="O93" s="9" cm="1">
        <f t="array" ref="O93">_xlfn.IFS(AND(B93="Short",F93=Q93),(D93-F93)/D93,AND(B93="Long",F93=Q93),(F93/D93)-1,AND(B93="Long",F93&lt;&gt;Q93),(F93/D93)-1,AND(B93="Short",F93&lt;&gt;Q93),(D93-F93)/D93)</f>
        <v>9.6943963503449027E-2</v>
      </c>
      <c r="P93" t="s">
        <v>23</v>
      </c>
      <c r="Q93" s="7">
        <v>119.7435</v>
      </c>
      <c r="R93" s="8">
        <v>43906</v>
      </c>
      <c r="S93" s="10">
        <f t="shared" si="3"/>
        <v>24</v>
      </c>
      <c r="T93" s="10">
        <v>1</v>
      </c>
      <c r="V93" s="11" t="str">
        <f t="shared" si="4"/>
        <v>1</v>
      </c>
      <c r="Y93" s="10">
        <v>0</v>
      </c>
      <c r="AC93">
        <f t="shared" si="5"/>
        <v>24</v>
      </c>
    </row>
    <row r="94" spans="1:29" x14ac:dyDescent="0.2">
      <c r="A94" t="s">
        <v>77</v>
      </c>
      <c r="B94" t="s">
        <v>25</v>
      </c>
      <c r="C94" s="6">
        <v>43867</v>
      </c>
      <c r="D94" s="7">
        <v>256.29899999999998</v>
      </c>
      <c r="E94" s="6">
        <v>44043</v>
      </c>
      <c r="F94" s="7">
        <v>281.04149999999998</v>
      </c>
      <c r="G94">
        <v>1</v>
      </c>
      <c r="H94">
        <v>0</v>
      </c>
      <c r="J94" s="7"/>
      <c r="K94" s="8"/>
      <c r="M94" s="7"/>
      <c r="N94" s="8"/>
      <c r="O94" s="9" cm="1">
        <f t="array" ref="O94">_xlfn.IFS(AND(B94="Short",F94=Q94),(D94-F94)/D94,AND(B94="Long",F94=Q94),(F94/D94)-1,AND(B94="Long",F94&lt;&gt;Q94),(F94/D94)-1,AND(B94="Short",F94&lt;&gt;Q94),(D94-F94)/D94)</f>
        <v>9.6537637680989885E-2</v>
      </c>
      <c r="P94" t="s">
        <v>23</v>
      </c>
      <c r="Q94" s="7">
        <v>281.04149999999998</v>
      </c>
      <c r="R94" s="8">
        <v>43867</v>
      </c>
      <c r="S94" s="10">
        <f t="shared" si="3"/>
        <v>176</v>
      </c>
      <c r="T94" s="10">
        <v>1</v>
      </c>
      <c r="V94" s="11" t="str">
        <f t="shared" si="4"/>
        <v>1</v>
      </c>
      <c r="Y94" s="10">
        <v>0</v>
      </c>
      <c r="AC94">
        <f t="shared" si="5"/>
        <v>176</v>
      </c>
    </row>
    <row r="95" spans="1:29" x14ac:dyDescent="0.2">
      <c r="A95" t="s">
        <v>80</v>
      </c>
      <c r="B95" t="s">
        <v>25</v>
      </c>
      <c r="C95" s="6">
        <v>45232</v>
      </c>
      <c r="D95" s="7">
        <v>33.429000000000002</v>
      </c>
      <c r="E95" s="6">
        <v>45415</v>
      </c>
      <c r="F95" s="7">
        <v>36.496499999999997</v>
      </c>
      <c r="G95">
        <v>1</v>
      </c>
      <c r="H95">
        <v>0</v>
      </c>
      <c r="J95" s="7"/>
      <c r="K95" s="8"/>
      <c r="M95" s="7"/>
      <c r="N95" s="8"/>
      <c r="O95" s="9" cm="1">
        <f t="array" ref="O95">_xlfn.IFS(AND(B95="Short",F95=Q95),(D95-F95)/D95,AND(B95="Long",F95=Q95),(F95/D95)-1,AND(B95="Long",F95&lt;&gt;Q95),(F95/D95)-1,AND(B95="Short",F95&lt;&gt;Q95),(D95-F95)/D95)</f>
        <v>9.1761644081485905E-2</v>
      </c>
      <c r="P95" t="s">
        <v>23</v>
      </c>
      <c r="Q95" s="7">
        <v>36.496499999999997</v>
      </c>
      <c r="R95" s="8">
        <v>45232</v>
      </c>
      <c r="S95" s="10">
        <f t="shared" si="3"/>
        <v>183</v>
      </c>
      <c r="T95" s="10">
        <v>1</v>
      </c>
      <c r="V95" s="11" t="str">
        <f t="shared" si="4"/>
        <v>1</v>
      </c>
      <c r="Y95" s="10">
        <v>0</v>
      </c>
      <c r="AC95">
        <f t="shared" si="5"/>
        <v>183</v>
      </c>
    </row>
    <row r="96" spans="1:29" x14ac:dyDescent="0.2">
      <c r="A96" t="s">
        <v>81</v>
      </c>
      <c r="B96" t="s">
        <v>22</v>
      </c>
      <c r="C96" s="6">
        <v>43879</v>
      </c>
      <c r="D96" s="7">
        <v>26.748000000000001</v>
      </c>
      <c r="E96" s="6">
        <v>43885</v>
      </c>
      <c r="F96" s="7">
        <v>24.632999999999999</v>
      </c>
      <c r="G96">
        <v>1</v>
      </c>
      <c r="H96">
        <v>0</v>
      </c>
      <c r="J96" s="7"/>
      <c r="K96" s="8"/>
      <c r="M96" s="7"/>
      <c r="N96" s="8"/>
      <c r="O96" s="9" cm="1">
        <f t="array" ref="O96">_xlfn.IFS(AND(B96="Short",F96=Q96),(D96-F96)/D96,AND(B96="Long",F96=Q96),(F96/D96)-1,AND(B96="Long",F96&lt;&gt;Q96),(F96/D96)-1,AND(B96="Short",F96&lt;&gt;Q96),(D96-F96)/D96)</f>
        <v>7.9071332436070063E-2</v>
      </c>
      <c r="P96" t="s">
        <v>23</v>
      </c>
      <c r="Q96" s="7">
        <v>24.632999999999999</v>
      </c>
      <c r="R96" s="8">
        <v>43879</v>
      </c>
      <c r="S96" s="10">
        <f t="shared" si="3"/>
        <v>6</v>
      </c>
      <c r="T96" s="10">
        <v>1</v>
      </c>
      <c r="V96" s="11" t="str">
        <f t="shared" si="4"/>
        <v>1</v>
      </c>
      <c r="Y96" s="10">
        <v>0</v>
      </c>
      <c r="AC96">
        <f t="shared" si="5"/>
        <v>6</v>
      </c>
    </row>
    <row r="97" spans="1:29" x14ac:dyDescent="0.2">
      <c r="A97" t="s">
        <v>81</v>
      </c>
      <c r="B97" t="s">
        <v>25</v>
      </c>
      <c r="C97" s="6">
        <v>43906</v>
      </c>
      <c r="D97" s="7">
        <v>15.941000000000001</v>
      </c>
      <c r="E97" s="6">
        <v>43907</v>
      </c>
      <c r="F97" s="7">
        <v>17.7485</v>
      </c>
      <c r="G97">
        <v>1</v>
      </c>
      <c r="H97">
        <v>0</v>
      </c>
      <c r="J97" s="7"/>
      <c r="K97" s="8"/>
      <c r="M97" s="7"/>
      <c r="N97" s="8"/>
      <c r="O97" s="9" cm="1">
        <f t="array" ref="O97">_xlfn.IFS(AND(B97="Short",F97=Q97),(D97-F97)/D97,AND(B97="Long",F97=Q97),(F97/D97)-1,AND(B97="Long",F97&lt;&gt;Q97),(F97/D97)-1,AND(B97="Short",F97&lt;&gt;Q97),(D97-F97)/D97)</f>
        <v>0.11338686406122567</v>
      </c>
      <c r="P97" t="s">
        <v>23</v>
      </c>
      <c r="Q97" s="7">
        <v>17.7485</v>
      </c>
      <c r="R97" s="8">
        <v>43906</v>
      </c>
      <c r="S97" s="10">
        <f t="shared" si="3"/>
        <v>1</v>
      </c>
      <c r="T97" s="10">
        <v>1</v>
      </c>
      <c r="V97" s="11" t="str">
        <f t="shared" si="4"/>
        <v>1</v>
      </c>
      <c r="Y97" s="10">
        <v>0</v>
      </c>
      <c r="AC97">
        <f t="shared" si="5"/>
        <v>1</v>
      </c>
    </row>
    <row r="98" spans="1:29" x14ac:dyDescent="0.2">
      <c r="A98" t="s">
        <v>75</v>
      </c>
      <c r="B98" t="s">
        <v>22</v>
      </c>
      <c r="C98" s="6">
        <v>43903</v>
      </c>
      <c r="D98" s="7">
        <v>11.717000000000001</v>
      </c>
      <c r="E98" s="6">
        <v>43906</v>
      </c>
      <c r="F98" s="7">
        <v>10.8695</v>
      </c>
      <c r="G98">
        <v>1</v>
      </c>
      <c r="H98">
        <v>0</v>
      </c>
      <c r="J98" s="7"/>
      <c r="K98" s="8"/>
      <c r="M98" s="7"/>
      <c r="N98" s="8"/>
      <c r="O98" s="9" cm="1">
        <f t="array" ref="O98">_xlfn.IFS(AND(B98="Short",F98=Q98),(D98-F98)/D98,AND(B98="Long",F98=Q98),(F98/D98)-1,AND(B98="Long",F98&lt;&gt;Q98),(F98/D98)-1,AND(B98="Short",F98&lt;&gt;Q98),(D98-F98)/D98)</f>
        <v>7.2330801399675695E-2</v>
      </c>
      <c r="P98" t="s">
        <v>23</v>
      </c>
      <c r="Q98" s="7">
        <v>10.8695</v>
      </c>
      <c r="R98" s="8">
        <v>43903</v>
      </c>
      <c r="S98" s="10">
        <f t="shared" si="3"/>
        <v>3</v>
      </c>
      <c r="T98" s="10">
        <v>1</v>
      </c>
      <c r="V98" s="11" t="str">
        <f t="shared" si="4"/>
        <v>1</v>
      </c>
      <c r="Y98" s="10">
        <v>0</v>
      </c>
      <c r="AC98">
        <f t="shared" si="5"/>
        <v>3</v>
      </c>
    </row>
    <row r="99" spans="1:29" x14ac:dyDescent="0.2">
      <c r="A99" t="s">
        <v>75</v>
      </c>
      <c r="B99" t="s">
        <v>22</v>
      </c>
      <c r="C99" s="6">
        <v>44144</v>
      </c>
      <c r="D99" s="7">
        <v>17.225999999999999</v>
      </c>
      <c r="E99" s="6">
        <v>44510</v>
      </c>
      <c r="F99" s="7">
        <v>24.08</v>
      </c>
      <c r="G99">
        <v>0</v>
      </c>
      <c r="H99">
        <v>0</v>
      </c>
      <c r="J99" s="7"/>
      <c r="K99" s="8"/>
      <c r="M99" s="7"/>
      <c r="N99" s="8"/>
      <c r="O99" s="9" cm="1">
        <f t="array" ref="O99">_xlfn.IFS(AND(B99="Short",F99=Q99),(D99-F99)/D99,AND(B99="Long",F99=Q99),(F99/D99)-1,AND(B99="Long",F99&lt;&gt;Q99),(F99/D99)-1,AND(B99="Short",F99&lt;&gt;Q99),(D99-F99)/D99)</f>
        <v>-0.39788691512829444</v>
      </c>
      <c r="P99" t="s">
        <v>23</v>
      </c>
      <c r="Q99" s="7">
        <v>15.846</v>
      </c>
      <c r="R99" s="8">
        <v>44144</v>
      </c>
      <c r="S99" s="10">
        <f t="shared" si="3"/>
        <v>366</v>
      </c>
      <c r="T99" s="10">
        <v>0</v>
      </c>
      <c r="V99" s="11" t="b">
        <f t="shared" si="4"/>
        <v>0</v>
      </c>
      <c r="Y99" s="10">
        <v>0</v>
      </c>
      <c r="AC99" t="b">
        <f t="shared" si="5"/>
        <v>0</v>
      </c>
    </row>
    <row r="100" spans="1:29" x14ac:dyDescent="0.2">
      <c r="A100" t="s">
        <v>82</v>
      </c>
      <c r="B100" t="s">
        <v>25</v>
      </c>
      <c r="C100" s="6">
        <v>43906</v>
      </c>
      <c r="D100" s="7">
        <v>37.398000000000003</v>
      </c>
      <c r="E100" s="6">
        <v>43929</v>
      </c>
      <c r="F100" s="7">
        <v>44.883000000000003</v>
      </c>
      <c r="G100">
        <v>1</v>
      </c>
      <c r="H100">
        <v>0</v>
      </c>
      <c r="J100" s="7"/>
      <c r="K100" s="8"/>
      <c r="M100" s="7"/>
      <c r="N100" s="8"/>
      <c r="O100" s="9" cm="1">
        <f t="array" ref="O100">_xlfn.IFS(AND(B100="Short",F100=Q100),(D100-F100)/D100,AND(B100="Long",F100=Q100),(F100/D100)-1,AND(B100="Long",F100&lt;&gt;Q100),(F100/D100)-1,AND(B100="Short",F100&lt;&gt;Q100),(D100-F100)/D100)</f>
        <v>0.20014439274827533</v>
      </c>
      <c r="P100" t="s">
        <v>23</v>
      </c>
      <c r="Q100" s="7">
        <v>44.883000000000003</v>
      </c>
      <c r="R100" s="8">
        <v>43906</v>
      </c>
      <c r="S100" s="10">
        <f t="shared" si="3"/>
        <v>23</v>
      </c>
      <c r="T100" s="10">
        <v>1</v>
      </c>
      <c r="V100" s="11" t="str">
        <f t="shared" si="4"/>
        <v>1</v>
      </c>
      <c r="Y100" s="10">
        <v>0</v>
      </c>
      <c r="AC100">
        <f t="shared" si="5"/>
        <v>23</v>
      </c>
    </row>
    <row r="101" spans="1:29" x14ac:dyDescent="0.2">
      <c r="A101" t="s">
        <v>86</v>
      </c>
      <c r="B101" t="s">
        <v>22</v>
      </c>
      <c r="C101" s="6">
        <v>44050</v>
      </c>
      <c r="D101" s="7">
        <v>307.79199999999997</v>
      </c>
      <c r="E101" s="6">
        <v>44062</v>
      </c>
      <c r="F101" s="7">
        <v>282.68200000000002</v>
      </c>
      <c r="G101">
        <v>1</v>
      </c>
      <c r="H101">
        <v>0</v>
      </c>
      <c r="J101" s="7"/>
      <c r="K101" s="8"/>
      <c r="M101" s="7"/>
      <c r="N101" s="8"/>
      <c r="O101" s="9" cm="1">
        <f t="array" ref="O101">_xlfn.IFS(AND(B101="Short",F101=Q101),(D101-F101)/D101,AND(B101="Long",F101=Q101),(F101/D101)-1,AND(B101="Long",F101&lt;&gt;Q101),(F101/D101)-1,AND(B101="Short",F101&lt;&gt;Q101),(D101-F101)/D101)</f>
        <v>8.1581067734054033E-2</v>
      </c>
      <c r="P101" t="s">
        <v>23</v>
      </c>
      <c r="Q101" s="7">
        <v>282.68200000000002</v>
      </c>
      <c r="R101" s="8">
        <v>44050</v>
      </c>
      <c r="S101" s="10">
        <f t="shared" si="3"/>
        <v>12</v>
      </c>
      <c r="T101" s="10">
        <v>1</v>
      </c>
      <c r="V101" s="11" t="str">
        <f t="shared" si="4"/>
        <v>1</v>
      </c>
      <c r="Y101" s="10">
        <v>0</v>
      </c>
      <c r="AC101">
        <f t="shared" si="5"/>
        <v>12</v>
      </c>
    </row>
    <row r="102" spans="1:29" x14ac:dyDescent="0.2">
      <c r="A102" t="s">
        <v>80</v>
      </c>
      <c r="B102" t="s">
        <v>22</v>
      </c>
      <c r="C102" s="6">
        <v>45504</v>
      </c>
      <c r="D102" s="7">
        <v>35.645000000000003</v>
      </c>
      <c r="E102" s="6">
        <v>45506</v>
      </c>
      <c r="F102" s="7">
        <v>32.982500000000002</v>
      </c>
      <c r="G102">
        <v>1</v>
      </c>
      <c r="H102">
        <v>0</v>
      </c>
      <c r="J102" s="7"/>
      <c r="K102" s="8"/>
      <c r="M102" s="7"/>
      <c r="N102" s="8"/>
      <c r="O102" s="9" cm="1">
        <f t="array" ref="O102">_xlfn.IFS(AND(B102="Short",F102=Q102),(D102-F102)/D102,AND(B102="Long",F102=Q102),(F102/D102)-1,AND(B102="Long",F102&lt;&gt;Q102),(F102/D102)-1,AND(B102="Short",F102&lt;&gt;Q102),(D102-F102)/D102)</f>
        <v>7.4694908121756234E-2</v>
      </c>
      <c r="P102" t="s">
        <v>23</v>
      </c>
      <c r="Q102" s="7">
        <v>32.982500000000002</v>
      </c>
      <c r="R102" s="8">
        <v>45504</v>
      </c>
      <c r="S102" s="10">
        <f t="shared" si="3"/>
        <v>2</v>
      </c>
      <c r="T102" s="10">
        <v>1</v>
      </c>
      <c r="V102" s="11" t="str">
        <f t="shared" si="4"/>
        <v>1</v>
      </c>
      <c r="Y102" s="10">
        <v>0</v>
      </c>
      <c r="AC102">
        <f t="shared" si="5"/>
        <v>2</v>
      </c>
    </row>
    <row r="103" spans="1:29" x14ac:dyDescent="0.2">
      <c r="A103" t="s">
        <v>78</v>
      </c>
      <c r="B103" t="s">
        <v>25</v>
      </c>
      <c r="C103" s="6">
        <v>43902</v>
      </c>
      <c r="D103" s="7">
        <v>17.283000000000001</v>
      </c>
      <c r="E103" s="6">
        <v>43950</v>
      </c>
      <c r="F103" s="7">
        <v>18.805499999999999</v>
      </c>
      <c r="G103">
        <v>1</v>
      </c>
      <c r="H103">
        <v>0</v>
      </c>
      <c r="J103" s="7"/>
      <c r="K103" s="8"/>
      <c r="M103" s="7"/>
      <c r="N103" s="8"/>
      <c r="O103" s="9" cm="1">
        <f t="array" ref="O103">_xlfn.IFS(AND(B103="Short",F103=Q103),(D103-F103)/D103,AND(B103="Long",F103=Q103),(F103/D103)-1,AND(B103="Long",F103&lt;&gt;Q103),(F103/D103)-1,AND(B103="Short",F103&lt;&gt;Q103),(D103-F103)/D103)</f>
        <v>8.8092345078979228E-2</v>
      </c>
      <c r="P103" t="s">
        <v>23</v>
      </c>
      <c r="Q103" s="7">
        <v>18.805499999999999</v>
      </c>
      <c r="R103" s="8">
        <v>43902</v>
      </c>
      <c r="S103" s="10">
        <f t="shared" si="3"/>
        <v>48</v>
      </c>
      <c r="T103" s="10">
        <v>1</v>
      </c>
      <c r="V103" s="11" t="str">
        <f t="shared" si="4"/>
        <v>1</v>
      </c>
      <c r="Y103" s="10">
        <v>0</v>
      </c>
      <c r="AC103">
        <f t="shared" si="5"/>
        <v>48</v>
      </c>
    </row>
    <row r="104" spans="1:29" x14ac:dyDescent="0.2">
      <c r="A104" t="s">
        <v>83</v>
      </c>
      <c r="B104" t="s">
        <v>25</v>
      </c>
      <c r="C104" s="6">
        <v>43899</v>
      </c>
      <c r="D104" s="7">
        <v>48.192</v>
      </c>
      <c r="E104" s="6">
        <v>43949</v>
      </c>
      <c r="F104" s="7">
        <v>53.082000000000001</v>
      </c>
      <c r="G104">
        <v>1</v>
      </c>
      <c r="H104">
        <v>0</v>
      </c>
      <c r="J104" s="7"/>
      <c r="K104" s="8"/>
      <c r="M104" s="7"/>
      <c r="N104" s="8"/>
      <c r="O104" s="9" cm="1">
        <f t="array" ref="O104">_xlfn.IFS(AND(B104="Short",F104=Q104),(D104-F104)/D104,AND(B104="Long",F104=Q104),(F104/D104)-1,AND(B104="Long",F104&lt;&gt;Q104),(F104/D104)-1,AND(B104="Short",F104&lt;&gt;Q104),(D104-F104)/D104)</f>
        <v>0.10146912350597614</v>
      </c>
      <c r="P104" t="s">
        <v>23</v>
      </c>
      <c r="Q104" s="7">
        <v>53.082000000000001</v>
      </c>
      <c r="R104" s="8">
        <v>43899</v>
      </c>
      <c r="S104" s="10">
        <f t="shared" si="3"/>
        <v>50</v>
      </c>
      <c r="T104" s="10">
        <v>1</v>
      </c>
      <c r="V104" s="11" t="str">
        <f t="shared" si="4"/>
        <v>1</v>
      </c>
      <c r="Y104" s="10">
        <v>0</v>
      </c>
      <c r="AC104">
        <f t="shared" si="5"/>
        <v>50</v>
      </c>
    </row>
    <row r="105" spans="1:29" x14ac:dyDescent="0.2">
      <c r="A105" t="s">
        <v>85</v>
      </c>
      <c r="B105" t="s">
        <v>25</v>
      </c>
      <c r="C105" s="6">
        <v>43906</v>
      </c>
      <c r="D105" s="7">
        <v>140.54599999999999</v>
      </c>
      <c r="E105" s="6">
        <v>43907</v>
      </c>
      <c r="F105" s="7">
        <v>152.666</v>
      </c>
      <c r="G105">
        <v>1</v>
      </c>
      <c r="H105">
        <v>0</v>
      </c>
      <c r="J105" s="7"/>
      <c r="K105" s="8"/>
      <c r="M105" s="7"/>
      <c r="N105" s="8"/>
      <c r="O105" s="9" cm="1">
        <f t="array" ref="O105">_xlfn.IFS(AND(B105="Short",F105=Q105),(D105-F105)/D105,AND(B105="Long",F105=Q105),(F105/D105)-1,AND(B105="Long",F105&lt;&gt;Q105),(F105/D105)-1,AND(B105="Short",F105&lt;&gt;Q105),(D105-F105)/D105)</f>
        <v>8.6235111636048023E-2</v>
      </c>
      <c r="P105" t="s">
        <v>23</v>
      </c>
      <c r="Q105" s="7">
        <v>152.666</v>
      </c>
      <c r="R105" s="8">
        <v>43906</v>
      </c>
      <c r="S105" s="10">
        <f t="shared" si="3"/>
        <v>1</v>
      </c>
      <c r="T105" s="10">
        <v>1</v>
      </c>
      <c r="V105" s="11" t="str">
        <f t="shared" si="4"/>
        <v>1</v>
      </c>
      <c r="Y105" s="10">
        <v>0</v>
      </c>
      <c r="AC105">
        <f t="shared" si="5"/>
        <v>1</v>
      </c>
    </row>
    <row r="106" spans="1:29" x14ac:dyDescent="0.2">
      <c r="A106" t="s">
        <v>91</v>
      </c>
      <c r="B106" t="s">
        <v>25</v>
      </c>
      <c r="C106" s="6">
        <v>43906</v>
      </c>
      <c r="D106" s="7">
        <v>89.384</v>
      </c>
      <c r="E106" s="6">
        <v>43916</v>
      </c>
      <c r="F106" s="7">
        <v>99.313999999999993</v>
      </c>
      <c r="G106">
        <v>1</v>
      </c>
      <c r="H106">
        <v>0</v>
      </c>
      <c r="J106" s="7"/>
      <c r="K106" s="8"/>
      <c r="M106" s="7"/>
      <c r="N106" s="8"/>
      <c r="O106" s="9" cm="1">
        <f t="array" ref="O106">_xlfn.IFS(AND(B106="Short",F106=Q106),(D106-F106)/D106,AND(B106="Long",F106=Q106),(F106/D106)-1,AND(B106="Long",F106&lt;&gt;Q106),(F106/D106)-1,AND(B106="Short",F106&lt;&gt;Q106),(D106-F106)/D106)</f>
        <v>0.11109370804618268</v>
      </c>
      <c r="P106" t="s">
        <v>23</v>
      </c>
      <c r="Q106" s="7">
        <v>99.313999999999993</v>
      </c>
      <c r="R106" s="8">
        <v>43906</v>
      </c>
      <c r="S106" s="10">
        <f t="shared" si="3"/>
        <v>10</v>
      </c>
      <c r="T106" s="10">
        <v>1</v>
      </c>
      <c r="V106" s="11" t="str">
        <f t="shared" si="4"/>
        <v>1</v>
      </c>
      <c r="Y106" s="10">
        <v>0</v>
      </c>
      <c r="AC106">
        <f t="shared" si="5"/>
        <v>10</v>
      </c>
    </row>
    <row r="107" spans="1:29" x14ac:dyDescent="0.2">
      <c r="A107" t="s">
        <v>87</v>
      </c>
      <c r="B107" t="s">
        <v>22</v>
      </c>
      <c r="C107" s="6">
        <v>43903</v>
      </c>
      <c r="D107" s="7">
        <v>47.363999999999997</v>
      </c>
      <c r="E107" s="6">
        <v>43906</v>
      </c>
      <c r="F107" s="7">
        <v>43.944000000000003</v>
      </c>
      <c r="G107">
        <v>1</v>
      </c>
      <c r="H107">
        <v>0</v>
      </c>
      <c r="J107" s="7"/>
      <c r="K107" s="8"/>
      <c r="M107" s="7"/>
      <c r="N107" s="8"/>
      <c r="O107" s="9" cm="1">
        <f t="array" ref="O107">_xlfn.IFS(AND(B107="Short",F107=Q107),(D107-F107)/D107,AND(B107="Long",F107=Q107),(F107/D107)-1,AND(B107="Long",F107&lt;&gt;Q107),(F107/D107)-1,AND(B107="Short",F107&lt;&gt;Q107),(D107-F107)/D107)</f>
        <v>7.2206739295667483E-2</v>
      </c>
      <c r="P107" t="s">
        <v>23</v>
      </c>
      <c r="Q107" s="7">
        <v>43.944000000000003</v>
      </c>
      <c r="R107" s="8">
        <v>43903</v>
      </c>
      <c r="S107" s="10">
        <f t="shared" si="3"/>
        <v>3</v>
      </c>
      <c r="T107" s="10">
        <v>1</v>
      </c>
      <c r="V107" s="11" t="str">
        <f t="shared" si="4"/>
        <v>1</v>
      </c>
      <c r="Y107" s="10">
        <v>0</v>
      </c>
      <c r="AC107">
        <f t="shared" si="5"/>
        <v>3</v>
      </c>
    </row>
    <row r="108" spans="1:29" x14ac:dyDescent="0.2">
      <c r="A108" t="s">
        <v>87</v>
      </c>
      <c r="B108" t="s">
        <v>22</v>
      </c>
      <c r="C108" s="6">
        <v>43987</v>
      </c>
      <c r="D108" s="7">
        <v>60.978000000000002</v>
      </c>
      <c r="E108" s="6">
        <v>43992</v>
      </c>
      <c r="F108" s="7">
        <v>56.537999999999997</v>
      </c>
      <c r="G108">
        <v>1</v>
      </c>
      <c r="H108">
        <v>0</v>
      </c>
      <c r="J108" s="7"/>
      <c r="K108" s="8"/>
      <c r="M108" s="7"/>
      <c r="N108" s="8"/>
      <c r="O108" s="9" cm="1">
        <f t="array" ref="O108">_xlfn.IFS(AND(B108="Short",F108=Q108),(D108-F108)/D108,AND(B108="Long",F108=Q108),(F108/D108)-1,AND(B108="Long",F108&lt;&gt;Q108),(F108/D108)-1,AND(B108="Short",F108&lt;&gt;Q108),(D108-F108)/D108)</f>
        <v>7.2813145724687667E-2</v>
      </c>
      <c r="P108" t="s">
        <v>23</v>
      </c>
      <c r="Q108" s="7">
        <v>56.537999999999997</v>
      </c>
      <c r="R108" s="8">
        <v>43987</v>
      </c>
      <c r="S108" s="10">
        <f t="shared" si="3"/>
        <v>5</v>
      </c>
      <c r="T108" s="10">
        <v>1</v>
      </c>
      <c r="V108" s="11" t="str">
        <f t="shared" si="4"/>
        <v>1</v>
      </c>
      <c r="Y108" s="10">
        <v>0</v>
      </c>
      <c r="AC108">
        <f t="shared" si="5"/>
        <v>5</v>
      </c>
    </row>
    <row r="109" spans="1:29" x14ac:dyDescent="0.2">
      <c r="A109" t="s">
        <v>78</v>
      </c>
      <c r="B109" t="s">
        <v>22</v>
      </c>
      <c r="C109" s="6">
        <v>44055</v>
      </c>
      <c r="D109" s="7">
        <v>30.458580000000001</v>
      </c>
      <c r="E109" s="6">
        <v>44421</v>
      </c>
      <c r="F109" s="7">
        <v>51.76</v>
      </c>
      <c r="G109">
        <v>0</v>
      </c>
      <c r="H109">
        <v>0</v>
      </c>
      <c r="J109" s="7"/>
      <c r="K109" s="8"/>
      <c r="M109" s="7"/>
      <c r="N109" s="8"/>
      <c r="O109" s="9" cm="1">
        <f t="array" ref="O109">_xlfn.IFS(AND(B109="Short",F109=Q109),(D109-F109)/D109,AND(B109="Long",F109=Q109),(F109/D109)-1,AND(B109="Long",F109&lt;&gt;Q109),(F109/D109)-1,AND(B109="Short",F109&lt;&gt;Q109),(D109-F109)/D109)</f>
        <v>-0.69935696279997284</v>
      </c>
      <c r="P109" t="s">
        <v>23</v>
      </c>
      <c r="Q109" s="7">
        <v>27.626429999999999</v>
      </c>
      <c r="R109" s="8">
        <v>44055</v>
      </c>
      <c r="S109" s="10">
        <f t="shared" si="3"/>
        <v>366</v>
      </c>
      <c r="T109" s="10">
        <v>0</v>
      </c>
      <c r="V109" s="11" t="b">
        <f t="shared" si="4"/>
        <v>0</v>
      </c>
      <c r="Y109" s="10">
        <v>0</v>
      </c>
      <c r="AC109" t="b">
        <f t="shared" si="5"/>
        <v>0</v>
      </c>
    </row>
    <row r="110" spans="1:29" x14ac:dyDescent="0.2">
      <c r="A110" t="s">
        <v>91</v>
      </c>
      <c r="B110" t="s">
        <v>25</v>
      </c>
      <c r="C110" s="6">
        <v>45035</v>
      </c>
      <c r="D110" s="7">
        <v>166.35</v>
      </c>
      <c r="E110" s="6">
        <v>45117</v>
      </c>
      <c r="F110" s="7">
        <v>186.3</v>
      </c>
      <c r="G110">
        <v>1</v>
      </c>
      <c r="H110">
        <v>0</v>
      </c>
      <c r="J110" s="7"/>
      <c r="K110" s="8"/>
      <c r="M110" s="7"/>
      <c r="N110" s="8"/>
      <c r="O110" s="9" cm="1">
        <f t="array" ref="O110">_xlfn.IFS(AND(B110="Short",F110=Q110),(D110-F110)/D110,AND(B110="Long",F110=Q110),(F110/D110)-1,AND(B110="Long",F110&lt;&gt;Q110),(F110/D110)-1,AND(B110="Short",F110&lt;&gt;Q110),(D110-F110)/D110)</f>
        <v>0.11992786293958524</v>
      </c>
      <c r="P110" t="s">
        <v>23</v>
      </c>
      <c r="Q110" s="7">
        <v>186.3</v>
      </c>
      <c r="R110" s="8">
        <v>45035</v>
      </c>
      <c r="S110" s="10">
        <f t="shared" si="3"/>
        <v>82</v>
      </c>
      <c r="T110" s="10">
        <v>1</v>
      </c>
      <c r="V110" s="11" t="str">
        <f t="shared" si="4"/>
        <v>1</v>
      </c>
      <c r="Y110" s="10">
        <v>0</v>
      </c>
      <c r="AC110">
        <f t="shared" si="5"/>
        <v>82</v>
      </c>
    </row>
    <row r="111" spans="1:29" x14ac:dyDescent="0.2">
      <c r="A111" t="s">
        <v>95</v>
      </c>
      <c r="B111" t="s">
        <v>25</v>
      </c>
      <c r="C111" s="6">
        <v>43906</v>
      </c>
      <c r="D111" s="7">
        <v>71.245999999999995</v>
      </c>
      <c r="E111" s="6">
        <v>43928</v>
      </c>
      <c r="F111" s="7">
        <v>77.215999999999994</v>
      </c>
      <c r="G111">
        <v>1</v>
      </c>
      <c r="H111">
        <v>0</v>
      </c>
      <c r="J111" s="7"/>
      <c r="K111" s="8"/>
      <c r="M111" s="7"/>
      <c r="N111" s="8"/>
      <c r="O111" s="9" cm="1">
        <f t="array" ref="O111">_xlfn.IFS(AND(B111="Short",F111=Q111),(D111-F111)/D111,AND(B111="Long",F111=Q111),(F111/D111)-1,AND(B111="Long",F111&lt;&gt;Q111),(F111/D111)-1,AND(B111="Short",F111&lt;&gt;Q111),(D111-F111)/D111)</f>
        <v>8.3794177918760315E-2</v>
      </c>
      <c r="P111" t="s">
        <v>23</v>
      </c>
      <c r="Q111" s="7">
        <v>77.215999999999994</v>
      </c>
      <c r="R111" s="8">
        <v>43906</v>
      </c>
      <c r="S111" s="10">
        <f t="shared" si="3"/>
        <v>22</v>
      </c>
      <c r="T111" s="10">
        <v>1</v>
      </c>
      <c r="V111" s="11" t="str">
        <f t="shared" si="4"/>
        <v>1</v>
      </c>
      <c r="Y111" s="10">
        <v>0</v>
      </c>
      <c r="AC111">
        <f t="shared" si="5"/>
        <v>22</v>
      </c>
    </row>
    <row r="112" spans="1:29" x14ac:dyDescent="0.2">
      <c r="A112" t="s">
        <v>90</v>
      </c>
      <c r="B112" t="s">
        <v>22</v>
      </c>
      <c r="C112" s="6">
        <v>43903</v>
      </c>
      <c r="D112" s="7">
        <v>18.003</v>
      </c>
      <c r="E112" s="6">
        <v>43903</v>
      </c>
      <c r="F112" s="7">
        <v>15.4755</v>
      </c>
      <c r="G112">
        <v>1</v>
      </c>
      <c r="H112">
        <v>0</v>
      </c>
      <c r="J112" s="7"/>
      <c r="K112" s="8"/>
      <c r="M112" s="7"/>
      <c r="N112" s="8"/>
      <c r="O112" s="9" cm="1">
        <f t="array" ref="O112">_xlfn.IFS(AND(B112="Short",F112=Q112),(D112-F112)/D112,AND(B112="Long",F112=Q112),(F112/D112)-1,AND(B112="Long",F112&lt;&gt;Q112),(F112/D112)-1,AND(B112="Short",F112&lt;&gt;Q112),(D112-F112)/D112)</f>
        <v>0.14039326778870187</v>
      </c>
      <c r="P112" t="s">
        <v>23</v>
      </c>
      <c r="Q112" s="7">
        <v>15.4755</v>
      </c>
      <c r="R112" s="8">
        <v>43903</v>
      </c>
      <c r="S112" s="10">
        <f t="shared" si="3"/>
        <v>0</v>
      </c>
      <c r="T112" s="10">
        <v>1</v>
      </c>
      <c r="V112" s="11" t="str">
        <f t="shared" si="4"/>
        <v>1</v>
      </c>
      <c r="Y112" s="10">
        <v>0</v>
      </c>
      <c r="AC112">
        <f t="shared" si="5"/>
        <v>0</v>
      </c>
    </row>
    <row r="113" spans="1:29" x14ac:dyDescent="0.2">
      <c r="A113" t="s">
        <v>90</v>
      </c>
      <c r="B113" t="s">
        <v>22</v>
      </c>
      <c r="C113" s="6">
        <v>43910</v>
      </c>
      <c r="D113" s="7">
        <v>10.981</v>
      </c>
      <c r="E113" s="6">
        <v>43922</v>
      </c>
      <c r="F113" s="7">
        <v>10.163500000000001</v>
      </c>
      <c r="G113">
        <v>1</v>
      </c>
      <c r="H113">
        <v>0</v>
      </c>
      <c r="J113" s="7"/>
      <c r="K113" s="8"/>
      <c r="M113" s="7"/>
      <c r="N113" s="8"/>
      <c r="O113" s="9" cm="1">
        <f t="array" ref="O113">_xlfn.IFS(AND(B113="Short",F113=Q113),(D113-F113)/D113,AND(B113="Long",F113=Q113),(F113/D113)-1,AND(B113="Long",F113&lt;&gt;Q113),(F113/D113)-1,AND(B113="Short",F113&lt;&gt;Q113),(D113-F113)/D113)</f>
        <v>7.4446771696566702E-2</v>
      </c>
      <c r="P113" t="s">
        <v>23</v>
      </c>
      <c r="Q113" s="7">
        <v>10.163500000000001</v>
      </c>
      <c r="R113" s="8">
        <v>43910</v>
      </c>
      <c r="S113" s="10">
        <f t="shared" si="3"/>
        <v>12</v>
      </c>
      <c r="T113" s="10">
        <v>1</v>
      </c>
      <c r="V113" s="11" t="str">
        <f t="shared" si="4"/>
        <v>1</v>
      </c>
      <c r="Y113" s="10">
        <v>0</v>
      </c>
      <c r="AC113">
        <f t="shared" si="5"/>
        <v>12</v>
      </c>
    </row>
    <row r="114" spans="1:29" x14ac:dyDescent="0.2">
      <c r="A114" t="s">
        <v>90</v>
      </c>
      <c r="B114" t="s">
        <v>22</v>
      </c>
      <c r="C114" s="6">
        <v>43928</v>
      </c>
      <c r="D114" s="7">
        <v>12.135999999999999</v>
      </c>
      <c r="E114" s="6">
        <v>44294</v>
      </c>
      <c r="F114" s="7">
        <v>28.56</v>
      </c>
      <c r="G114">
        <v>0</v>
      </c>
      <c r="H114">
        <v>0</v>
      </c>
      <c r="J114" s="7"/>
      <c r="K114" s="8"/>
      <c r="M114" s="7"/>
      <c r="N114" s="8"/>
      <c r="O114" s="9" cm="1">
        <f t="array" ref="O114">_xlfn.IFS(AND(B114="Short",F114=Q114),(D114-F114)/D114,AND(B114="Long",F114=Q114),(F114/D114)-1,AND(B114="Long",F114&lt;&gt;Q114),(F114/D114)-1,AND(B114="Short",F114&lt;&gt;Q114),(D114-F114)/D114)</f>
        <v>-1.3533289386947924</v>
      </c>
      <c r="P114" t="s">
        <v>23</v>
      </c>
      <c r="Q114" s="7">
        <v>10.531000000000001</v>
      </c>
      <c r="R114" s="8">
        <v>43928</v>
      </c>
      <c r="S114" s="10">
        <f t="shared" si="3"/>
        <v>366</v>
      </c>
      <c r="T114" s="10">
        <v>0</v>
      </c>
      <c r="V114" s="11" t="b">
        <f t="shared" si="4"/>
        <v>0</v>
      </c>
      <c r="Y114" s="10">
        <v>0</v>
      </c>
      <c r="AC114" t="b">
        <f t="shared" si="5"/>
        <v>0</v>
      </c>
    </row>
    <row r="115" spans="1:29" x14ac:dyDescent="0.2">
      <c r="A115" t="s">
        <v>89</v>
      </c>
      <c r="B115" t="s">
        <v>25</v>
      </c>
      <c r="C115" s="6">
        <v>43906</v>
      </c>
      <c r="D115" s="7">
        <v>43.093000000000004</v>
      </c>
      <c r="E115" s="6">
        <v>43907</v>
      </c>
      <c r="F115" s="7">
        <v>46.865499999999997</v>
      </c>
      <c r="G115">
        <v>1</v>
      </c>
      <c r="H115">
        <v>0</v>
      </c>
      <c r="J115" s="7"/>
      <c r="K115" s="8"/>
      <c r="M115" s="7"/>
      <c r="N115" s="8"/>
      <c r="O115" s="9" cm="1">
        <f t="array" ref="O115">_xlfn.IFS(AND(B115="Short",F115=Q115),(D115-F115)/D115,AND(B115="Long",F115=Q115),(F115/D115)-1,AND(B115="Long",F115&lt;&gt;Q115),(F115/D115)-1,AND(B115="Short",F115&lt;&gt;Q115),(D115-F115)/D115)</f>
        <v>8.7543220476643313E-2</v>
      </c>
      <c r="P115" t="s">
        <v>23</v>
      </c>
      <c r="Q115" s="7">
        <v>46.865499999999997</v>
      </c>
      <c r="R115" s="8">
        <v>43906</v>
      </c>
      <c r="S115" s="10">
        <f t="shared" si="3"/>
        <v>1</v>
      </c>
      <c r="T115" s="10">
        <v>1</v>
      </c>
      <c r="V115" s="11" t="str">
        <f t="shared" si="4"/>
        <v>1</v>
      </c>
      <c r="Y115" s="10">
        <v>0</v>
      </c>
      <c r="AC115">
        <f t="shared" si="5"/>
        <v>1</v>
      </c>
    </row>
    <row r="116" spans="1:29" x14ac:dyDescent="0.2">
      <c r="A116" t="s">
        <v>78</v>
      </c>
      <c r="B116" t="s">
        <v>22</v>
      </c>
      <c r="C116" s="6">
        <v>44504</v>
      </c>
      <c r="D116" s="7">
        <v>66.299000000000007</v>
      </c>
      <c r="E116" s="6">
        <v>44657</v>
      </c>
      <c r="F116" s="7">
        <v>61.266500000000001</v>
      </c>
      <c r="G116">
        <v>1</v>
      </c>
      <c r="H116">
        <v>0</v>
      </c>
      <c r="J116" s="7"/>
      <c r="K116" s="8"/>
      <c r="M116" s="7"/>
      <c r="N116" s="8"/>
      <c r="O116" s="9" cm="1">
        <f t="array" ref="O116">_xlfn.IFS(AND(B116="Short",F116=Q116),(D116-F116)/D116,AND(B116="Long",F116=Q116),(F116/D116)-1,AND(B116="Long",F116&lt;&gt;Q116),(F116/D116)-1,AND(B116="Short",F116&lt;&gt;Q116),(D116-F116)/D116)</f>
        <v>7.5906122264287626E-2</v>
      </c>
      <c r="P116" t="s">
        <v>23</v>
      </c>
      <c r="Q116" s="7">
        <v>61.266500000000001</v>
      </c>
      <c r="R116" s="8">
        <v>44504</v>
      </c>
      <c r="S116" s="10">
        <f t="shared" si="3"/>
        <v>153</v>
      </c>
      <c r="T116" s="10">
        <v>1</v>
      </c>
      <c r="V116" s="11" t="str">
        <f t="shared" si="4"/>
        <v>1</v>
      </c>
      <c r="Y116" s="10">
        <v>0</v>
      </c>
      <c r="AC116">
        <f t="shared" si="5"/>
        <v>153</v>
      </c>
    </row>
    <row r="117" spans="1:29" x14ac:dyDescent="0.2">
      <c r="A117" t="s">
        <v>92</v>
      </c>
      <c r="B117" t="s">
        <v>25</v>
      </c>
      <c r="C117" s="6">
        <v>43906</v>
      </c>
      <c r="D117" s="7">
        <v>56.430999999999997</v>
      </c>
      <c r="E117" s="6">
        <v>43914</v>
      </c>
      <c r="F117" s="7">
        <v>61.463500000000003</v>
      </c>
      <c r="G117">
        <v>1</v>
      </c>
      <c r="H117">
        <v>0</v>
      </c>
      <c r="J117" s="7"/>
      <c r="K117" s="8"/>
      <c r="M117" s="7"/>
      <c r="N117" s="8"/>
      <c r="O117" s="9" cm="1">
        <f t="array" ref="O117">_xlfn.IFS(AND(B117="Short",F117=Q117),(D117-F117)/D117,AND(B117="Long",F117=Q117),(F117/D117)-1,AND(B117="Long",F117&lt;&gt;Q117),(F117/D117)-1,AND(B117="Short",F117&lt;&gt;Q117),(D117-F117)/D117)</f>
        <v>8.9179706189860264E-2</v>
      </c>
      <c r="P117" t="s">
        <v>23</v>
      </c>
      <c r="Q117" s="7">
        <v>61.463500000000003</v>
      </c>
      <c r="R117" s="8">
        <v>43906</v>
      </c>
      <c r="S117" s="10">
        <f t="shared" si="3"/>
        <v>8</v>
      </c>
      <c r="T117" s="10">
        <v>1</v>
      </c>
      <c r="V117" s="11" t="str">
        <f t="shared" si="4"/>
        <v>1</v>
      </c>
      <c r="Y117" s="10">
        <v>0</v>
      </c>
      <c r="AC117">
        <f t="shared" si="5"/>
        <v>8</v>
      </c>
    </row>
    <row r="118" spans="1:29" x14ac:dyDescent="0.2">
      <c r="A118" t="s">
        <v>94</v>
      </c>
      <c r="B118" t="s">
        <v>25</v>
      </c>
      <c r="C118" s="6">
        <v>43906</v>
      </c>
      <c r="D118" s="7">
        <v>152.98699999999999</v>
      </c>
      <c r="E118" s="6">
        <v>43920</v>
      </c>
      <c r="F118" s="7">
        <v>175.3895</v>
      </c>
      <c r="G118">
        <v>1</v>
      </c>
      <c r="H118">
        <v>0</v>
      </c>
      <c r="J118" s="7"/>
      <c r="K118" s="8"/>
      <c r="M118" s="7"/>
      <c r="N118" s="8"/>
      <c r="O118" s="9" cm="1">
        <f t="array" ref="O118">_xlfn.IFS(AND(B118="Short",F118=Q118),(D118-F118)/D118,AND(B118="Long",F118=Q118),(F118/D118)-1,AND(B118="Long",F118&lt;&gt;Q118),(F118/D118)-1,AND(B118="Short",F118&lt;&gt;Q118),(D118-F118)/D118)</f>
        <v>0.14643401073293805</v>
      </c>
      <c r="P118" t="s">
        <v>23</v>
      </c>
      <c r="Q118" s="7">
        <v>175.3895</v>
      </c>
      <c r="R118" s="8">
        <v>43906</v>
      </c>
      <c r="S118" s="10">
        <f t="shared" si="3"/>
        <v>14</v>
      </c>
      <c r="T118" s="10">
        <v>1</v>
      </c>
      <c r="V118" s="11" t="str">
        <f t="shared" si="4"/>
        <v>1</v>
      </c>
      <c r="Y118" s="10">
        <v>0</v>
      </c>
      <c r="AC118">
        <f t="shared" si="5"/>
        <v>14</v>
      </c>
    </row>
    <row r="119" spans="1:29" x14ac:dyDescent="0.2">
      <c r="A119" t="s">
        <v>92</v>
      </c>
      <c r="B119" t="s">
        <v>22</v>
      </c>
      <c r="C119" s="6">
        <v>44615</v>
      </c>
      <c r="D119" s="7">
        <v>148.72800000000001</v>
      </c>
      <c r="E119" s="6">
        <v>44616</v>
      </c>
      <c r="F119" s="7">
        <v>137.46299999999999</v>
      </c>
      <c r="G119">
        <v>1</v>
      </c>
      <c r="H119">
        <v>0</v>
      </c>
      <c r="J119" s="7"/>
      <c r="K119" s="8"/>
      <c r="M119" s="7"/>
      <c r="N119" s="8"/>
      <c r="O119" s="9" cm="1">
        <f t="array" ref="O119">_xlfn.IFS(AND(B119="Short",F119=Q119),(D119-F119)/D119,AND(B119="Long",F119=Q119),(F119/D119)-1,AND(B119="Long",F119&lt;&gt;Q119),(F119/D119)-1,AND(B119="Short",F119&lt;&gt;Q119),(D119-F119)/D119)</f>
        <v>7.5742294658705925E-2</v>
      </c>
      <c r="P119" t="s">
        <v>23</v>
      </c>
      <c r="Q119" s="7">
        <v>137.46299999999999</v>
      </c>
      <c r="R119" s="8">
        <v>44615</v>
      </c>
      <c r="S119" s="10">
        <f t="shared" si="3"/>
        <v>1</v>
      </c>
      <c r="T119" s="10">
        <v>1</v>
      </c>
      <c r="V119" s="11" t="str">
        <f t="shared" si="4"/>
        <v>1</v>
      </c>
      <c r="Y119" s="10">
        <v>0</v>
      </c>
      <c r="AC119">
        <f t="shared" si="5"/>
        <v>1</v>
      </c>
    </row>
    <row r="120" spans="1:29" x14ac:dyDescent="0.2">
      <c r="A120" t="s">
        <v>99</v>
      </c>
      <c r="B120" t="s">
        <v>22</v>
      </c>
      <c r="C120" s="6">
        <v>45504</v>
      </c>
      <c r="D120" s="7">
        <v>190.821</v>
      </c>
      <c r="E120" s="6">
        <v>45506</v>
      </c>
      <c r="F120" s="7">
        <v>172.3785</v>
      </c>
      <c r="G120">
        <v>1</v>
      </c>
      <c r="H120">
        <v>0</v>
      </c>
      <c r="J120" s="7"/>
      <c r="K120" s="8"/>
      <c r="M120" s="7"/>
      <c r="N120" s="8"/>
      <c r="O120" s="9" cm="1">
        <f t="array" ref="O120">_xlfn.IFS(AND(B120="Short",F120=Q120),(D120-F120)/D120,AND(B120="Long",F120=Q120),(F120/D120)-1,AND(B120="Long",F120&lt;&gt;Q120),(F120/D120)-1,AND(B120="Short",F120&lt;&gt;Q120),(D120-F120)/D120)</f>
        <v>9.6648167654503417E-2</v>
      </c>
      <c r="P120" t="s">
        <v>23</v>
      </c>
      <c r="Q120" s="7">
        <v>172.3785</v>
      </c>
      <c r="R120" s="8">
        <v>45504</v>
      </c>
      <c r="S120" s="10">
        <f t="shared" si="3"/>
        <v>2</v>
      </c>
      <c r="T120" s="10">
        <v>1</v>
      </c>
      <c r="V120" s="11" t="str">
        <f t="shared" si="4"/>
        <v>1</v>
      </c>
      <c r="Y120" s="10">
        <v>0</v>
      </c>
      <c r="AC120">
        <f t="shared" si="5"/>
        <v>2</v>
      </c>
    </row>
    <row r="121" spans="1:29" x14ac:dyDescent="0.2">
      <c r="A121" t="s">
        <v>101</v>
      </c>
      <c r="B121" t="s">
        <v>25</v>
      </c>
      <c r="C121" s="6">
        <v>43906</v>
      </c>
      <c r="D121" s="7">
        <v>24.367999999999999</v>
      </c>
      <c r="E121" s="6">
        <v>43915</v>
      </c>
      <c r="F121" s="7">
        <v>27.128</v>
      </c>
      <c r="G121">
        <v>1</v>
      </c>
      <c r="H121">
        <v>0</v>
      </c>
      <c r="J121" s="7"/>
      <c r="K121" s="8"/>
      <c r="M121" s="7"/>
      <c r="N121" s="8"/>
      <c r="O121" s="9" cm="1">
        <f t="array" ref="O121">_xlfn.IFS(AND(B121="Short",F121=Q121),(D121-F121)/D121,AND(B121="Long",F121=Q121),(F121/D121)-1,AND(B121="Long",F121&lt;&gt;Q121),(F121/D121)-1,AND(B121="Short",F121&lt;&gt;Q121),(D121-F121)/D121)</f>
        <v>0.11326329612606711</v>
      </c>
      <c r="P121" t="s">
        <v>23</v>
      </c>
      <c r="Q121" s="7">
        <v>27.128</v>
      </c>
      <c r="R121" s="8">
        <v>43906</v>
      </c>
      <c r="S121" s="10">
        <f t="shared" si="3"/>
        <v>9</v>
      </c>
      <c r="T121" s="10">
        <v>1</v>
      </c>
      <c r="V121" s="11" t="str">
        <f t="shared" si="4"/>
        <v>1</v>
      </c>
      <c r="Y121" s="10">
        <v>0</v>
      </c>
      <c r="AC121">
        <f t="shared" si="5"/>
        <v>9</v>
      </c>
    </row>
    <row r="122" spans="1:29" x14ac:dyDescent="0.2">
      <c r="A122" t="s">
        <v>96</v>
      </c>
      <c r="B122" t="s">
        <v>25</v>
      </c>
      <c r="C122" s="6">
        <v>43906</v>
      </c>
      <c r="D122" s="7">
        <v>62.853999999999999</v>
      </c>
      <c r="E122" s="6">
        <v>43907</v>
      </c>
      <c r="F122" s="7">
        <v>68.058999999999997</v>
      </c>
      <c r="G122">
        <v>1</v>
      </c>
      <c r="H122">
        <v>0</v>
      </c>
      <c r="J122" s="7"/>
      <c r="K122" s="8"/>
      <c r="M122" s="7"/>
      <c r="N122" s="8"/>
      <c r="O122" s="9" cm="1">
        <f t="array" ref="O122">_xlfn.IFS(AND(B122="Short",F122=Q122),(D122-F122)/D122,AND(B122="Long",F122=Q122),(F122/D122)-1,AND(B122="Long",F122&lt;&gt;Q122),(F122/D122)-1,AND(B122="Short",F122&lt;&gt;Q122),(D122-F122)/D122)</f>
        <v>8.2810958729754747E-2</v>
      </c>
      <c r="P122" t="s">
        <v>23</v>
      </c>
      <c r="Q122" s="7">
        <v>68.058999999999997</v>
      </c>
      <c r="R122" s="8">
        <v>43906</v>
      </c>
      <c r="S122" s="10">
        <f t="shared" si="3"/>
        <v>1</v>
      </c>
      <c r="T122" s="10">
        <v>1</v>
      </c>
      <c r="V122" s="11" t="str">
        <f t="shared" si="4"/>
        <v>1</v>
      </c>
      <c r="Y122" s="10">
        <v>0</v>
      </c>
      <c r="AC122">
        <f t="shared" si="5"/>
        <v>1</v>
      </c>
    </row>
    <row r="123" spans="1:29" x14ac:dyDescent="0.2">
      <c r="A123" t="s">
        <v>105</v>
      </c>
      <c r="B123" t="s">
        <v>22</v>
      </c>
      <c r="C123" s="6">
        <v>43903</v>
      </c>
      <c r="D123" s="7">
        <v>23.23</v>
      </c>
      <c r="E123" s="6">
        <v>43906</v>
      </c>
      <c r="F123" s="7">
        <v>21.58</v>
      </c>
      <c r="G123">
        <v>1</v>
      </c>
      <c r="H123">
        <v>0</v>
      </c>
      <c r="J123" s="7"/>
      <c r="K123" s="8"/>
      <c r="M123" s="7"/>
      <c r="N123" s="8"/>
      <c r="O123" s="9" cm="1">
        <f t="array" ref="O123">_xlfn.IFS(AND(B123="Short",F123=Q123),(D123-F123)/D123,AND(B123="Long",F123=Q123),(F123/D123)-1,AND(B123="Long",F123&lt;&gt;Q123),(F123/D123)-1,AND(B123="Short",F123&lt;&gt;Q123),(D123-F123)/D123)</f>
        <v>7.1028842014636343E-2</v>
      </c>
      <c r="P123" t="s">
        <v>23</v>
      </c>
      <c r="Q123" s="7">
        <v>21.58</v>
      </c>
      <c r="R123" s="8">
        <v>43903</v>
      </c>
      <c r="S123" s="10">
        <f t="shared" si="3"/>
        <v>3</v>
      </c>
      <c r="T123" s="10">
        <v>1</v>
      </c>
      <c r="V123" s="11" t="str">
        <f t="shared" si="4"/>
        <v>1</v>
      </c>
      <c r="Y123" s="10">
        <v>0</v>
      </c>
      <c r="AC123">
        <f t="shared" si="5"/>
        <v>3</v>
      </c>
    </row>
    <row r="124" spans="1:29" x14ac:dyDescent="0.2">
      <c r="A124" t="s">
        <v>105</v>
      </c>
      <c r="B124" t="s">
        <v>25</v>
      </c>
      <c r="C124" s="6">
        <v>43906</v>
      </c>
      <c r="D124" s="7">
        <v>20.024000000000001</v>
      </c>
      <c r="E124" s="6">
        <v>43949</v>
      </c>
      <c r="F124" s="7">
        <v>23.053999999999998</v>
      </c>
      <c r="G124">
        <v>1</v>
      </c>
      <c r="H124">
        <v>0</v>
      </c>
      <c r="J124" s="7"/>
      <c r="K124" s="8"/>
      <c r="M124" s="7"/>
      <c r="N124" s="8"/>
      <c r="O124" s="9" cm="1">
        <f t="array" ref="O124">_xlfn.IFS(AND(B124="Short",F124=Q124),(D124-F124)/D124,AND(B124="Long",F124=Q124),(F124/D124)-1,AND(B124="Long",F124&lt;&gt;Q124),(F124/D124)-1,AND(B124="Short",F124&lt;&gt;Q124),(D124-F124)/D124)</f>
        <v>0.15131841789852163</v>
      </c>
      <c r="P124" t="s">
        <v>23</v>
      </c>
      <c r="Q124" s="7">
        <v>23.053999999999998</v>
      </c>
      <c r="R124" s="8">
        <v>43906</v>
      </c>
      <c r="S124" s="10">
        <f t="shared" si="3"/>
        <v>43</v>
      </c>
      <c r="T124" s="10">
        <v>1</v>
      </c>
      <c r="V124" s="11" t="str">
        <f t="shared" si="4"/>
        <v>1</v>
      </c>
      <c r="Y124" s="10">
        <v>0</v>
      </c>
      <c r="AC124">
        <f t="shared" si="5"/>
        <v>43</v>
      </c>
    </row>
    <row r="125" spans="1:29" x14ac:dyDescent="0.2">
      <c r="A125" t="s">
        <v>105</v>
      </c>
      <c r="B125" t="s">
        <v>22</v>
      </c>
      <c r="C125" s="6">
        <v>43987</v>
      </c>
      <c r="D125" s="7">
        <v>31.07</v>
      </c>
      <c r="E125" s="6">
        <v>43991</v>
      </c>
      <c r="F125" s="7">
        <v>28.895</v>
      </c>
      <c r="G125">
        <v>1</v>
      </c>
      <c r="H125">
        <v>0</v>
      </c>
      <c r="J125" s="7"/>
      <c r="K125" s="8"/>
      <c r="M125" s="7"/>
      <c r="N125" s="8"/>
      <c r="O125" s="9" cm="1">
        <f t="array" ref="O125">_xlfn.IFS(AND(B125="Short",F125=Q125),(D125-F125)/D125,AND(B125="Long",F125=Q125),(F125/D125)-1,AND(B125="Long",F125&lt;&gt;Q125),(F125/D125)-1,AND(B125="Short",F125&lt;&gt;Q125),(D125-F125)/D125)</f>
        <v>7.0003218538783413E-2</v>
      </c>
      <c r="P125" t="s">
        <v>23</v>
      </c>
      <c r="Q125" s="7">
        <v>28.895</v>
      </c>
      <c r="R125" s="8">
        <v>43987</v>
      </c>
      <c r="S125" s="10">
        <f t="shared" si="3"/>
        <v>4</v>
      </c>
      <c r="T125" s="10">
        <v>1</v>
      </c>
      <c r="V125" s="11" t="str">
        <f t="shared" si="4"/>
        <v>1</v>
      </c>
      <c r="Y125" s="10">
        <v>0</v>
      </c>
      <c r="AC125">
        <f t="shared" si="5"/>
        <v>4</v>
      </c>
    </row>
    <row r="126" spans="1:29" x14ac:dyDescent="0.2">
      <c r="A126" t="s">
        <v>108</v>
      </c>
      <c r="B126" t="s">
        <v>25</v>
      </c>
      <c r="C126" s="6">
        <v>43906</v>
      </c>
      <c r="D126" s="7">
        <v>51.347000000000001</v>
      </c>
      <c r="E126" s="6">
        <v>43907</v>
      </c>
      <c r="F126" s="7">
        <v>61.299500000000002</v>
      </c>
      <c r="G126">
        <v>1</v>
      </c>
      <c r="H126">
        <v>0</v>
      </c>
      <c r="J126" s="7"/>
      <c r="K126" s="8"/>
      <c r="M126" s="7"/>
      <c r="N126" s="8"/>
      <c r="O126" s="9" cm="1">
        <f t="array" ref="O126">_xlfn.IFS(AND(B126="Short",F126=Q126),(D126-F126)/D126,AND(B126="Long",F126=Q126),(F126/D126)-1,AND(B126="Long",F126&lt;&gt;Q126),(F126/D126)-1,AND(B126="Short",F126&lt;&gt;Q126),(D126-F126)/D126)</f>
        <v>0.19382826650047713</v>
      </c>
      <c r="P126" t="s">
        <v>23</v>
      </c>
      <c r="Q126" s="7">
        <v>61.299500000000002</v>
      </c>
      <c r="R126" s="8">
        <v>43906</v>
      </c>
      <c r="S126" s="10">
        <f t="shared" si="3"/>
        <v>1</v>
      </c>
      <c r="T126" s="10">
        <v>1</v>
      </c>
      <c r="V126" s="11" t="str">
        <f t="shared" si="4"/>
        <v>1</v>
      </c>
      <c r="Y126" s="10">
        <v>0</v>
      </c>
      <c r="AC126">
        <f t="shared" si="5"/>
        <v>1</v>
      </c>
    </row>
    <row r="127" spans="1:29" x14ac:dyDescent="0.2">
      <c r="A127" t="s">
        <v>100</v>
      </c>
      <c r="B127" t="s">
        <v>25</v>
      </c>
      <c r="C127" s="6">
        <v>44596</v>
      </c>
      <c r="D127" s="7">
        <v>146.96199999999999</v>
      </c>
      <c r="E127" s="6">
        <v>44963</v>
      </c>
      <c r="F127" s="7">
        <v>152.57</v>
      </c>
      <c r="G127">
        <v>0</v>
      </c>
      <c r="H127">
        <v>0</v>
      </c>
      <c r="J127" s="7"/>
      <c r="K127" s="8"/>
      <c r="M127" s="7"/>
      <c r="N127" s="8"/>
      <c r="O127" s="9" cm="1">
        <f t="array" ref="O127">_xlfn.IFS(AND(B127="Short",F127=Q127),(D127-F127)/D127,AND(B127="Long",F127=Q127),(F127/D127)-1,AND(B127="Long",F127&lt;&gt;Q127),(F127/D127)-1,AND(B127="Short",F127&lt;&gt;Q127),(D127-F127)/D127)</f>
        <v>3.8159524230753528E-2</v>
      </c>
      <c r="P127" t="s">
        <v>23</v>
      </c>
      <c r="Q127" s="7">
        <v>162.27699999999999</v>
      </c>
      <c r="R127" s="8">
        <v>44596</v>
      </c>
      <c r="S127" s="10">
        <f t="shared" si="3"/>
        <v>367</v>
      </c>
      <c r="T127" s="10">
        <v>0</v>
      </c>
      <c r="V127" s="11" t="b">
        <f t="shared" si="4"/>
        <v>0</v>
      </c>
      <c r="Y127" s="10">
        <v>0</v>
      </c>
      <c r="AC127">
        <f t="shared" si="5"/>
        <v>367</v>
      </c>
    </row>
    <row r="128" spans="1:29" x14ac:dyDescent="0.2">
      <c r="A128" t="s">
        <v>104</v>
      </c>
      <c r="B128" t="s">
        <v>25</v>
      </c>
      <c r="C128" s="6">
        <v>43906</v>
      </c>
      <c r="D128" s="7">
        <v>32.234999999999999</v>
      </c>
      <c r="E128" s="6">
        <v>43950</v>
      </c>
      <c r="F128" s="7">
        <v>37.597499999999997</v>
      </c>
      <c r="G128">
        <v>1</v>
      </c>
      <c r="H128">
        <v>0</v>
      </c>
      <c r="J128" s="7"/>
      <c r="K128" s="8"/>
      <c r="M128" s="7"/>
      <c r="N128" s="8"/>
      <c r="O128" s="9" cm="1">
        <f t="array" ref="O128">_xlfn.IFS(AND(B128="Short",F128=Q128),(D128-F128)/D128,AND(B128="Long",F128=Q128),(F128/D128)-1,AND(B128="Long",F128&lt;&gt;Q128),(F128/D128)-1,AND(B128="Short",F128&lt;&gt;Q128),(D128-F128)/D128)</f>
        <v>0.16635644485807344</v>
      </c>
      <c r="P128" t="s">
        <v>23</v>
      </c>
      <c r="Q128" s="7">
        <v>37.597499999999997</v>
      </c>
      <c r="R128" s="8">
        <v>43906</v>
      </c>
      <c r="S128" s="10">
        <f t="shared" si="3"/>
        <v>44</v>
      </c>
      <c r="T128" s="10">
        <v>1</v>
      </c>
      <c r="V128" s="11" t="str">
        <f t="shared" si="4"/>
        <v>1</v>
      </c>
      <c r="Y128" s="10">
        <v>0</v>
      </c>
      <c r="AC128">
        <f t="shared" si="5"/>
        <v>44</v>
      </c>
    </row>
    <row r="129" spans="1:29" x14ac:dyDescent="0.2">
      <c r="A129" t="s">
        <v>97</v>
      </c>
      <c r="B129" t="s">
        <v>22</v>
      </c>
      <c r="C129" s="6">
        <v>43894</v>
      </c>
      <c r="D129" s="7">
        <v>60.213000000000001</v>
      </c>
      <c r="E129" s="6">
        <v>43899</v>
      </c>
      <c r="F129" s="7">
        <v>55.060499999999998</v>
      </c>
      <c r="G129">
        <v>1</v>
      </c>
      <c r="H129">
        <v>0</v>
      </c>
      <c r="J129" s="7"/>
      <c r="K129" s="8"/>
      <c r="M129" s="7"/>
      <c r="N129" s="8"/>
      <c r="O129" s="9" cm="1">
        <f t="array" ref="O129">_xlfn.IFS(AND(B129="Short",F129=Q129),(D129-F129)/D129,AND(B129="Long",F129=Q129),(F129/D129)-1,AND(B129="Long",F129&lt;&gt;Q129),(F129/D129)-1,AND(B129="Short",F129&lt;&gt;Q129),(D129-F129)/D129)</f>
        <v>8.5571222161327343E-2</v>
      </c>
      <c r="P129" t="s">
        <v>23</v>
      </c>
      <c r="Q129" s="7">
        <v>55.060499999999998</v>
      </c>
      <c r="R129" s="8">
        <v>43894</v>
      </c>
      <c r="S129" s="10">
        <f t="shared" si="3"/>
        <v>5</v>
      </c>
      <c r="T129" s="10">
        <v>1</v>
      </c>
      <c r="V129" s="11" t="str">
        <f t="shared" si="4"/>
        <v>1</v>
      </c>
      <c r="Y129" s="10">
        <v>0</v>
      </c>
      <c r="AC129">
        <f t="shared" si="5"/>
        <v>5</v>
      </c>
    </row>
    <row r="130" spans="1:29" x14ac:dyDescent="0.2">
      <c r="A130" t="s">
        <v>97</v>
      </c>
      <c r="B130" t="s">
        <v>25</v>
      </c>
      <c r="C130" s="6">
        <v>43906</v>
      </c>
      <c r="D130" s="7">
        <v>57.45</v>
      </c>
      <c r="E130" s="6">
        <v>43928</v>
      </c>
      <c r="F130" s="7">
        <v>62.55</v>
      </c>
      <c r="G130">
        <v>1</v>
      </c>
      <c r="H130">
        <v>0</v>
      </c>
      <c r="J130" s="7"/>
      <c r="K130" s="8"/>
      <c r="M130" s="7"/>
      <c r="N130" s="8"/>
      <c r="O130" s="9" cm="1">
        <f t="array" ref="O130">_xlfn.IFS(AND(B130="Short",F130=Q130),(D130-F130)/D130,AND(B130="Long",F130=Q130),(F130/D130)-1,AND(B130="Long",F130&lt;&gt;Q130),(F130/D130)-1,AND(B130="Short",F130&lt;&gt;Q130),(D130-F130)/D130)</f>
        <v>8.877284595300261E-2</v>
      </c>
      <c r="P130" t="s">
        <v>23</v>
      </c>
      <c r="Q130" s="7">
        <v>62.55</v>
      </c>
      <c r="R130" s="8">
        <v>43906</v>
      </c>
      <c r="S130" s="10">
        <f t="shared" si="3"/>
        <v>22</v>
      </c>
      <c r="T130" s="10">
        <v>1</v>
      </c>
      <c r="V130" s="11" t="str">
        <f t="shared" si="4"/>
        <v>1</v>
      </c>
      <c r="Y130" s="10">
        <v>0</v>
      </c>
      <c r="AC130">
        <f t="shared" si="5"/>
        <v>22</v>
      </c>
    </row>
    <row r="131" spans="1:29" x14ac:dyDescent="0.2">
      <c r="A131" t="s">
        <v>112</v>
      </c>
      <c r="B131" t="s">
        <v>25</v>
      </c>
      <c r="C131" s="6">
        <v>44594</v>
      </c>
      <c r="D131" s="7">
        <v>94.382000000000005</v>
      </c>
      <c r="E131" s="6">
        <v>44621</v>
      </c>
      <c r="F131" s="7">
        <v>102.872</v>
      </c>
      <c r="G131">
        <v>1</v>
      </c>
      <c r="H131">
        <v>0</v>
      </c>
      <c r="J131" s="7"/>
      <c r="K131" s="8"/>
      <c r="M131" s="7"/>
      <c r="N131" s="8"/>
      <c r="O131" s="9" cm="1">
        <f t="array" ref="O131">_xlfn.IFS(AND(B131="Short",F131=Q131),(D131-F131)/D131,AND(B131="Long",F131=Q131),(F131/D131)-1,AND(B131="Long",F131&lt;&gt;Q131),(F131/D131)-1,AND(B131="Short",F131&lt;&gt;Q131),(D131-F131)/D131)</f>
        <v>8.99535928460935E-2</v>
      </c>
      <c r="P131" t="s">
        <v>23</v>
      </c>
      <c r="Q131" s="7">
        <v>102.872</v>
      </c>
      <c r="R131" s="8">
        <v>44594</v>
      </c>
      <c r="S131" s="10">
        <f t="shared" ref="S131:S194" si="6">_xlfn.DAYS(E131,C131)</f>
        <v>27</v>
      </c>
      <c r="T131" s="10">
        <v>1</v>
      </c>
      <c r="V131" s="11" t="str">
        <f t="shared" ref="V131:V194" si="7">IF(F131=Q131,"1")</f>
        <v>1</v>
      </c>
      <c r="Y131" s="10">
        <v>0</v>
      </c>
      <c r="AC131">
        <f t="shared" si="5"/>
        <v>27</v>
      </c>
    </row>
    <row r="132" spans="1:29" x14ac:dyDescent="0.2">
      <c r="A132" t="s">
        <v>84</v>
      </c>
      <c r="B132" t="s">
        <v>25</v>
      </c>
      <c r="C132" s="6">
        <v>43906</v>
      </c>
      <c r="D132" s="7">
        <v>372.97399999999999</v>
      </c>
      <c r="E132" s="6">
        <v>43909</v>
      </c>
      <c r="F132" s="7">
        <v>406.97899999999998</v>
      </c>
      <c r="G132">
        <v>1</v>
      </c>
      <c r="H132">
        <v>0</v>
      </c>
      <c r="J132" s="7"/>
      <c r="K132" s="8"/>
      <c r="M132" s="7"/>
      <c r="N132" s="8"/>
      <c r="O132" s="9" cm="1">
        <f t="array" ref="O132">_xlfn.IFS(AND(B132="Short",F132=Q132),(D132-F132)/D132,AND(B132="Long",F132=Q132),(F132/D132)-1,AND(B132="Long",F132&lt;&gt;Q132),(F132/D132)-1,AND(B132="Short",F132&lt;&gt;Q132),(D132-F132)/D132)</f>
        <v>9.1172575032039793E-2</v>
      </c>
      <c r="P132" t="s">
        <v>23</v>
      </c>
      <c r="Q132" s="7">
        <v>406.97899999999998</v>
      </c>
      <c r="R132" s="8">
        <v>43906</v>
      </c>
      <c r="S132" s="10">
        <f t="shared" si="6"/>
        <v>3</v>
      </c>
      <c r="T132" s="10">
        <v>1</v>
      </c>
      <c r="V132" s="11" t="str">
        <f t="shared" si="7"/>
        <v>1</v>
      </c>
      <c r="Y132" s="10">
        <v>0</v>
      </c>
      <c r="AC132">
        <f t="shared" ref="AC132:AC195" si="8">IF(O132&gt;-0.01,_xlfn.DAYS(E132,C132))</f>
        <v>3</v>
      </c>
    </row>
    <row r="133" spans="1:29" x14ac:dyDescent="0.2">
      <c r="A133" t="s">
        <v>104</v>
      </c>
      <c r="B133" t="s">
        <v>22</v>
      </c>
      <c r="C133" s="6">
        <v>44999</v>
      </c>
      <c r="D133" s="7">
        <v>49.280999999999999</v>
      </c>
      <c r="E133" s="6">
        <v>44999</v>
      </c>
      <c r="F133" s="7">
        <v>43.663499999999999</v>
      </c>
      <c r="G133">
        <v>1</v>
      </c>
      <c r="H133">
        <v>0</v>
      </c>
      <c r="J133" s="7"/>
      <c r="K133" s="8"/>
      <c r="M133" s="7"/>
      <c r="N133" s="8"/>
      <c r="O133" s="9" cm="1">
        <f t="array" ref="O133">_xlfn.IFS(AND(B133="Short",F133=Q133),(D133-F133)/D133,AND(B133="Long",F133=Q133),(F133/D133)-1,AND(B133="Long",F133&lt;&gt;Q133),(F133/D133)-1,AND(B133="Short",F133&lt;&gt;Q133),(D133-F133)/D133)</f>
        <v>0.11398916418092166</v>
      </c>
      <c r="P133" t="s">
        <v>23</v>
      </c>
      <c r="Q133" s="7">
        <v>43.663499999999999</v>
      </c>
      <c r="R133" s="8">
        <v>44999</v>
      </c>
      <c r="S133" s="10">
        <f t="shared" si="6"/>
        <v>0</v>
      </c>
      <c r="T133" s="10">
        <v>1</v>
      </c>
      <c r="V133" s="11" t="str">
        <f t="shared" si="7"/>
        <v>1</v>
      </c>
      <c r="Y133" s="10">
        <v>0</v>
      </c>
      <c r="AC133">
        <f t="shared" si="8"/>
        <v>0</v>
      </c>
    </row>
    <row r="134" spans="1:29" x14ac:dyDescent="0.2">
      <c r="A134" t="s">
        <v>104</v>
      </c>
      <c r="B134" t="s">
        <v>22</v>
      </c>
      <c r="C134" s="6">
        <v>45051</v>
      </c>
      <c r="D134" s="7">
        <v>35.646999999999998</v>
      </c>
      <c r="E134" s="6">
        <v>45058</v>
      </c>
      <c r="F134" s="7">
        <v>31.9495</v>
      </c>
      <c r="G134">
        <v>1</v>
      </c>
      <c r="H134">
        <v>0</v>
      </c>
      <c r="J134" s="7"/>
      <c r="K134" s="8"/>
      <c r="M134" s="7"/>
      <c r="N134" s="8"/>
      <c r="O134" s="9" cm="1">
        <f t="array" ref="O134">_xlfn.IFS(AND(B134="Short",F134=Q134),(D134-F134)/D134,AND(B134="Long",F134=Q134),(F134/D134)-1,AND(B134="Long",F134&lt;&gt;Q134),(F134/D134)-1,AND(B134="Short",F134&lt;&gt;Q134),(D134-F134)/D134)</f>
        <v>0.10372541868880966</v>
      </c>
      <c r="P134" t="s">
        <v>23</v>
      </c>
      <c r="Q134" s="7">
        <v>31.9495</v>
      </c>
      <c r="R134" s="8">
        <v>45051</v>
      </c>
      <c r="S134" s="10">
        <f t="shared" si="6"/>
        <v>7</v>
      </c>
      <c r="T134" s="10">
        <v>1</v>
      </c>
      <c r="V134" s="11" t="str">
        <f t="shared" si="7"/>
        <v>1</v>
      </c>
      <c r="Y134" s="10">
        <v>0</v>
      </c>
      <c r="AC134">
        <f t="shared" si="8"/>
        <v>7</v>
      </c>
    </row>
    <row r="135" spans="1:29" x14ac:dyDescent="0.2">
      <c r="A135" t="s">
        <v>117</v>
      </c>
      <c r="B135" t="s">
        <v>25</v>
      </c>
      <c r="C135" s="6">
        <v>44909</v>
      </c>
      <c r="D135" s="7">
        <v>348.03100000000001</v>
      </c>
      <c r="E135" s="6">
        <v>44938</v>
      </c>
      <c r="F135" s="7">
        <v>385.23849999999999</v>
      </c>
      <c r="G135">
        <v>1</v>
      </c>
      <c r="H135">
        <v>0</v>
      </c>
      <c r="J135" s="7"/>
      <c r="K135" s="8"/>
      <c r="M135" s="7"/>
      <c r="N135" s="8"/>
      <c r="O135" s="9" cm="1">
        <f t="array" ref="O135">_xlfn.IFS(AND(B135="Short",F135=Q135),(D135-F135)/D135,AND(B135="Long",F135=Q135),(F135/D135)-1,AND(B135="Long",F135&lt;&gt;Q135),(F135/D135)-1,AND(B135="Short",F135&lt;&gt;Q135),(D135-F135)/D135)</f>
        <v>0.10690857998281755</v>
      </c>
      <c r="P135" t="s">
        <v>23</v>
      </c>
      <c r="Q135" s="7">
        <v>385.23849999999999</v>
      </c>
      <c r="R135" s="8">
        <v>44909</v>
      </c>
      <c r="S135" s="10">
        <f t="shared" si="6"/>
        <v>29</v>
      </c>
      <c r="T135" s="10">
        <v>1</v>
      </c>
      <c r="V135" s="11" t="str">
        <f t="shared" si="7"/>
        <v>1</v>
      </c>
      <c r="Y135" s="10">
        <v>0</v>
      </c>
      <c r="AC135">
        <f t="shared" si="8"/>
        <v>29</v>
      </c>
    </row>
    <row r="136" spans="1:29" x14ac:dyDescent="0.2">
      <c r="A136" t="s">
        <v>113</v>
      </c>
      <c r="B136" t="s">
        <v>25</v>
      </c>
      <c r="C136" s="6">
        <v>43906</v>
      </c>
      <c r="D136" s="7">
        <v>35.109000000000002</v>
      </c>
      <c r="E136" s="6">
        <v>43909</v>
      </c>
      <c r="F136" s="7">
        <v>38.6265</v>
      </c>
      <c r="G136">
        <v>1</v>
      </c>
      <c r="H136">
        <v>0</v>
      </c>
      <c r="J136" s="7"/>
      <c r="K136" s="8"/>
      <c r="M136" s="7"/>
      <c r="N136" s="8"/>
      <c r="O136" s="9" cm="1">
        <f t="array" ref="O136">_xlfn.IFS(AND(B136="Short",F136=Q136),(D136-F136)/D136,AND(B136="Long",F136=Q136),(F136/D136)-1,AND(B136="Long",F136&lt;&gt;Q136),(F136/D136)-1,AND(B136="Short",F136&lt;&gt;Q136),(D136-F136)/D136)</f>
        <v>0.10018798598649914</v>
      </c>
      <c r="P136" t="s">
        <v>23</v>
      </c>
      <c r="Q136" s="7">
        <v>38.6265</v>
      </c>
      <c r="R136" s="8">
        <v>43906</v>
      </c>
      <c r="S136" s="10">
        <f t="shared" si="6"/>
        <v>3</v>
      </c>
      <c r="T136" s="10">
        <v>1</v>
      </c>
      <c r="V136" s="11" t="str">
        <f t="shared" si="7"/>
        <v>1</v>
      </c>
      <c r="Y136" s="10">
        <v>0</v>
      </c>
      <c r="AC136">
        <f t="shared" si="8"/>
        <v>3</v>
      </c>
    </row>
    <row r="137" spans="1:29" x14ac:dyDescent="0.2">
      <c r="A137" t="s">
        <v>88</v>
      </c>
      <c r="B137" t="s">
        <v>25</v>
      </c>
      <c r="C137" s="6">
        <v>43906</v>
      </c>
      <c r="D137" s="7">
        <v>93.474000000000004</v>
      </c>
      <c r="E137" s="6">
        <v>43907</v>
      </c>
      <c r="F137" s="7">
        <v>101.979</v>
      </c>
      <c r="G137">
        <v>1</v>
      </c>
      <c r="H137">
        <v>0</v>
      </c>
      <c r="J137" s="7"/>
      <c r="K137" s="8"/>
      <c r="M137" s="7"/>
      <c r="N137" s="8"/>
      <c r="O137" s="9" cm="1">
        <f t="array" ref="O137">_xlfn.IFS(AND(B137="Short",F137=Q137),(D137-F137)/D137,AND(B137="Long",F137=Q137),(F137/D137)-1,AND(B137="Long",F137&lt;&gt;Q137),(F137/D137)-1,AND(B137="Short",F137&lt;&gt;Q137),(D137-F137)/D137)</f>
        <v>9.0987868284228668E-2</v>
      </c>
      <c r="P137" t="s">
        <v>23</v>
      </c>
      <c r="Q137" s="7">
        <v>101.979</v>
      </c>
      <c r="R137" s="8">
        <v>43906</v>
      </c>
      <c r="S137" s="10">
        <f t="shared" si="6"/>
        <v>1</v>
      </c>
      <c r="T137" s="10">
        <v>1</v>
      </c>
      <c r="V137" s="11" t="str">
        <f t="shared" si="7"/>
        <v>1</v>
      </c>
      <c r="Y137" s="10">
        <v>0</v>
      </c>
      <c r="AC137">
        <f t="shared" si="8"/>
        <v>1</v>
      </c>
    </row>
    <row r="138" spans="1:29" x14ac:dyDescent="0.2">
      <c r="A138" t="s">
        <v>118</v>
      </c>
      <c r="B138" t="s">
        <v>25</v>
      </c>
      <c r="C138" s="6">
        <v>43906</v>
      </c>
      <c r="D138" s="7">
        <v>164.90100000000001</v>
      </c>
      <c r="E138" s="6">
        <v>43927</v>
      </c>
      <c r="F138" s="7">
        <v>179.1585</v>
      </c>
      <c r="G138">
        <v>1</v>
      </c>
      <c r="H138">
        <v>0</v>
      </c>
      <c r="J138" s="7"/>
      <c r="K138" s="8"/>
      <c r="M138" s="7"/>
      <c r="N138" s="8"/>
      <c r="O138" s="9" cm="1">
        <f t="array" ref="O138">_xlfn.IFS(AND(B138="Short",F138=Q138),(D138-F138)/D138,AND(B138="Long",F138=Q138),(F138/D138)-1,AND(B138="Long",F138&lt;&gt;Q138),(F138/D138)-1,AND(B138="Short",F138&lt;&gt;Q138),(D138-F138)/D138)</f>
        <v>8.646096748958465E-2</v>
      </c>
      <c r="P138" t="s">
        <v>23</v>
      </c>
      <c r="Q138" s="7">
        <v>179.1585</v>
      </c>
      <c r="R138" s="8">
        <v>43906</v>
      </c>
      <c r="S138" s="10">
        <f t="shared" si="6"/>
        <v>21</v>
      </c>
      <c r="T138" s="10">
        <v>1</v>
      </c>
      <c r="V138" s="11" t="str">
        <f t="shared" si="7"/>
        <v>1</v>
      </c>
      <c r="Y138" s="10">
        <v>0</v>
      </c>
      <c r="AC138">
        <f t="shared" si="8"/>
        <v>21</v>
      </c>
    </row>
    <row r="139" spans="1:29" x14ac:dyDescent="0.2">
      <c r="A139" t="s">
        <v>93</v>
      </c>
      <c r="B139" t="s">
        <v>25</v>
      </c>
      <c r="C139" s="6">
        <v>43906</v>
      </c>
      <c r="D139" s="7">
        <v>176.24</v>
      </c>
      <c r="E139" s="6">
        <v>43930</v>
      </c>
      <c r="F139" s="7">
        <v>193.04</v>
      </c>
      <c r="G139">
        <v>1</v>
      </c>
      <c r="H139">
        <v>0</v>
      </c>
      <c r="J139" s="7"/>
      <c r="K139" s="8"/>
      <c r="M139" s="7"/>
      <c r="N139" s="8"/>
      <c r="O139" s="9" cm="1">
        <f t="array" ref="O139">_xlfn.IFS(AND(B139="Short",F139=Q139),(D139-F139)/D139,AND(B139="Long",F139=Q139),(F139/D139)-1,AND(B139="Long",F139&lt;&gt;Q139),(F139/D139)-1,AND(B139="Short",F139&lt;&gt;Q139),(D139-F139)/D139)</f>
        <v>9.5324557421697653E-2</v>
      </c>
      <c r="P139" t="s">
        <v>23</v>
      </c>
      <c r="Q139" s="7">
        <v>193.04</v>
      </c>
      <c r="R139" s="8">
        <v>43906</v>
      </c>
      <c r="S139" s="10">
        <f t="shared" si="6"/>
        <v>24</v>
      </c>
      <c r="T139" s="10">
        <v>1</v>
      </c>
      <c r="V139" s="11" t="str">
        <f t="shared" si="7"/>
        <v>1</v>
      </c>
      <c r="Y139" s="10">
        <v>0</v>
      </c>
      <c r="AC139">
        <f t="shared" si="8"/>
        <v>24</v>
      </c>
    </row>
    <row r="140" spans="1:29" x14ac:dyDescent="0.2">
      <c r="A140" t="s">
        <v>114</v>
      </c>
      <c r="B140" t="s">
        <v>25</v>
      </c>
      <c r="C140" s="6">
        <v>43906</v>
      </c>
      <c r="D140" s="7">
        <v>16.637329999999999</v>
      </c>
      <c r="E140" s="6">
        <v>43915</v>
      </c>
      <c r="F140" s="7">
        <v>18.867305000000002</v>
      </c>
      <c r="G140">
        <v>1</v>
      </c>
      <c r="H140">
        <v>0</v>
      </c>
      <c r="J140" s="7"/>
      <c r="K140" s="8"/>
      <c r="M140" s="7"/>
      <c r="N140" s="8"/>
      <c r="O140" s="9" cm="1">
        <f t="array" ref="O140">_xlfn.IFS(AND(B140="Short",F140=Q140),(D140-F140)/D140,AND(B140="Long",F140=Q140),(F140/D140)-1,AND(B140="Long",F140&lt;&gt;Q140),(F140/D140)-1,AND(B140="Short",F140&lt;&gt;Q140),(D140-F140)/D140)</f>
        <v>0.13403442739910809</v>
      </c>
      <c r="P140" t="s">
        <v>23</v>
      </c>
      <c r="Q140" s="7">
        <v>18.867305000000002</v>
      </c>
      <c r="R140" s="8">
        <v>43906</v>
      </c>
      <c r="S140" s="10">
        <f t="shared" si="6"/>
        <v>9</v>
      </c>
      <c r="T140" s="10">
        <v>1</v>
      </c>
      <c r="V140" s="11" t="str">
        <f t="shared" si="7"/>
        <v>1</v>
      </c>
      <c r="Y140" s="10">
        <v>0</v>
      </c>
      <c r="AC140">
        <f t="shared" si="8"/>
        <v>9</v>
      </c>
    </row>
    <row r="141" spans="1:29" x14ac:dyDescent="0.2">
      <c r="A141" t="s">
        <v>116</v>
      </c>
      <c r="B141" t="s">
        <v>25</v>
      </c>
      <c r="C141" s="6">
        <v>43906</v>
      </c>
      <c r="D141" s="7">
        <v>202.17099999999999</v>
      </c>
      <c r="E141" s="6">
        <v>43969</v>
      </c>
      <c r="F141" s="7">
        <v>236.67850000000001</v>
      </c>
      <c r="G141">
        <v>1</v>
      </c>
      <c r="H141">
        <v>0</v>
      </c>
      <c r="J141" s="7"/>
      <c r="K141" s="8"/>
      <c r="M141" s="7"/>
      <c r="N141" s="8"/>
      <c r="O141" s="9" cm="1">
        <f t="array" ref="O141">_xlfn.IFS(AND(B141="Short",F141=Q141),(D141-F141)/D141,AND(B141="Long",F141=Q141),(F141/D141)-1,AND(B141="Long",F141&lt;&gt;Q141),(F141/D141)-1,AND(B141="Short",F141&lt;&gt;Q141),(D141-F141)/D141)</f>
        <v>0.17068471739270241</v>
      </c>
      <c r="P141" t="s">
        <v>23</v>
      </c>
      <c r="Q141" s="7">
        <v>236.67850000000001</v>
      </c>
      <c r="R141" s="8">
        <v>43906</v>
      </c>
      <c r="S141" s="10">
        <f t="shared" si="6"/>
        <v>63</v>
      </c>
      <c r="T141" s="10">
        <v>1</v>
      </c>
      <c r="V141" s="11" t="str">
        <f t="shared" si="7"/>
        <v>1</v>
      </c>
      <c r="Y141" s="10">
        <v>0</v>
      </c>
      <c r="AC141">
        <f t="shared" si="8"/>
        <v>63</v>
      </c>
    </row>
    <row r="142" spans="1:29" x14ac:dyDescent="0.2">
      <c r="A142" t="s">
        <v>120</v>
      </c>
      <c r="B142" t="s">
        <v>25</v>
      </c>
      <c r="C142" s="6">
        <v>43906</v>
      </c>
      <c r="D142" s="7">
        <v>34.601999999999997</v>
      </c>
      <c r="E142" s="6">
        <v>43916</v>
      </c>
      <c r="F142" s="7">
        <v>38.517000000000003</v>
      </c>
      <c r="G142">
        <v>1</v>
      </c>
      <c r="H142">
        <v>0</v>
      </c>
      <c r="J142" s="7"/>
      <c r="K142" s="8"/>
      <c r="M142" s="7"/>
      <c r="N142" s="8"/>
      <c r="O142" s="9" cm="1">
        <f t="array" ref="O142">_xlfn.IFS(AND(B142="Short",F142=Q142),(D142-F142)/D142,AND(B142="Long",F142=Q142),(F142/D142)-1,AND(B142="Long",F142&lt;&gt;Q142),(F142/D142)-1,AND(B142="Short",F142&lt;&gt;Q142),(D142-F142)/D142)</f>
        <v>0.1131437489162479</v>
      </c>
      <c r="P142" t="s">
        <v>23</v>
      </c>
      <c r="Q142" s="7">
        <v>38.517000000000003</v>
      </c>
      <c r="R142" s="8">
        <v>43906</v>
      </c>
      <c r="S142" s="10">
        <f t="shared" si="6"/>
        <v>10</v>
      </c>
      <c r="T142" s="10">
        <v>1</v>
      </c>
      <c r="V142" s="11" t="str">
        <f t="shared" si="7"/>
        <v>1</v>
      </c>
      <c r="Y142" s="10">
        <v>0</v>
      </c>
      <c r="AC142">
        <f t="shared" si="8"/>
        <v>10</v>
      </c>
    </row>
    <row r="143" spans="1:29" x14ac:dyDescent="0.2">
      <c r="A143" t="s">
        <v>102</v>
      </c>
      <c r="B143" t="s">
        <v>22</v>
      </c>
      <c r="C143" s="6">
        <v>43928</v>
      </c>
      <c r="D143" s="7">
        <v>54.162999999999997</v>
      </c>
      <c r="E143" s="6">
        <v>43936</v>
      </c>
      <c r="F143" s="7">
        <v>50.210500000000003</v>
      </c>
      <c r="G143">
        <v>1</v>
      </c>
      <c r="H143">
        <v>0</v>
      </c>
      <c r="J143" s="7"/>
      <c r="K143" s="8"/>
      <c r="M143" s="7"/>
      <c r="N143" s="8"/>
      <c r="O143" s="9" cm="1">
        <f t="array" ref="O143">_xlfn.IFS(AND(B143="Short",F143=Q143),(D143-F143)/D143,AND(B143="Long",F143=Q143),(F143/D143)-1,AND(B143="Long",F143&lt;&gt;Q143),(F143/D143)-1,AND(B143="Short",F143&lt;&gt;Q143),(D143-F143)/D143)</f>
        <v>7.2974170559237744E-2</v>
      </c>
      <c r="P143" t="s">
        <v>23</v>
      </c>
      <c r="Q143" s="7">
        <v>50.210500000000003</v>
      </c>
      <c r="R143" s="8">
        <v>43928</v>
      </c>
      <c r="S143" s="10">
        <f t="shared" si="6"/>
        <v>8</v>
      </c>
      <c r="T143" s="10">
        <v>1</v>
      </c>
      <c r="V143" s="11" t="str">
        <f t="shared" si="7"/>
        <v>1</v>
      </c>
      <c r="Y143" s="10">
        <v>0</v>
      </c>
      <c r="AC143">
        <f t="shared" si="8"/>
        <v>8</v>
      </c>
    </row>
    <row r="144" spans="1:29" x14ac:dyDescent="0.2">
      <c r="A144" t="s">
        <v>102</v>
      </c>
      <c r="B144" t="s">
        <v>22</v>
      </c>
      <c r="C144" s="6">
        <v>43987</v>
      </c>
      <c r="D144" s="7">
        <v>84.097999999999999</v>
      </c>
      <c r="E144" s="6">
        <v>43991</v>
      </c>
      <c r="F144" s="7">
        <v>78.308000000000007</v>
      </c>
      <c r="G144">
        <v>1</v>
      </c>
      <c r="H144">
        <v>0</v>
      </c>
      <c r="J144" s="7"/>
      <c r="K144" s="8"/>
      <c r="M144" s="7"/>
      <c r="N144" s="8"/>
      <c r="O144" s="9" cm="1">
        <f t="array" ref="O144">_xlfn.IFS(AND(B144="Short",F144=Q144),(D144-F144)/D144,AND(B144="Long",F144=Q144),(F144/D144)-1,AND(B144="Long",F144&lt;&gt;Q144),(F144/D144)-1,AND(B144="Short",F144&lt;&gt;Q144),(D144-F144)/D144)</f>
        <v>6.8848248472020646E-2</v>
      </c>
      <c r="P144" t="s">
        <v>23</v>
      </c>
      <c r="Q144" s="7">
        <v>78.308000000000007</v>
      </c>
      <c r="R144" s="8">
        <v>43987</v>
      </c>
      <c r="S144" s="10">
        <f t="shared" si="6"/>
        <v>4</v>
      </c>
      <c r="T144" s="10">
        <v>1</v>
      </c>
      <c r="V144" s="11" t="str">
        <f t="shared" si="7"/>
        <v>1</v>
      </c>
      <c r="Y144" s="10">
        <v>0</v>
      </c>
      <c r="AC144">
        <f t="shared" si="8"/>
        <v>4</v>
      </c>
    </row>
    <row r="145" spans="1:29" x14ac:dyDescent="0.2">
      <c r="A145" t="s">
        <v>98</v>
      </c>
      <c r="B145" t="s">
        <v>25</v>
      </c>
      <c r="C145" s="6">
        <v>43906</v>
      </c>
      <c r="D145" s="7">
        <v>16.696000000000002</v>
      </c>
      <c r="E145" s="6">
        <v>43910</v>
      </c>
      <c r="F145" s="7">
        <v>18.166</v>
      </c>
      <c r="G145">
        <v>1</v>
      </c>
      <c r="H145">
        <v>0</v>
      </c>
      <c r="J145" s="7"/>
      <c r="K145" s="8"/>
      <c r="M145" s="7"/>
      <c r="N145" s="8"/>
      <c r="O145" s="9" cm="1">
        <f t="array" ref="O145">_xlfn.IFS(AND(B145="Short",F145=Q145),(D145-F145)/D145,AND(B145="Long",F145=Q145),(F145/D145)-1,AND(B145="Long",F145&lt;&gt;Q145),(F145/D145)-1,AND(B145="Short",F145&lt;&gt;Q145),(D145-F145)/D145)</f>
        <v>8.804504072831798E-2</v>
      </c>
      <c r="P145" t="s">
        <v>23</v>
      </c>
      <c r="Q145" s="7">
        <v>18.166</v>
      </c>
      <c r="R145" s="8">
        <v>43906</v>
      </c>
      <c r="S145" s="10">
        <f t="shared" si="6"/>
        <v>4</v>
      </c>
      <c r="T145" s="10">
        <v>1</v>
      </c>
      <c r="V145" s="11" t="str">
        <f t="shared" si="7"/>
        <v>1</v>
      </c>
      <c r="Y145" s="10">
        <v>0</v>
      </c>
      <c r="AC145">
        <f t="shared" si="8"/>
        <v>4</v>
      </c>
    </row>
    <row r="146" spans="1:29" x14ac:dyDescent="0.2">
      <c r="A146" t="s">
        <v>119</v>
      </c>
      <c r="B146" t="s">
        <v>22</v>
      </c>
      <c r="C146" s="6">
        <v>43864</v>
      </c>
      <c r="D146" s="7">
        <v>66.626000000000005</v>
      </c>
      <c r="E146" s="6">
        <v>43865</v>
      </c>
      <c r="F146" s="7">
        <v>62.021000000000001</v>
      </c>
      <c r="G146">
        <v>1</v>
      </c>
      <c r="H146">
        <v>0</v>
      </c>
      <c r="J146" s="7"/>
      <c r="K146" s="8"/>
      <c r="M146" s="7"/>
      <c r="N146" s="8"/>
      <c r="O146" s="9" cm="1">
        <f t="array" ref="O146">_xlfn.IFS(AND(B146="Short",F146=Q146),(D146-F146)/D146,AND(B146="Long",F146=Q146),(F146/D146)-1,AND(B146="Long",F146&lt;&gt;Q146),(F146/D146)-1,AND(B146="Short",F146&lt;&gt;Q146),(D146-F146)/D146)</f>
        <v>6.9117161468495836E-2</v>
      </c>
      <c r="P146" t="s">
        <v>23</v>
      </c>
      <c r="Q146" s="7">
        <v>62.021000000000001</v>
      </c>
      <c r="R146" s="8">
        <v>43864</v>
      </c>
      <c r="S146" s="10">
        <f t="shared" si="6"/>
        <v>1</v>
      </c>
      <c r="T146" s="10">
        <v>1</v>
      </c>
      <c r="V146" s="11" t="str">
        <f t="shared" si="7"/>
        <v>1</v>
      </c>
      <c r="Y146" s="10">
        <v>0</v>
      </c>
      <c r="AC146">
        <f t="shared" si="8"/>
        <v>1</v>
      </c>
    </row>
    <row r="147" spans="1:29" x14ac:dyDescent="0.2">
      <c r="A147" t="s">
        <v>103</v>
      </c>
      <c r="B147" t="s">
        <v>25</v>
      </c>
      <c r="C147" s="6">
        <v>44776</v>
      </c>
      <c r="D147" s="7">
        <v>221.38499999999999</v>
      </c>
      <c r="E147" s="6">
        <v>44784</v>
      </c>
      <c r="F147" s="7">
        <v>239.94749999999999</v>
      </c>
      <c r="G147">
        <v>1</v>
      </c>
      <c r="H147">
        <v>0</v>
      </c>
      <c r="J147" s="7"/>
      <c r="K147" s="8"/>
      <c r="M147" s="7"/>
      <c r="N147" s="8"/>
      <c r="O147" s="9" cm="1">
        <f t="array" ref="O147">_xlfn.IFS(AND(B147="Short",F147=Q147),(D147-F147)/D147,AND(B147="Long",F147=Q147),(F147/D147)-1,AND(B147="Long",F147&lt;&gt;Q147),(F147/D147)-1,AND(B147="Short",F147&lt;&gt;Q147),(D147-F147)/D147)</f>
        <v>8.3847144115454908E-2</v>
      </c>
      <c r="P147" t="s">
        <v>23</v>
      </c>
      <c r="Q147" s="7">
        <v>239.94749999999999</v>
      </c>
      <c r="R147" s="8">
        <v>44776</v>
      </c>
      <c r="S147" s="10">
        <f t="shared" si="6"/>
        <v>8</v>
      </c>
      <c r="T147" s="10">
        <v>1</v>
      </c>
      <c r="V147" s="11" t="str">
        <f t="shared" si="7"/>
        <v>1</v>
      </c>
      <c r="Y147" s="10">
        <v>0</v>
      </c>
      <c r="AC147">
        <f t="shared" si="8"/>
        <v>8</v>
      </c>
    </row>
    <row r="148" spans="1:29" x14ac:dyDescent="0.2">
      <c r="A148" t="s">
        <v>103</v>
      </c>
      <c r="B148" t="s">
        <v>25</v>
      </c>
      <c r="C148" s="6">
        <v>44979</v>
      </c>
      <c r="D148" s="7">
        <v>218.37299999999999</v>
      </c>
      <c r="E148" s="6">
        <v>45286</v>
      </c>
      <c r="F148" s="7">
        <v>239.3955</v>
      </c>
      <c r="G148">
        <v>1</v>
      </c>
      <c r="H148">
        <v>0</v>
      </c>
      <c r="J148" s="7"/>
      <c r="K148" s="8"/>
      <c r="M148" s="7"/>
      <c r="N148" s="8"/>
      <c r="O148" s="9" cm="1">
        <f t="array" ref="O148">_xlfn.IFS(AND(B148="Short",F148=Q148),(D148-F148)/D148,AND(B148="Long",F148=Q148),(F148/D148)-1,AND(B148="Long",F148&lt;&gt;Q148),(F148/D148)-1,AND(B148="Short",F148&lt;&gt;Q148),(D148-F148)/D148)</f>
        <v>9.6268769490733819E-2</v>
      </c>
      <c r="P148" t="s">
        <v>23</v>
      </c>
      <c r="Q148" s="7">
        <v>239.3955</v>
      </c>
      <c r="R148" s="8">
        <v>44979</v>
      </c>
      <c r="S148" s="10">
        <f t="shared" si="6"/>
        <v>307</v>
      </c>
      <c r="T148" s="10">
        <v>1</v>
      </c>
      <c r="V148" s="11" t="str">
        <f t="shared" si="7"/>
        <v>1</v>
      </c>
      <c r="Y148" s="10">
        <v>0</v>
      </c>
      <c r="AC148">
        <f t="shared" si="8"/>
        <v>307</v>
      </c>
    </row>
    <row r="149" spans="1:29" x14ac:dyDescent="0.2">
      <c r="A149" t="s">
        <v>123</v>
      </c>
      <c r="B149" t="s">
        <v>25</v>
      </c>
      <c r="C149" s="6">
        <v>43906</v>
      </c>
      <c r="D149" s="7">
        <v>92.872</v>
      </c>
      <c r="E149" s="6">
        <v>43915</v>
      </c>
      <c r="F149" s="7">
        <v>100.91200000000001</v>
      </c>
      <c r="G149">
        <v>1</v>
      </c>
      <c r="H149">
        <v>0</v>
      </c>
      <c r="J149" s="7"/>
      <c r="K149" s="8"/>
      <c r="M149" s="7"/>
      <c r="N149" s="8"/>
      <c r="O149" s="9" cm="1">
        <f t="array" ref="O149">_xlfn.IFS(AND(B149="Short",F149=Q149),(D149-F149)/D149,AND(B149="Long",F149=Q149),(F149/D149)-1,AND(B149="Long",F149&lt;&gt;Q149),(F149/D149)-1,AND(B149="Short",F149&lt;&gt;Q149),(D149-F149)/D149)</f>
        <v>8.6570764062365413E-2</v>
      </c>
      <c r="P149" t="s">
        <v>23</v>
      </c>
      <c r="Q149" s="7">
        <v>100.91200000000001</v>
      </c>
      <c r="R149" s="8">
        <v>43906</v>
      </c>
      <c r="S149" s="10">
        <f t="shared" si="6"/>
        <v>9</v>
      </c>
      <c r="T149" s="10">
        <v>1</v>
      </c>
      <c r="V149" s="11" t="str">
        <f t="shared" si="7"/>
        <v>1</v>
      </c>
      <c r="Y149" s="10">
        <v>0</v>
      </c>
      <c r="AC149">
        <f t="shared" si="8"/>
        <v>9</v>
      </c>
    </row>
    <row r="150" spans="1:29" x14ac:dyDescent="0.2">
      <c r="A150" t="s">
        <v>119</v>
      </c>
      <c r="B150" t="s">
        <v>22</v>
      </c>
      <c r="C150" s="6">
        <v>44144</v>
      </c>
      <c r="D150" s="7">
        <v>118.76300000000001</v>
      </c>
      <c r="E150" s="6">
        <v>44145</v>
      </c>
      <c r="F150" s="7">
        <v>105.88549999999999</v>
      </c>
      <c r="G150">
        <v>1</v>
      </c>
      <c r="H150">
        <v>0</v>
      </c>
      <c r="J150" s="7"/>
      <c r="K150" s="8"/>
      <c r="M150" s="7"/>
      <c r="N150" s="8"/>
      <c r="O150" s="9" cm="1">
        <f t="array" ref="O150">_xlfn.IFS(AND(B150="Short",F150=Q150),(D150-F150)/D150,AND(B150="Long",F150=Q150),(F150/D150)-1,AND(B150="Long",F150&lt;&gt;Q150),(F150/D150)-1,AND(B150="Short",F150&lt;&gt;Q150),(D150-F150)/D150)</f>
        <v>0.10843023500585208</v>
      </c>
      <c r="P150" t="s">
        <v>23</v>
      </c>
      <c r="Q150" s="7">
        <v>105.88549999999999</v>
      </c>
      <c r="R150" s="8">
        <v>44144</v>
      </c>
      <c r="S150" s="10">
        <f t="shared" si="6"/>
        <v>1</v>
      </c>
      <c r="T150" s="10">
        <v>1</v>
      </c>
      <c r="V150" s="11" t="str">
        <f t="shared" si="7"/>
        <v>1</v>
      </c>
      <c r="Y150" s="10">
        <v>0</v>
      </c>
      <c r="AC150">
        <f t="shared" si="8"/>
        <v>1</v>
      </c>
    </row>
    <row r="151" spans="1:29" x14ac:dyDescent="0.2">
      <c r="A151" t="s">
        <v>107</v>
      </c>
      <c r="B151" t="s">
        <v>22</v>
      </c>
      <c r="C151" s="6">
        <v>44713</v>
      </c>
      <c r="D151" s="7">
        <v>176.233</v>
      </c>
      <c r="E151" s="6">
        <v>44726</v>
      </c>
      <c r="F151" s="7">
        <v>162.90549999999999</v>
      </c>
      <c r="G151">
        <v>1</v>
      </c>
      <c r="H151">
        <v>0</v>
      </c>
      <c r="J151" s="7"/>
      <c r="K151" s="8"/>
      <c r="M151" s="7"/>
      <c r="N151" s="8"/>
      <c r="O151" s="9" cm="1">
        <f t="array" ref="O151">_xlfn.IFS(AND(B151="Short",F151=Q151),(D151-F151)/D151,AND(B151="Long",F151=Q151),(F151/D151)-1,AND(B151="Long",F151&lt;&gt;Q151),(F151/D151)-1,AND(B151="Short",F151&lt;&gt;Q151),(D151-F151)/D151)</f>
        <v>7.5624315536817824E-2</v>
      </c>
      <c r="P151" t="s">
        <v>23</v>
      </c>
      <c r="Q151" s="7">
        <v>162.90549999999999</v>
      </c>
      <c r="R151" s="8">
        <v>44713</v>
      </c>
      <c r="S151" s="10">
        <f t="shared" si="6"/>
        <v>13</v>
      </c>
      <c r="T151" s="10">
        <v>1</v>
      </c>
      <c r="V151" s="11" t="str">
        <f t="shared" si="7"/>
        <v>1</v>
      </c>
      <c r="Y151" s="10">
        <v>0</v>
      </c>
      <c r="AC151">
        <f t="shared" si="8"/>
        <v>13</v>
      </c>
    </row>
    <row r="152" spans="1:29" x14ac:dyDescent="0.2">
      <c r="A152" t="s">
        <v>106</v>
      </c>
      <c r="B152" t="s">
        <v>25</v>
      </c>
      <c r="C152" s="6">
        <v>43906</v>
      </c>
      <c r="D152" s="7">
        <v>65.010999999999996</v>
      </c>
      <c r="E152" s="6">
        <v>43909</v>
      </c>
      <c r="F152" s="7">
        <v>71.468500000000006</v>
      </c>
      <c r="G152">
        <v>1</v>
      </c>
      <c r="H152">
        <v>0</v>
      </c>
      <c r="J152" s="7"/>
      <c r="K152" s="8"/>
      <c r="M152" s="7"/>
      <c r="N152" s="8"/>
      <c r="O152" s="9" cm="1">
        <f t="array" ref="O152">_xlfn.IFS(AND(B152="Short",F152=Q152),(D152-F152)/D152,AND(B152="Long",F152=Q152),(F152/D152)-1,AND(B152="Long",F152&lt;&gt;Q152),(F152/D152)-1,AND(B152="Short",F152&lt;&gt;Q152),(D152-F152)/D152)</f>
        <v>9.9329344264816877E-2</v>
      </c>
      <c r="P152" t="s">
        <v>23</v>
      </c>
      <c r="Q152" s="7">
        <v>71.468500000000006</v>
      </c>
      <c r="R152" s="8">
        <v>43906</v>
      </c>
      <c r="S152" s="10">
        <f t="shared" si="6"/>
        <v>3</v>
      </c>
      <c r="T152" s="10">
        <v>1</v>
      </c>
      <c r="V152" s="11" t="str">
        <f t="shared" si="7"/>
        <v>1</v>
      </c>
      <c r="Y152" s="10">
        <v>0</v>
      </c>
      <c r="AC152">
        <f t="shared" si="8"/>
        <v>3</v>
      </c>
    </row>
    <row r="153" spans="1:29" x14ac:dyDescent="0.2">
      <c r="A153" t="s">
        <v>107</v>
      </c>
      <c r="B153" t="s">
        <v>22</v>
      </c>
      <c r="C153" s="6">
        <v>44987</v>
      </c>
      <c r="D153" s="7">
        <v>190.54300000000001</v>
      </c>
      <c r="E153" s="6">
        <v>44998</v>
      </c>
      <c r="F153" s="7">
        <v>171.21549999999999</v>
      </c>
      <c r="G153">
        <v>1</v>
      </c>
      <c r="H153">
        <v>0</v>
      </c>
      <c r="J153" s="7"/>
      <c r="K153" s="8"/>
      <c r="M153" s="7"/>
      <c r="N153" s="8"/>
      <c r="O153" s="9" cm="1">
        <f t="array" ref="O153">_xlfn.IFS(AND(B153="Short",F153=Q153),(D153-F153)/D153,AND(B153="Long",F153=Q153),(F153/D153)-1,AND(B153="Long",F153&lt;&gt;Q153),(F153/D153)-1,AND(B153="Short",F153&lt;&gt;Q153),(D153-F153)/D153)</f>
        <v>0.10143379709566877</v>
      </c>
      <c r="P153" t="s">
        <v>23</v>
      </c>
      <c r="Q153" s="7">
        <v>171.21549999999999</v>
      </c>
      <c r="R153" s="8">
        <v>44987</v>
      </c>
      <c r="S153" s="10">
        <f t="shared" si="6"/>
        <v>11</v>
      </c>
      <c r="T153" s="10">
        <v>1</v>
      </c>
      <c r="V153" s="11" t="str">
        <f t="shared" si="7"/>
        <v>1</v>
      </c>
      <c r="Y153" s="10">
        <v>0</v>
      </c>
      <c r="AC153">
        <f t="shared" si="8"/>
        <v>11</v>
      </c>
    </row>
    <row r="154" spans="1:29" x14ac:dyDescent="0.2">
      <c r="A154" t="s">
        <v>119</v>
      </c>
      <c r="B154" t="s">
        <v>25</v>
      </c>
      <c r="C154" s="6">
        <v>44866</v>
      </c>
      <c r="D154" s="7">
        <v>50.915999999999997</v>
      </c>
      <c r="E154" s="6">
        <v>44963</v>
      </c>
      <c r="F154" s="7">
        <v>63.261000000000003</v>
      </c>
      <c r="G154">
        <v>1</v>
      </c>
      <c r="H154">
        <v>0</v>
      </c>
      <c r="J154" s="7"/>
      <c r="K154" s="8"/>
      <c r="M154" s="7"/>
      <c r="N154" s="8"/>
      <c r="O154" s="9" cm="1">
        <f t="array" ref="O154">_xlfn.IFS(AND(B154="Short",F154=Q154),(D154-F154)/D154,AND(B154="Long",F154=Q154),(F154/D154)-1,AND(B154="Long",F154&lt;&gt;Q154),(F154/D154)-1,AND(B154="Short",F154&lt;&gt;Q154),(D154-F154)/D154)</f>
        <v>0.24245816639170403</v>
      </c>
      <c r="P154" t="s">
        <v>23</v>
      </c>
      <c r="Q154" s="7">
        <v>63.261000000000003</v>
      </c>
      <c r="R154" s="8">
        <v>44866</v>
      </c>
      <c r="S154" s="10">
        <f t="shared" si="6"/>
        <v>97</v>
      </c>
      <c r="T154" s="10">
        <v>1</v>
      </c>
      <c r="V154" s="11" t="str">
        <f t="shared" si="7"/>
        <v>1</v>
      </c>
      <c r="Y154" s="10">
        <v>0</v>
      </c>
      <c r="AC154">
        <f t="shared" si="8"/>
        <v>97</v>
      </c>
    </row>
    <row r="155" spans="1:29" x14ac:dyDescent="0.2">
      <c r="A155" t="s">
        <v>119</v>
      </c>
      <c r="B155" t="s">
        <v>22</v>
      </c>
      <c r="C155" s="6">
        <v>44963</v>
      </c>
      <c r="D155" s="7">
        <v>68.119</v>
      </c>
      <c r="E155" s="6">
        <v>45030</v>
      </c>
      <c r="F155" s="7">
        <v>58.061500000000002</v>
      </c>
      <c r="G155">
        <v>1</v>
      </c>
      <c r="H155">
        <v>0</v>
      </c>
      <c r="J155" s="7"/>
      <c r="K155" s="8"/>
      <c r="M155" s="7"/>
      <c r="N155" s="8"/>
      <c r="O155" s="9" cm="1">
        <f t="array" ref="O155">_xlfn.IFS(AND(B155="Short",F155=Q155),(D155-F155)/D155,AND(B155="Long",F155=Q155),(F155/D155)-1,AND(B155="Long",F155&lt;&gt;Q155),(F155/D155)-1,AND(B155="Short",F155&lt;&gt;Q155),(D155-F155)/D155)</f>
        <v>0.14764603121008818</v>
      </c>
      <c r="P155" t="s">
        <v>23</v>
      </c>
      <c r="Q155" s="7">
        <v>58.061500000000002</v>
      </c>
      <c r="R155" s="8">
        <v>44963</v>
      </c>
      <c r="S155" s="10">
        <f t="shared" si="6"/>
        <v>67</v>
      </c>
      <c r="T155" s="10">
        <v>1</v>
      </c>
      <c r="V155" s="11" t="str">
        <f t="shared" si="7"/>
        <v>1</v>
      </c>
      <c r="Y155" s="10">
        <v>0</v>
      </c>
      <c r="AC155">
        <f t="shared" si="8"/>
        <v>67</v>
      </c>
    </row>
    <row r="156" spans="1:29" x14ac:dyDescent="0.2">
      <c r="A156" t="s">
        <v>119</v>
      </c>
      <c r="B156" t="s">
        <v>25</v>
      </c>
      <c r="C156" s="6">
        <v>45030</v>
      </c>
      <c r="D156" s="7">
        <v>48.423999999999999</v>
      </c>
      <c r="E156" s="6">
        <v>45397</v>
      </c>
      <c r="F156" s="7">
        <v>56.08</v>
      </c>
      <c r="G156">
        <v>0</v>
      </c>
      <c r="H156">
        <v>0</v>
      </c>
      <c r="J156" s="7"/>
      <c r="K156" s="8"/>
      <c r="M156" s="7"/>
      <c r="N156" s="8"/>
      <c r="O156" s="9" cm="1">
        <f t="array" ref="O156">_xlfn.IFS(AND(B156="Short",F156=Q156),(D156-F156)/D156,AND(B156="Long",F156=Q156),(F156/D156)-1,AND(B156="Long",F156&lt;&gt;Q156),(F156/D156)-1,AND(B156="Short",F156&lt;&gt;Q156),(D156-F156)/D156)</f>
        <v>0.15810341979183873</v>
      </c>
      <c r="P156" t="s">
        <v>23</v>
      </c>
      <c r="Q156" s="7">
        <v>60.829000000000001</v>
      </c>
      <c r="R156" s="8">
        <v>45030</v>
      </c>
      <c r="S156" s="10">
        <f t="shared" si="6"/>
        <v>367</v>
      </c>
      <c r="T156" s="10">
        <v>0</v>
      </c>
      <c r="V156" s="11" t="b">
        <f t="shared" si="7"/>
        <v>0</v>
      </c>
      <c r="Y156" s="10">
        <v>0</v>
      </c>
      <c r="AC156">
        <f t="shared" si="8"/>
        <v>367</v>
      </c>
    </row>
    <row r="157" spans="1:29" x14ac:dyDescent="0.2">
      <c r="A157" t="s">
        <v>110</v>
      </c>
      <c r="B157" t="s">
        <v>25</v>
      </c>
      <c r="C157" s="6">
        <v>43906</v>
      </c>
      <c r="D157" s="7">
        <v>33.670999999999999</v>
      </c>
      <c r="E157" s="6">
        <v>43908</v>
      </c>
      <c r="F157" s="7">
        <v>36.978499999999997</v>
      </c>
      <c r="G157">
        <v>1</v>
      </c>
      <c r="H157">
        <v>0</v>
      </c>
      <c r="J157" s="7"/>
      <c r="K157" s="8"/>
      <c r="M157" s="7"/>
      <c r="N157" s="8"/>
      <c r="O157" s="9" cm="1">
        <f t="array" ref="O157">_xlfn.IFS(AND(B157="Short",F157=Q157),(D157-F157)/D157,AND(B157="Long",F157=Q157),(F157/D157)-1,AND(B157="Long",F157&lt;&gt;Q157),(F157/D157)-1,AND(B157="Short",F157&lt;&gt;Q157),(D157-F157)/D157)</f>
        <v>9.8229930800985965E-2</v>
      </c>
      <c r="P157" t="s">
        <v>23</v>
      </c>
      <c r="Q157" s="7">
        <v>36.978499999999997</v>
      </c>
      <c r="R157" s="8">
        <v>43906</v>
      </c>
      <c r="S157" s="10">
        <f t="shared" si="6"/>
        <v>2</v>
      </c>
      <c r="T157" s="10">
        <v>1</v>
      </c>
      <c r="V157" s="11" t="str">
        <f t="shared" si="7"/>
        <v>1</v>
      </c>
      <c r="Y157" s="10">
        <v>0</v>
      </c>
      <c r="AC157">
        <f t="shared" si="8"/>
        <v>2</v>
      </c>
    </row>
    <row r="158" spans="1:29" x14ac:dyDescent="0.2">
      <c r="A158" t="s">
        <v>110</v>
      </c>
      <c r="B158" t="s">
        <v>25</v>
      </c>
      <c r="C158" s="6">
        <v>44700</v>
      </c>
      <c r="D158" s="7">
        <v>43.585500000000003</v>
      </c>
      <c r="E158" s="6">
        <v>44791</v>
      </c>
      <c r="F158" s="7">
        <v>47.564250000000001</v>
      </c>
      <c r="G158">
        <v>1</v>
      </c>
      <c r="H158">
        <v>0</v>
      </c>
      <c r="J158" s="7"/>
      <c r="K158" s="8"/>
      <c r="M158" s="7"/>
      <c r="N158" s="8"/>
      <c r="O158" s="9" cm="1">
        <f t="array" ref="O158">_xlfn.IFS(AND(B158="Short",F158=Q158),(D158-F158)/D158,AND(B158="Long",F158=Q158),(F158/D158)-1,AND(B158="Long",F158&lt;&gt;Q158),(F158/D158)-1,AND(B158="Short",F158&lt;&gt;Q158),(D158-F158)/D158)</f>
        <v>9.1286092851980527E-2</v>
      </c>
      <c r="P158" t="s">
        <v>23</v>
      </c>
      <c r="Q158" s="7">
        <v>47.564250000000001</v>
      </c>
      <c r="R158" s="8">
        <v>44700</v>
      </c>
      <c r="S158" s="10">
        <f t="shared" si="6"/>
        <v>91</v>
      </c>
      <c r="T158" s="10">
        <v>1</v>
      </c>
      <c r="V158" s="11" t="str">
        <f t="shared" si="7"/>
        <v>1</v>
      </c>
      <c r="Y158" s="10">
        <v>0</v>
      </c>
      <c r="AC158">
        <f t="shared" si="8"/>
        <v>91</v>
      </c>
    </row>
    <row r="159" spans="1:29" x14ac:dyDescent="0.2">
      <c r="A159" t="s">
        <v>110</v>
      </c>
      <c r="B159" t="s">
        <v>25</v>
      </c>
      <c r="C159" s="6">
        <v>45246</v>
      </c>
      <c r="D159" s="7">
        <v>47.997</v>
      </c>
      <c r="E159" s="6">
        <v>45316</v>
      </c>
      <c r="F159" s="7">
        <v>52.399500000000003</v>
      </c>
      <c r="G159">
        <v>1</v>
      </c>
      <c r="H159">
        <v>0</v>
      </c>
      <c r="J159" s="7"/>
      <c r="K159" s="8"/>
      <c r="M159" s="7"/>
      <c r="N159" s="8"/>
      <c r="O159" s="9" cm="1">
        <f t="array" ref="O159">_xlfn.IFS(AND(B159="Short",F159=Q159),(D159-F159)/D159,AND(B159="Long",F159=Q159),(F159/D159)-1,AND(B159="Long",F159&lt;&gt;Q159),(F159/D159)-1,AND(B159="Short",F159&lt;&gt;Q159),(D159-F159)/D159)</f>
        <v>9.1724482780173755E-2</v>
      </c>
      <c r="P159" t="s">
        <v>23</v>
      </c>
      <c r="Q159" s="7">
        <v>52.399500000000003</v>
      </c>
      <c r="R159" s="8">
        <v>45246</v>
      </c>
      <c r="S159" s="10">
        <f t="shared" si="6"/>
        <v>70</v>
      </c>
      <c r="T159" s="10">
        <v>1</v>
      </c>
      <c r="V159" s="11" t="str">
        <f t="shared" si="7"/>
        <v>1</v>
      </c>
      <c r="Y159" s="10">
        <v>0</v>
      </c>
      <c r="AC159">
        <f t="shared" si="8"/>
        <v>70</v>
      </c>
    </row>
    <row r="160" spans="1:29" x14ac:dyDescent="0.2">
      <c r="A160" t="s">
        <v>126</v>
      </c>
      <c r="B160" t="s">
        <v>25</v>
      </c>
      <c r="C160" s="6">
        <v>43906</v>
      </c>
      <c r="D160" s="7">
        <v>47.319000000000003</v>
      </c>
      <c r="E160" s="6">
        <v>43929</v>
      </c>
      <c r="F160" s="7">
        <v>51.736499999999999</v>
      </c>
      <c r="G160">
        <v>1</v>
      </c>
      <c r="H160">
        <v>0</v>
      </c>
      <c r="J160" s="7"/>
      <c r="K160" s="8"/>
      <c r="M160" s="7"/>
      <c r="N160" s="8"/>
      <c r="O160" s="9" cm="1">
        <f t="array" ref="O160">_xlfn.IFS(AND(B160="Short",F160=Q160),(D160-F160)/D160,AND(B160="Long",F160=Q160),(F160/D160)-1,AND(B160="Long",F160&lt;&gt;Q160),(F160/D160)-1,AND(B160="Short",F160&lt;&gt;Q160),(D160-F160)/D160)</f>
        <v>9.3355734482977182E-2</v>
      </c>
      <c r="P160" t="s">
        <v>23</v>
      </c>
      <c r="Q160" s="7">
        <v>51.736499999999999</v>
      </c>
      <c r="R160" s="8">
        <v>43906</v>
      </c>
      <c r="S160" s="10">
        <f t="shared" si="6"/>
        <v>23</v>
      </c>
      <c r="T160" s="10">
        <v>1</v>
      </c>
      <c r="V160" s="11" t="str">
        <f t="shared" si="7"/>
        <v>1</v>
      </c>
      <c r="Y160" s="10">
        <v>0</v>
      </c>
      <c r="AC160">
        <f t="shared" si="8"/>
        <v>23</v>
      </c>
    </row>
    <row r="161" spans="1:29" x14ac:dyDescent="0.2">
      <c r="A161" t="s">
        <v>123</v>
      </c>
      <c r="B161" t="s">
        <v>22</v>
      </c>
      <c r="C161" s="6">
        <v>44144</v>
      </c>
      <c r="D161" s="7">
        <v>138.97999999999999</v>
      </c>
      <c r="E161" s="6">
        <v>44510</v>
      </c>
      <c r="F161" s="7">
        <v>174.45</v>
      </c>
      <c r="G161">
        <v>0</v>
      </c>
      <c r="H161">
        <v>0</v>
      </c>
      <c r="J161" s="7"/>
      <c r="K161" s="8"/>
      <c r="M161" s="7"/>
      <c r="N161" s="8"/>
      <c r="O161" s="9" cm="1">
        <f t="array" ref="O161">_xlfn.IFS(AND(B161="Short",F161=Q161),(D161-F161)/D161,AND(B161="Long",F161=Q161),(F161/D161)-1,AND(B161="Long",F161&lt;&gt;Q161),(F161/D161)-1,AND(B161="Short",F161&lt;&gt;Q161),(D161-F161)/D161)</f>
        <v>-0.25521657792488128</v>
      </c>
      <c r="P161" t="s">
        <v>23</v>
      </c>
      <c r="Q161" s="7">
        <v>129.38</v>
      </c>
      <c r="R161" s="8">
        <v>44144</v>
      </c>
      <c r="S161" s="10">
        <f t="shared" si="6"/>
        <v>366</v>
      </c>
      <c r="T161" s="10">
        <v>0</v>
      </c>
      <c r="V161" s="11" t="b">
        <f t="shared" si="7"/>
        <v>0</v>
      </c>
      <c r="Y161" s="10">
        <v>0</v>
      </c>
      <c r="AC161" t="b">
        <f t="shared" si="8"/>
        <v>0</v>
      </c>
    </row>
    <row r="162" spans="1:29" x14ac:dyDescent="0.2">
      <c r="A162" t="s">
        <v>126</v>
      </c>
      <c r="B162" t="s">
        <v>25</v>
      </c>
      <c r="C162" s="6">
        <v>44868</v>
      </c>
      <c r="D162" s="7">
        <v>52.924999999999997</v>
      </c>
      <c r="E162" s="6">
        <v>44880</v>
      </c>
      <c r="F162" s="7">
        <v>59.037500000000001</v>
      </c>
      <c r="G162">
        <v>1</v>
      </c>
      <c r="H162">
        <v>0</v>
      </c>
      <c r="J162" s="7"/>
      <c r="K162" s="8"/>
      <c r="M162" s="7"/>
      <c r="N162" s="8"/>
      <c r="O162" s="9" cm="1">
        <f t="array" ref="O162">_xlfn.IFS(AND(B162="Short",F162=Q162),(D162-F162)/D162,AND(B162="Long",F162=Q162),(F162/D162)-1,AND(B162="Long",F162&lt;&gt;Q162),(F162/D162)-1,AND(B162="Short",F162&lt;&gt;Q162),(D162-F162)/D162)</f>
        <v>0.11549362305148803</v>
      </c>
      <c r="P162" t="s">
        <v>23</v>
      </c>
      <c r="Q162" s="7">
        <v>59.037500000000001</v>
      </c>
      <c r="R162" s="8">
        <v>44868</v>
      </c>
      <c r="S162" s="10">
        <f t="shared" si="6"/>
        <v>12</v>
      </c>
      <c r="T162" s="10">
        <v>1</v>
      </c>
      <c r="V162" s="11" t="str">
        <f t="shared" si="7"/>
        <v>1</v>
      </c>
      <c r="Y162" s="10">
        <v>0</v>
      </c>
      <c r="AC162">
        <f t="shared" si="8"/>
        <v>12</v>
      </c>
    </row>
    <row r="163" spans="1:29" x14ac:dyDescent="0.2">
      <c r="A163" t="s">
        <v>109</v>
      </c>
      <c r="B163" t="s">
        <v>25</v>
      </c>
      <c r="C163" s="6">
        <v>43899</v>
      </c>
      <c r="D163" s="7">
        <v>35.088000000000001</v>
      </c>
      <c r="E163" s="6">
        <v>43969</v>
      </c>
      <c r="F163" s="7">
        <v>43.622999999999998</v>
      </c>
      <c r="G163">
        <v>1</v>
      </c>
      <c r="H163">
        <v>0</v>
      </c>
      <c r="J163" s="7"/>
      <c r="K163" s="8"/>
      <c r="M163" s="7"/>
      <c r="N163" s="8"/>
      <c r="O163" s="9" cm="1">
        <f t="array" ref="O163">_xlfn.IFS(AND(B163="Short",F163=Q163),(D163-F163)/D163,AND(B163="Long",F163=Q163),(F163/D163)-1,AND(B163="Long",F163&lt;&gt;Q163),(F163/D163)-1,AND(B163="Short",F163&lt;&gt;Q163),(D163-F163)/D163)</f>
        <v>0.24324555403556758</v>
      </c>
      <c r="P163" t="s">
        <v>23</v>
      </c>
      <c r="Q163" s="7">
        <v>43.622999999999998</v>
      </c>
      <c r="R163" s="8">
        <v>43899</v>
      </c>
      <c r="S163" s="10">
        <f t="shared" si="6"/>
        <v>70</v>
      </c>
      <c r="T163" s="10">
        <v>1</v>
      </c>
      <c r="V163" s="11" t="str">
        <f t="shared" si="7"/>
        <v>1</v>
      </c>
      <c r="Y163" s="10">
        <v>0</v>
      </c>
      <c r="AC163">
        <f t="shared" si="8"/>
        <v>70</v>
      </c>
    </row>
    <row r="164" spans="1:29" x14ac:dyDescent="0.2">
      <c r="A164" t="s">
        <v>133</v>
      </c>
      <c r="B164" t="s">
        <v>25</v>
      </c>
      <c r="C164" s="6">
        <v>43906</v>
      </c>
      <c r="D164" s="7">
        <v>21.841000000000001</v>
      </c>
      <c r="E164" s="6">
        <v>43909</v>
      </c>
      <c r="F164" s="7">
        <v>24.323499999999999</v>
      </c>
      <c r="G164">
        <v>1</v>
      </c>
      <c r="H164">
        <v>0</v>
      </c>
      <c r="J164" s="7"/>
      <c r="K164" s="8"/>
      <c r="M164" s="7"/>
      <c r="N164" s="8"/>
      <c r="O164" s="9" cm="1">
        <f t="array" ref="O164">_xlfn.IFS(AND(B164="Short",F164=Q164),(D164-F164)/D164,AND(B164="Long",F164=Q164),(F164/D164)-1,AND(B164="Long",F164&lt;&gt;Q164),(F164/D164)-1,AND(B164="Short",F164&lt;&gt;Q164),(D164-F164)/D164)</f>
        <v>0.11366237809624091</v>
      </c>
      <c r="P164" t="s">
        <v>23</v>
      </c>
      <c r="Q164" s="7">
        <v>24.323499999999999</v>
      </c>
      <c r="R164" s="8">
        <v>43906</v>
      </c>
      <c r="S164" s="10">
        <f t="shared" si="6"/>
        <v>3</v>
      </c>
      <c r="T164" s="10">
        <v>1</v>
      </c>
      <c r="V164" s="11" t="str">
        <f t="shared" si="7"/>
        <v>1</v>
      </c>
      <c r="Y164" s="10">
        <v>0</v>
      </c>
      <c r="AC164">
        <f t="shared" si="8"/>
        <v>3</v>
      </c>
    </row>
    <row r="165" spans="1:29" x14ac:dyDescent="0.2">
      <c r="A165" t="s">
        <v>111</v>
      </c>
      <c r="B165" t="s">
        <v>25</v>
      </c>
      <c r="C165" s="6">
        <v>43906</v>
      </c>
      <c r="D165" s="7">
        <v>97.286000000000001</v>
      </c>
      <c r="E165" s="6">
        <v>43907</v>
      </c>
      <c r="F165" s="7">
        <v>106.931</v>
      </c>
      <c r="G165">
        <v>1</v>
      </c>
      <c r="H165">
        <v>0</v>
      </c>
      <c r="J165" s="7"/>
      <c r="K165" s="8"/>
      <c r="M165" s="7"/>
      <c r="N165" s="8"/>
      <c r="O165" s="9" cm="1">
        <f t="array" ref="O165">_xlfn.IFS(AND(B165="Short",F165=Q165),(D165-F165)/D165,AND(B165="Long",F165=Q165),(F165/D165)-1,AND(B165="Long",F165&lt;&gt;Q165),(F165/D165)-1,AND(B165="Short",F165&lt;&gt;Q165),(D165-F165)/D165)</f>
        <v>9.9140678000945615E-2</v>
      </c>
      <c r="P165" t="s">
        <v>23</v>
      </c>
      <c r="Q165" s="7">
        <v>106.931</v>
      </c>
      <c r="R165" s="8">
        <v>43906</v>
      </c>
      <c r="S165" s="10">
        <f t="shared" si="6"/>
        <v>1</v>
      </c>
      <c r="T165" s="10">
        <v>1</v>
      </c>
      <c r="V165" s="11" t="str">
        <f t="shared" si="7"/>
        <v>1</v>
      </c>
      <c r="Y165" s="10">
        <v>0</v>
      </c>
      <c r="AC165">
        <f t="shared" si="8"/>
        <v>1</v>
      </c>
    </row>
    <row r="166" spans="1:29" x14ac:dyDescent="0.2">
      <c r="A166" t="s">
        <v>121</v>
      </c>
      <c r="B166" t="s">
        <v>22</v>
      </c>
      <c r="C166" s="6">
        <v>43986</v>
      </c>
      <c r="D166" s="7">
        <v>50.850999999999999</v>
      </c>
      <c r="E166" s="6">
        <v>43994</v>
      </c>
      <c r="F166" s="7">
        <v>47.183500000000002</v>
      </c>
      <c r="G166">
        <v>1</v>
      </c>
      <c r="H166">
        <v>0</v>
      </c>
      <c r="J166" s="7"/>
      <c r="K166" s="8"/>
      <c r="M166" s="7"/>
      <c r="N166" s="8"/>
      <c r="O166" s="9" cm="1">
        <f t="array" ref="O166">_xlfn.IFS(AND(B166="Short",F166=Q166),(D166-F166)/D166,AND(B166="Long",F166=Q166),(F166/D166)-1,AND(B166="Long",F166&lt;&gt;Q166),(F166/D166)-1,AND(B166="Short",F166&lt;&gt;Q166),(D166-F166)/D166)</f>
        <v>7.2122475467542371E-2</v>
      </c>
      <c r="P166" t="s">
        <v>23</v>
      </c>
      <c r="Q166" s="7">
        <v>47.183500000000002</v>
      </c>
      <c r="R166" s="8">
        <v>43986</v>
      </c>
      <c r="S166" s="10">
        <f t="shared" si="6"/>
        <v>8</v>
      </c>
      <c r="T166" s="10">
        <v>1</v>
      </c>
      <c r="V166" s="11" t="str">
        <f t="shared" si="7"/>
        <v>1</v>
      </c>
      <c r="Y166" s="10">
        <v>0</v>
      </c>
      <c r="AC166">
        <f t="shared" si="8"/>
        <v>8</v>
      </c>
    </row>
    <row r="167" spans="1:29" x14ac:dyDescent="0.2">
      <c r="A167" t="s">
        <v>115</v>
      </c>
      <c r="B167" t="s">
        <v>25</v>
      </c>
      <c r="C167" s="6">
        <v>43906</v>
      </c>
      <c r="D167" s="7">
        <v>60.344099999999997</v>
      </c>
      <c r="E167" s="6">
        <v>43936</v>
      </c>
      <c r="F167" s="7">
        <v>65.38485</v>
      </c>
      <c r="G167">
        <v>1</v>
      </c>
      <c r="H167">
        <v>0</v>
      </c>
      <c r="J167" s="7"/>
      <c r="K167" s="8"/>
      <c r="M167" s="7"/>
      <c r="N167" s="8"/>
      <c r="O167" s="9" cm="1">
        <f t="array" ref="O167">_xlfn.IFS(AND(B167="Short",F167=Q167),(D167-F167)/D167,AND(B167="Long",F167=Q167),(F167/D167)-1,AND(B167="Long",F167&lt;&gt;Q167),(F167/D167)-1,AND(B167="Short",F167&lt;&gt;Q167),(D167-F167)/D167)</f>
        <v>8.3533435745996698E-2</v>
      </c>
      <c r="P167" t="s">
        <v>23</v>
      </c>
      <c r="Q167" s="7">
        <v>65.38485</v>
      </c>
      <c r="R167" s="8">
        <v>43906</v>
      </c>
      <c r="S167" s="10">
        <f t="shared" si="6"/>
        <v>30</v>
      </c>
      <c r="T167" s="10">
        <v>1</v>
      </c>
      <c r="V167" s="11" t="str">
        <f t="shared" si="7"/>
        <v>1</v>
      </c>
      <c r="Y167" s="10">
        <v>0</v>
      </c>
      <c r="AC167">
        <f t="shared" si="8"/>
        <v>30</v>
      </c>
    </row>
    <row r="168" spans="1:29" x14ac:dyDescent="0.2">
      <c r="A168" t="s">
        <v>121</v>
      </c>
      <c r="B168" t="s">
        <v>22</v>
      </c>
      <c r="C168" s="6">
        <v>44231</v>
      </c>
      <c r="D168" s="7">
        <v>63.368000000000002</v>
      </c>
      <c r="E168" s="6">
        <v>44251</v>
      </c>
      <c r="F168" s="7">
        <v>58.927999999999997</v>
      </c>
      <c r="G168">
        <v>1</v>
      </c>
      <c r="H168">
        <v>0</v>
      </c>
      <c r="J168" s="7"/>
      <c r="K168" s="8"/>
      <c r="M168" s="7"/>
      <c r="N168" s="8"/>
      <c r="O168" s="9" cm="1">
        <f t="array" ref="O168">_xlfn.IFS(AND(B168="Short",F168=Q168),(D168-F168)/D168,AND(B168="Long",F168=Q168),(F168/D168)-1,AND(B168="Long",F168&lt;&gt;Q168),(F168/D168)-1,AND(B168="Short",F168&lt;&gt;Q168),(D168-F168)/D168)</f>
        <v>7.0066910743593058E-2</v>
      </c>
      <c r="P168" t="s">
        <v>23</v>
      </c>
      <c r="Q168" s="7">
        <v>58.927999999999997</v>
      </c>
      <c r="R168" s="8">
        <v>44231</v>
      </c>
      <c r="S168" s="10">
        <f t="shared" si="6"/>
        <v>20</v>
      </c>
      <c r="T168" s="10">
        <v>1</v>
      </c>
      <c r="V168" s="11" t="str">
        <f t="shared" si="7"/>
        <v>1</v>
      </c>
      <c r="Y168" s="10">
        <v>0</v>
      </c>
      <c r="AC168">
        <f t="shared" si="8"/>
        <v>20</v>
      </c>
    </row>
    <row r="169" spans="1:29" x14ac:dyDescent="0.2">
      <c r="A169" t="s">
        <v>122</v>
      </c>
      <c r="B169" t="s">
        <v>25</v>
      </c>
      <c r="C169" s="6">
        <v>45503</v>
      </c>
      <c r="D169" s="7">
        <v>224.637</v>
      </c>
      <c r="E169" s="6">
        <v>45525</v>
      </c>
      <c r="F169" s="7">
        <v>244.0395</v>
      </c>
      <c r="G169">
        <v>1</v>
      </c>
      <c r="H169">
        <v>0</v>
      </c>
      <c r="J169" s="7"/>
      <c r="K169" s="8"/>
      <c r="M169" s="7"/>
      <c r="N169" s="8"/>
      <c r="O169" s="9" cm="1">
        <f t="array" ref="O169">_xlfn.IFS(AND(B169="Short",F169=Q169),(D169-F169)/D169,AND(B169="Long",F169=Q169),(F169/D169)-1,AND(B169="Long",F169&lt;&gt;Q169),(F169/D169)-1,AND(B169="Short",F169&lt;&gt;Q169),(D169-F169)/D169)</f>
        <v>8.6372681259097916E-2</v>
      </c>
      <c r="P169" t="s">
        <v>23</v>
      </c>
      <c r="Q169" s="7">
        <v>244.0395</v>
      </c>
      <c r="R169" s="8">
        <v>45503</v>
      </c>
      <c r="S169" s="10">
        <f t="shared" si="6"/>
        <v>22</v>
      </c>
      <c r="T169" s="10">
        <v>1</v>
      </c>
      <c r="V169" s="11" t="str">
        <f t="shared" si="7"/>
        <v>1</v>
      </c>
      <c r="Y169" s="10">
        <v>0</v>
      </c>
      <c r="AC169">
        <f t="shared" si="8"/>
        <v>22</v>
      </c>
    </row>
    <row r="170" spans="1:29" x14ac:dyDescent="0.2">
      <c r="A170" t="s">
        <v>137</v>
      </c>
      <c r="B170" t="s">
        <v>22</v>
      </c>
      <c r="C170" s="6">
        <v>43914</v>
      </c>
      <c r="D170" s="7">
        <v>60.753999999999998</v>
      </c>
      <c r="E170" s="6">
        <v>44280</v>
      </c>
      <c r="F170" s="7">
        <v>105.07</v>
      </c>
      <c r="G170">
        <v>0</v>
      </c>
      <c r="H170">
        <v>0</v>
      </c>
      <c r="J170" s="7"/>
      <c r="K170" s="8"/>
      <c r="M170" s="7"/>
      <c r="N170" s="8"/>
      <c r="O170" s="9" cm="1">
        <f t="array" ref="O170">_xlfn.IFS(AND(B170="Short",F170=Q170),(D170-F170)/D170,AND(B170="Long",F170=Q170),(F170/D170)-1,AND(B170="Long",F170&lt;&gt;Q170),(F170/D170)-1,AND(B170="Short",F170&lt;&gt;Q170),(D170-F170)/D170)</f>
        <v>-0.72943345294137008</v>
      </c>
      <c r="P170" t="s">
        <v>23</v>
      </c>
      <c r="Q170" s="7">
        <v>55.308999999999997</v>
      </c>
      <c r="R170" s="8">
        <v>43914</v>
      </c>
      <c r="S170" s="10">
        <f t="shared" si="6"/>
        <v>366</v>
      </c>
      <c r="T170" s="10">
        <v>0</v>
      </c>
      <c r="V170" s="11" t="b">
        <f t="shared" si="7"/>
        <v>0</v>
      </c>
      <c r="Y170" s="10">
        <v>0</v>
      </c>
      <c r="AC170" t="b">
        <f t="shared" si="8"/>
        <v>0</v>
      </c>
    </row>
    <row r="171" spans="1:29" x14ac:dyDescent="0.2">
      <c r="A171" t="s">
        <v>115</v>
      </c>
      <c r="B171" t="s">
        <v>25</v>
      </c>
      <c r="C171" s="6">
        <v>44405</v>
      </c>
      <c r="D171" s="7">
        <v>80.902000000000001</v>
      </c>
      <c r="E171" s="6">
        <v>44406</v>
      </c>
      <c r="F171" s="7">
        <v>87.667000000000002</v>
      </c>
      <c r="G171">
        <v>1</v>
      </c>
      <c r="H171">
        <v>0</v>
      </c>
      <c r="J171" s="7"/>
      <c r="K171" s="8"/>
      <c r="M171" s="7"/>
      <c r="N171" s="8"/>
      <c r="O171" s="9" cm="1">
        <f t="array" ref="O171">_xlfn.IFS(AND(B171="Short",F171=Q171),(D171-F171)/D171,AND(B171="Long",F171=Q171),(F171/D171)-1,AND(B171="Long",F171&lt;&gt;Q171),(F171/D171)-1,AND(B171="Short",F171&lt;&gt;Q171),(D171-F171)/D171)</f>
        <v>8.3619688017601446E-2</v>
      </c>
      <c r="P171" t="s">
        <v>23</v>
      </c>
      <c r="Q171" s="7">
        <v>87.667000000000002</v>
      </c>
      <c r="R171" s="8">
        <v>44405</v>
      </c>
      <c r="S171" s="10">
        <f t="shared" si="6"/>
        <v>1</v>
      </c>
      <c r="T171" s="10">
        <v>1</v>
      </c>
      <c r="V171" s="11" t="str">
        <f t="shared" si="7"/>
        <v>1</v>
      </c>
      <c r="Y171" s="10">
        <v>0</v>
      </c>
      <c r="AC171">
        <f t="shared" si="8"/>
        <v>1</v>
      </c>
    </row>
    <row r="172" spans="1:29" x14ac:dyDescent="0.2">
      <c r="A172" t="s">
        <v>128</v>
      </c>
      <c r="B172" t="s">
        <v>22</v>
      </c>
      <c r="C172" s="6">
        <v>43979</v>
      </c>
      <c r="D172" s="7">
        <v>95.927000000000007</v>
      </c>
      <c r="E172" s="6">
        <v>43993</v>
      </c>
      <c r="F172" s="7">
        <v>88.929500000000004</v>
      </c>
      <c r="G172">
        <v>1</v>
      </c>
      <c r="H172">
        <v>0</v>
      </c>
      <c r="J172" s="7"/>
      <c r="K172" s="8"/>
      <c r="M172" s="7"/>
      <c r="N172" s="8"/>
      <c r="O172" s="9" cm="1">
        <f t="array" ref="O172">_xlfn.IFS(AND(B172="Short",F172=Q172),(D172-F172)/D172,AND(B172="Long",F172=Q172),(F172/D172)-1,AND(B172="Long",F172&lt;&gt;Q172),(F172/D172)-1,AND(B172="Short",F172&lt;&gt;Q172),(D172-F172)/D172)</f>
        <v>7.2946094425969762E-2</v>
      </c>
      <c r="P172" t="s">
        <v>23</v>
      </c>
      <c r="Q172" s="7">
        <v>88.929500000000004</v>
      </c>
      <c r="R172" s="8">
        <v>43979</v>
      </c>
      <c r="S172" s="10">
        <f t="shared" si="6"/>
        <v>14</v>
      </c>
      <c r="T172" s="10">
        <v>1</v>
      </c>
      <c r="V172" s="11" t="str">
        <f t="shared" si="7"/>
        <v>1</v>
      </c>
      <c r="Y172" s="10">
        <v>0</v>
      </c>
      <c r="AC172">
        <f t="shared" si="8"/>
        <v>14</v>
      </c>
    </row>
    <row r="173" spans="1:29" x14ac:dyDescent="0.2">
      <c r="A173" t="s">
        <v>115</v>
      </c>
      <c r="B173" t="s">
        <v>25</v>
      </c>
      <c r="C173" s="6">
        <v>44615</v>
      </c>
      <c r="D173" s="7">
        <v>50.771999999999998</v>
      </c>
      <c r="E173" s="6">
        <v>44617</v>
      </c>
      <c r="F173" s="7">
        <v>60.911999999999999</v>
      </c>
      <c r="G173">
        <v>1</v>
      </c>
      <c r="H173">
        <v>0</v>
      </c>
      <c r="J173" s="7"/>
      <c r="K173" s="8"/>
      <c r="M173" s="7"/>
      <c r="N173" s="8"/>
      <c r="O173" s="9" cm="1">
        <f t="array" ref="O173">_xlfn.IFS(AND(B173="Short",F173=Q173),(D173-F173)/D173,AND(B173="Long",F173=Q173),(F173/D173)-1,AND(B173="Long",F173&lt;&gt;Q173),(F173/D173)-1,AND(B173="Short",F173&lt;&gt;Q173),(D173-F173)/D173)</f>
        <v>0.19971637910659412</v>
      </c>
      <c r="P173" t="s">
        <v>23</v>
      </c>
      <c r="Q173" s="7">
        <v>60.911999999999999</v>
      </c>
      <c r="R173" s="8">
        <v>44615</v>
      </c>
      <c r="S173" s="10">
        <f t="shared" si="6"/>
        <v>2</v>
      </c>
      <c r="T173" s="10">
        <v>1</v>
      </c>
      <c r="V173" s="11" t="str">
        <f t="shared" si="7"/>
        <v>1</v>
      </c>
      <c r="Y173" s="10">
        <v>0</v>
      </c>
      <c r="AC173">
        <f t="shared" si="8"/>
        <v>2</v>
      </c>
    </row>
    <row r="174" spans="1:29" x14ac:dyDescent="0.2">
      <c r="A174" t="s">
        <v>128</v>
      </c>
      <c r="B174" t="s">
        <v>22</v>
      </c>
      <c r="C174" s="6">
        <v>44159</v>
      </c>
      <c r="D174" s="7">
        <v>106.40300000000001</v>
      </c>
      <c r="E174" s="6">
        <v>44252</v>
      </c>
      <c r="F174" s="7">
        <v>99.075500000000005</v>
      </c>
      <c r="G174">
        <v>1</v>
      </c>
      <c r="H174">
        <v>0</v>
      </c>
      <c r="J174" s="7"/>
      <c r="K174" s="8"/>
      <c r="M174" s="7"/>
      <c r="N174" s="8"/>
      <c r="O174" s="9" cm="1">
        <f t="array" ref="O174">_xlfn.IFS(AND(B174="Short",F174=Q174),(D174-F174)/D174,AND(B174="Long",F174=Q174),(F174/D174)-1,AND(B174="Long",F174&lt;&gt;Q174),(F174/D174)-1,AND(B174="Short",F174&lt;&gt;Q174),(D174-F174)/D174)</f>
        <v>6.8865539505465076E-2</v>
      </c>
      <c r="P174" t="s">
        <v>23</v>
      </c>
      <c r="Q174" s="7">
        <v>99.075500000000005</v>
      </c>
      <c r="R174" s="8">
        <v>44159</v>
      </c>
      <c r="S174" s="10">
        <f t="shared" si="6"/>
        <v>93</v>
      </c>
      <c r="T174" s="10">
        <v>1</v>
      </c>
      <c r="V174" s="11" t="str">
        <f t="shared" si="7"/>
        <v>1</v>
      </c>
      <c r="Y174" s="10">
        <v>0</v>
      </c>
      <c r="AC174">
        <f t="shared" si="8"/>
        <v>93</v>
      </c>
    </row>
    <row r="175" spans="1:29" x14ac:dyDescent="0.2">
      <c r="A175" t="s">
        <v>128</v>
      </c>
      <c r="B175" t="s">
        <v>22</v>
      </c>
      <c r="C175" s="6">
        <v>44707</v>
      </c>
      <c r="D175" s="7">
        <v>157.18799999999999</v>
      </c>
      <c r="E175" s="6">
        <v>44802</v>
      </c>
      <c r="F175" s="7">
        <v>137.523</v>
      </c>
      <c r="G175">
        <v>1</v>
      </c>
      <c r="H175">
        <v>0</v>
      </c>
      <c r="J175" s="7"/>
      <c r="K175" s="8"/>
      <c r="M175" s="7"/>
      <c r="N175" s="8"/>
      <c r="O175" s="9" cm="1">
        <f t="array" ref="O175">_xlfn.IFS(AND(B175="Short",F175=Q175),(D175-F175)/D175,AND(B175="Long",F175=Q175),(F175/D175)-1,AND(B175="Long",F175&lt;&gt;Q175),(F175/D175)-1,AND(B175="Short",F175&lt;&gt;Q175),(D175-F175)/D175)</f>
        <v>0.12510496984502631</v>
      </c>
      <c r="P175" t="s">
        <v>23</v>
      </c>
      <c r="Q175" s="7">
        <v>137.523</v>
      </c>
      <c r="R175" s="8">
        <v>44707</v>
      </c>
      <c r="S175" s="10">
        <f t="shared" si="6"/>
        <v>95</v>
      </c>
      <c r="T175" s="10">
        <v>1</v>
      </c>
      <c r="V175" s="11" t="str">
        <f t="shared" si="7"/>
        <v>1</v>
      </c>
      <c r="Y175" s="10">
        <v>0</v>
      </c>
      <c r="AC175">
        <f t="shared" si="8"/>
        <v>95</v>
      </c>
    </row>
    <row r="176" spans="1:29" x14ac:dyDescent="0.2">
      <c r="A176" t="s">
        <v>124</v>
      </c>
      <c r="B176" t="s">
        <v>25</v>
      </c>
      <c r="C176" s="6">
        <v>43906</v>
      </c>
      <c r="D176" s="7">
        <v>76.784999999999997</v>
      </c>
      <c r="E176" s="6">
        <v>43930</v>
      </c>
      <c r="F176" s="7">
        <v>84.097499999999997</v>
      </c>
      <c r="G176">
        <v>1</v>
      </c>
      <c r="H176">
        <v>0</v>
      </c>
      <c r="J176" s="7"/>
      <c r="K176" s="8"/>
      <c r="M176" s="7"/>
      <c r="N176" s="8"/>
      <c r="O176" s="9" cm="1">
        <f t="array" ref="O176">_xlfn.IFS(AND(B176="Short",F176=Q176),(D176-F176)/D176,AND(B176="Long",F176=Q176),(F176/D176)-1,AND(B176="Long",F176&lt;&gt;Q176),(F176/D176)-1,AND(B176="Short",F176&lt;&gt;Q176),(D176-F176)/D176)</f>
        <v>9.5233444032037484E-2</v>
      </c>
      <c r="P176" t="s">
        <v>23</v>
      </c>
      <c r="Q176" s="7">
        <v>84.097499999999997</v>
      </c>
      <c r="R176" s="8">
        <v>43906</v>
      </c>
      <c r="S176" s="10">
        <f t="shared" si="6"/>
        <v>24</v>
      </c>
      <c r="T176" s="10">
        <v>1</v>
      </c>
      <c r="V176" s="11" t="str">
        <f t="shared" si="7"/>
        <v>1</v>
      </c>
      <c r="Y176" s="10">
        <v>0</v>
      </c>
      <c r="AC176">
        <f t="shared" si="8"/>
        <v>24</v>
      </c>
    </row>
    <row r="177" spans="1:29" x14ac:dyDescent="0.2">
      <c r="A177" t="s">
        <v>125</v>
      </c>
      <c r="B177" t="s">
        <v>22</v>
      </c>
      <c r="C177" s="6">
        <v>44308</v>
      </c>
      <c r="D177" s="7">
        <v>215.36985000000001</v>
      </c>
      <c r="E177" s="6">
        <v>44676</v>
      </c>
      <c r="F177" s="7">
        <v>213.4</v>
      </c>
      <c r="G177">
        <v>0</v>
      </c>
      <c r="H177">
        <v>0</v>
      </c>
      <c r="J177" s="7"/>
      <c r="K177" s="8"/>
      <c r="M177" s="7"/>
      <c r="N177" s="8"/>
      <c r="O177" s="9" cm="1">
        <f t="array" ref="O177">_xlfn.IFS(AND(B177="Short",F177=Q177),(D177-F177)/D177,AND(B177="Long",F177=Q177),(F177/D177)-1,AND(B177="Long",F177&lt;&gt;Q177),(F177/D177)-1,AND(B177="Short",F177&lt;&gt;Q177),(D177-F177)/D177)</f>
        <v>9.1463591584430588E-3</v>
      </c>
      <c r="P177" t="s">
        <v>23</v>
      </c>
      <c r="Q177" s="7">
        <v>196.41997499999999</v>
      </c>
      <c r="R177" s="8">
        <v>44308</v>
      </c>
      <c r="S177" s="10">
        <f t="shared" si="6"/>
        <v>368</v>
      </c>
      <c r="T177" s="10">
        <v>0</v>
      </c>
      <c r="V177" s="11" t="b">
        <f t="shared" si="7"/>
        <v>0</v>
      </c>
      <c r="Y177" s="10">
        <v>0</v>
      </c>
      <c r="AC177">
        <f t="shared" si="8"/>
        <v>368</v>
      </c>
    </row>
    <row r="178" spans="1:29" x14ac:dyDescent="0.2">
      <c r="A178" t="s">
        <v>139</v>
      </c>
      <c r="B178" t="s">
        <v>22</v>
      </c>
      <c r="C178" s="6">
        <v>44144</v>
      </c>
      <c r="D178" s="7">
        <v>63.954999999999998</v>
      </c>
      <c r="E178" s="6">
        <v>44146</v>
      </c>
      <c r="F178" s="7">
        <v>58.067500000000003</v>
      </c>
      <c r="G178">
        <v>1</v>
      </c>
      <c r="H178">
        <v>0</v>
      </c>
      <c r="J178" s="7"/>
      <c r="K178" s="8"/>
      <c r="M178" s="7"/>
      <c r="N178" s="8"/>
      <c r="O178" s="9" cm="1">
        <f t="array" ref="O178">_xlfn.IFS(AND(B178="Short",F178=Q178),(D178-F178)/D178,AND(B178="Long",F178=Q178),(F178/D178)-1,AND(B178="Long",F178&lt;&gt;Q178),(F178/D178)-1,AND(B178="Short",F178&lt;&gt;Q178),(D178-F178)/D178)</f>
        <v>9.2056915018372223E-2</v>
      </c>
      <c r="P178" t="s">
        <v>23</v>
      </c>
      <c r="Q178" s="7">
        <v>58.067500000000003</v>
      </c>
      <c r="R178" s="8">
        <v>44144</v>
      </c>
      <c r="S178" s="10">
        <f t="shared" si="6"/>
        <v>2</v>
      </c>
      <c r="T178" s="10">
        <v>1</v>
      </c>
      <c r="V178" s="11" t="str">
        <f t="shared" si="7"/>
        <v>1</v>
      </c>
      <c r="Y178" s="10">
        <v>0</v>
      </c>
      <c r="AC178">
        <f t="shared" si="8"/>
        <v>2</v>
      </c>
    </row>
    <row r="179" spans="1:29" x14ac:dyDescent="0.2">
      <c r="A179" t="s">
        <v>127</v>
      </c>
      <c r="B179" t="s">
        <v>25</v>
      </c>
      <c r="C179" s="6">
        <v>44144</v>
      </c>
      <c r="D179" s="7">
        <v>132.49199999999999</v>
      </c>
      <c r="E179" s="6">
        <v>44160</v>
      </c>
      <c r="F179" s="7">
        <v>143.982</v>
      </c>
      <c r="G179">
        <v>1</v>
      </c>
      <c r="H179">
        <v>0</v>
      </c>
      <c r="J179" s="7"/>
      <c r="K179" s="8"/>
      <c r="M179" s="7"/>
      <c r="N179" s="8"/>
      <c r="O179" s="9" cm="1">
        <f t="array" ref="O179">_xlfn.IFS(AND(B179="Short",F179=Q179),(D179-F179)/D179,AND(B179="Long",F179=Q179),(F179/D179)-1,AND(B179="Long",F179&lt;&gt;Q179),(F179/D179)-1,AND(B179="Short",F179&lt;&gt;Q179),(D179-F179)/D179)</f>
        <v>8.6722217190472017E-2</v>
      </c>
      <c r="P179" t="s">
        <v>23</v>
      </c>
      <c r="Q179" s="7">
        <v>143.982</v>
      </c>
      <c r="R179" s="8">
        <v>44144</v>
      </c>
      <c r="S179" s="10">
        <f t="shared" si="6"/>
        <v>16</v>
      </c>
      <c r="T179" s="10">
        <v>1</v>
      </c>
      <c r="V179" s="11" t="str">
        <f t="shared" si="7"/>
        <v>1</v>
      </c>
      <c r="Y179" s="10">
        <v>0</v>
      </c>
      <c r="AC179">
        <f t="shared" si="8"/>
        <v>16</v>
      </c>
    </row>
    <row r="180" spans="1:29" x14ac:dyDescent="0.2">
      <c r="A180" t="s">
        <v>127</v>
      </c>
      <c r="B180" t="s">
        <v>22</v>
      </c>
      <c r="C180" s="6">
        <v>44253</v>
      </c>
      <c r="D180" s="7">
        <v>221.358</v>
      </c>
      <c r="E180" s="6">
        <v>44259</v>
      </c>
      <c r="F180" s="7">
        <v>201.54300000000001</v>
      </c>
      <c r="G180">
        <v>1</v>
      </c>
      <c r="H180">
        <v>0</v>
      </c>
      <c r="J180" s="7"/>
      <c r="K180" s="8"/>
      <c r="M180" s="7"/>
      <c r="N180" s="8"/>
      <c r="O180" s="9" cm="1">
        <f t="array" ref="O180">_xlfn.IFS(AND(B180="Short",F180=Q180),(D180-F180)/D180,AND(B180="Long",F180=Q180),(F180/D180)-1,AND(B180="Long",F180&lt;&gt;Q180),(F180/D180)-1,AND(B180="Short",F180&lt;&gt;Q180),(D180-F180)/D180)</f>
        <v>8.9515626270566223E-2</v>
      </c>
      <c r="P180" t="s">
        <v>23</v>
      </c>
      <c r="Q180" s="7">
        <v>201.54300000000001</v>
      </c>
      <c r="R180" s="8">
        <v>44253</v>
      </c>
      <c r="S180" s="10">
        <f t="shared" si="6"/>
        <v>6</v>
      </c>
      <c r="T180" s="10">
        <v>1</v>
      </c>
      <c r="V180" s="11" t="str">
        <f t="shared" si="7"/>
        <v>1</v>
      </c>
      <c r="Y180" s="10">
        <v>0</v>
      </c>
      <c r="AC180">
        <f t="shared" si="8"/>
        <v>6</v>
      </c>
    </row>
    <row r="181" spans="1:29" x14ac:dyDescent="0.2">
      <c r="A181" t="s">
        <v>127</v>
      </c>
      <c r="B181" t="s">
        <v>25</v>
      </c>
      <c r="C181" s="6">
        <v>44413</v>
      </c>
      <c r="D181" s="7">
        <v>177.71</v>
      </c>
      <c r="E181" s="6">
        <v>44428</v>
      </c>
      <c r="F181" s="7">
        <v>198.035</v>
      </c>
      <c r="G181">
        <v>1</v>
      </c>
      <c r="H181">
        <v>0</v>
      </c>
      <c r="J181" s="7"/>
      <c r="K181" s="8"/>
      <c r="M181" s="7"/>
      <c r="N181" s="8"/>
      <c r="O181" s="9" cm="1">
        <f t="array" ref="O181">_xlfn.IFS(AND(B181="Short",F181=Q181),(D181-F181)/D181,AND(B181="Long",F181=Q181),(F181/D181)-1,AND(B181="Long",F181&lt;&gt;Q181),(F181/D181)-1,AND(B181="Short",F181&lt;&gt;Q181),(D181-F181)/D181)</f>
        <v>0.11437172922176564</v>
      </c>
      <c r="P181" t="s">
        <v>23</v>
      </c>
      <c r="Q181" s="7">
        <v>198.035</v>
      </c>
      <c r="R181" s="8">
        <v>44413</v>
      </c>
      <c r="S181" s="10">
        <f t="shared" si="6"/>
        <v>15</v>
      </c>
      <c r="T181" s="10">
        <v>1</v>
      </c>
      <c r="V181" s="11" t="str">
        <f t="shared" si="7"/>
        <v>1</v>
      </c>
      <c r="Y181" s="10">
        <v>0</v>
      </c>
      <c r="AC181">
        <f t="shared" si="8"/>
        <v>15</v>
      </c>
    </row>
    <row r="182" spans="1:29" x14ac:dyDescent="0.2">
      <c r="A182" t="s">
        <v>127</v>
      </c>
      <c r="B182" t="s">
        <v>22</v>
      </c>
      <c r="C182" s="6">
        <v>44617</v>
      </c>
      <c r="D182" s="7">
        <v>145.01519999999999</v>
      </c>
      <c r="E182" s="6">
        <v>44631</v>
      </c>
      <c r="F182" s="7">
        <v>130.9692</v>
      </c>
      <c r="G182">
        <v>1</v>
      </c>
      <c r="H182">
        <v>0</v>
      </c>
      <c r="J182" s="7"/>
      <c r="K182" s="8"/>
      <c r="M182" s="7"/>
      <c r="N182" s="8"/>
      <c r="O182" s="9" cm="1">
        <f t="array" ref="O182">_xlfn.IFS(AND(B182="Short",F182=Q182),(D182-F182)/D182,AND(B182="Long",F182=Q182),(F182/D182)-1,AND(B182="Long",F182&lt;&gt;Q182),(F182/D182)-1,AND(B182="Short",F182&lt;&gt;Q182),(D182-F182)/D182)</f>
        <v>9.685881204177213E-2</v>
      </c>
      <c r="P182" t="s">
        <v>23</v>
      </c>
      <c r="Q182" s="7">
        <v>130.9692</v>
      </c>
      <c r="R182" s="8">
        <v>44617</v>
      </c>
      <c r="S182" s="10">
        <f t="shared" si="6"/>
        <v>14</v>
      </c>
      <c r="T182" s="10">
        <v>1</v>
      </c>
      <c r="V182" s="11" t="str">
        <f t="shared" si="7"/>
        <v>1</v>
      </c>
      <c r="Y182" s="10">
        <v>0</v>
      </c>
      <c r="AC182">
        <f t="shared" si="8"/>
        <v>14</v>
      </c>
    </row>
    <row r="183" spans="1:29" x14ac:dyDescent="0.2">
      <c r="A183" t="s">
        <v>131</v>
      </c>
      <c r="B183" t="s">
        <v>25</v>
      </c>
      <c r="C183" s="6">
        <v>43906</v>
      </c>
      <c r="D183" s="7">
        <v>152.672</v>
      </c>
      <c r="E183" s="6">
        <v>43915</v>
      </c>
      <c r="F183" s="7">
        <v>168.96199999999999</v>
      </c>
      <c r="G183">
        <v>1</v>
      </c>
      <c r="H183">
        <v>0</v>
      </c>
      <c r="J183" s="7"/>
      <c r="K183" s="8"/>
      <c r="M183" s="7"/>
      <c r="N183" s="8"/>
      <c r="O183" s="9" cm="1">
        <f t="array" ref="O183">_xlfn.IFS(AND(B183="Short",F183=Q183),(D183-F183)/D183,AND(B183="Long",F183=Q183),(F183/D183)-1,AND(B183="Long",F183&lt;&gt;Q183),(F183/D183)-1,AND(B183="Short",F183&lt;&gt;Q183),(D183-F183)/D183)</f>
        <v>0.10669932928107317</v>
      </c>
      <c r="P183" t="s">
        <v>23</v>
      </c>
      <c r="Q183" s="7">
        <v>168.96199999999999</v>
      </c>
      <c r="R183" s="8">
        <v>43906</v>
      </c>
      <c r="S183" s="10">
        <f t="shared" si="6"/>
        <v>9</v>
      </c>
      <c r="T183" s="10">
        <v>1</v>
      </c>
      <c r="V183" s="11" t="str">
        <f t="shared" si="7"/>
        <v>1</v>
      </c>
      <c r="Y183" s="10">
        <v>0</v>
      </c>
      <c r="AC183">
        <f t="shared" si="8"/>
        <v>9</v>
      </c>
    </row>
    <row r="184" spans="1:29" x14ac:dyDescent="0.2">
      <c r="A184" t="s">
        <v>129</v>
      </c>
      <c r="B184" t="s">
        <v>22</v>
      </c>
      <c r="C184" s="6">
        <v>43903</v>
      </c>
      <c r="D184" s="7">
        <v>27.504000000000001</v>
      </c>
      <c r="E184" s="6">
        <v>43906</v>
      </c>
      <c r="F184" s="7">
        <v>24.309000000000001</v>
      </c>
      <c r="G184">
        <v>1</v>
      </c>
      <c r="H184">
        <v>0</v>
      </c>
      <c r="J184" s="7"/>
      <c r="K184" s="8"/>
      <c r="M184" s="7"/>
      <c r="N184" s="8"/>
      <c r="O184" s="9" cm="1">
        <f t="array" ref="O184">_xlfn.IFS(AND(B184="Short",F184=Q184),(D184-F184)/D184,AND(B184="Long",F184=Q184),(F184/D184)-1,AND(B184="Long",F184&lt;&gt;Q184),(F184/D184)-1,AND(B184="Short",F184&lt;&gt;Q184),(D184-F184)/D184)</f>
        <v>0.11616492146596859</v>
      </c>
      <c r="P184" t="s">
        <v>23</v>
      </c>
      <c r="Q184" s="7">
        <v>24.309000000000001</v>
      </c>
      <c r="R184" s="8">
        <v>43903</v>
      </c>
      <c r="S184" s="10">
        <f t="shared" si="6"/>
        <v>3</v>
      </c>
      <c r="T184" s="10">
        <v>1</v>
      </c>
      <c r="V184" s="11" t="str">
        <f t="shared" si="7"/>
        <v>1</v>
      </c>
      <c r="Y184" s="10">
        <v>0</v>
      </c>
      <c r="AC184">
        <f t="shared" si="8"/>
        <v>3</v>
      </c>
    </row>
    <row r="185" spans="1:29" x14ac:dyDescent="0.2">
      <c r="A185" t="s">
        <v>129</v>
      </c>
      <c r="B185" t="s">
        <v>25</v>
      </c>
      <c r="C185" s="6">
        <v>43906</v>
      </c>
      <c r="D185" s="7">
        <v>23.359000000000002</v>
      </c>
      <c r="E185" s="6">
        <v>43906</v>
      </c>
      <c r="F185" s="7">
        <v>25.301500000000001</v>
      </c>
      <c r="G185">
        <v>1</v>
      </c>
      <c r="H185">
        <v>0</v>
      </c>
      <c r="J185" s="7"/>
      <c r="K185" s="8"/>
      <c r="M185" s="7"/>
      <c r="N185" s="8"/>
      <c r="O185" s="9" cm="1">
        <f t="array" ref="O185">_xlfn.IFS(AND(B185="Short",F185=Q185),(D185-F185)/D185,AND(B185="Long",F185=Q185),(F185/D185)-1,AND(B185="Long",F185&lt;&gt;Q185),(F185/D185)-1,AND(B185="Short",F185&lt;&gt;Q185),(D185-F185)/D185)</f>
        <v>8.3158525621815915E-2</v>
      </c>
      <c r="P185" t="s">
        <v>23</v>
      </c>
      <c r="Q185" s="7">
        <v>25.301500000000001</v>
      </c>
      <c r="R185" s="8">
        <v>43906</v>
      </c>
      <c r="S185" s="10">
        <f t="shared" si="6"/>
        <v>0</v>
      </c>
      <c r="T185" s="10">
        <v>1</v>
      </c>
      <c r="V185" s="11" t="str">
        <f t="shared" si="7"/>
        <v>1</v>
      </c>
      <c r="Y185" s="10">
        <v>0</v>
      </c>
      <c r="AC185">
        <f t="shared" si="8"/>
        <v>0</v>
      </c>
    </row>
    <row r="186" spans="1:29" x14ac:dyDescent="0.2">
      <c r="A186" t="s">
        <v>129</v>
      </c>
      <c r="B186" t="s">
        <v>22</v>
      </c>
      <c r="C186" s="6">
        <v>43907</v>
      </c>
      <c r="D186" s="7">
        <v>25.303000000000001</v>
      </c>
      <c r="E186" s="6">
        <v>44273</v>
      </c>
      <c r="F186" s="7">
        <v>64.72</v>
      </c>
      <c r="G186">
        <v>0</v>
      </c>
      <c r="H186">
        <v>0</v>
      </c>
      <c r="J186" s="7"/>
      <c r="K186" s="8"/>
      <c r="M186" s="7"/>
      <c r="N186" s="8"/>
      <c r="O186" s="9" cm="1">
        <f t="array" ref="O186">_xlfn.IFS(AND(B186="Short",F186=Q186),(D186-F186)/D186,AND(B186="Long",F186=Q186),(F186/D186)-1,AND(B186="Long",F186&lt;&gt;Q186),(F186/D186)-1,AND(B186="Short",F186&lt;&gt;Q186),(D186-F186)/D186)</f>
        <v>-1.5577994704185274</v>
      </c>
      <c r="P186" t="s">
        <v>23</v>
      </c>
      <c r="Q186" s="7">
        <v>22.5505</v>
      </c>
      <c r="R186" s="8">
        <v>43907</v>
      </c>
      <c r="S186" s="10">
        <f t="shared" si="6"/>
        <v>366</v>
      </c>
      <c r="T186" s="10">
        <v>0</v>
      </c>
      <c r="V186" s="11" t="b">
        <f t="shared" si="7"/>
        <v>0</v>
      </c>
      <c r="Y186" s="10">
        <v>0</v>
      </c>
      <c r="AC186" t="b">
        <f t="shared" si="8"/>
        <v>0</v>
      </c>
    </row>
    <row r="187" spans="1:29" x14ac:dyDescent="0.2">
      <c r="A187" t="s">
        <v>130</v>
      </c>
      <c r="B187" t="s">
        <v>25</v>
      </c>
      <c r="C187" s="6">
        <v>43906</v>
      </c>
      <c r="D187" s="7">
        <v>52.924999999999997</v>
      </c>
      <c r="E187" s="6">
        <v>43908</v>
      </c>
      <c r="F187" s="7">
        <v>58.0625</v>
      </c>
      <c r="G187">
        <v>1</v>
      </c>
      <c r="H187">
        <v>0</v>
      </c>
      <c r="J187" s="7"/>
      <c r="K187" s="8"/>
      <c r="M187" s="7"/>
      <c r="N187" s="8"/>
      <c r="O187" s="9" cm="1">
        <f t="array" ref="O187">_xlfn.IFS(AND(B187="Short",F187=Q187),(D187-F187)/D187,AND(B187="Long",F187=Q187),(F187/D187)-1,AND(B187="Long",F187&lt;&gt;Q187),(F187/D187)-1,AND(B187="Short",F187&lt;&gt;Q187),(D187-F187)/D187)</f>
        <v>9.7071327350023662E-2</v>
      </c>
      <c r="P187" t="s">
        <v>23</v>
      </c>
      <c r="Q187" s="7">
        <v>58.0625</v>
      </c>
      <c r="R187" s="8">
        <v>43906</v>
      </c>
      <c r="S187" s="10">
        <f t="shared" si="6"/>
        <v>2</v>
      </c>
      <c r="T187" s="10">
        <v>1</v>
      </c>
      <c r="V187" s="11" t="str">
        <f t="shared" si="7"/>
        <v>1</v>
      </c>
      <c r="Y187" s="10">
        <v>0</v>
      </c>
      <c r="AC187">
        <f t="shared" si="8"/>
        <v>2</v>
      </c>
    </row>
    <row r="188" spans="1:29" x14ac:dyDescent="0.2">
      <c r="A188" t="s">
        <v>148</v>
      </c>
      <c r="B188" t="s">
        <v>22</v>
      </c>
      <c r="C188" s="6">
        <v>43903</v>
      </c>
      <c r="D188" s="7">
        <v>38.057000000000002</v>
      </c>
      <c r="E188" s="6">
        <v>43906</v>
      </c>
      <c r="F188" s="7">
        <v>34.4345</v>
      </c>
      <c r="G188">
        <v>1</v>
      </c>
      <c r="H188">
        <v>0</v>
      </c>
      <c r="J188" s="7"/>
      <c r="K188" s="8"/>
      <c r="M188" s="7"/>
      <c r="N188" s="8"/>
      <c r="O188" s="9" cm="1">
        <f t="array" ref="O188">_xlfn.IFS(AND(B188="Short",F188=Q188),(D188-F188)/D188,AND(B188="Long",F188=Q188),(F188/D188)-1,AND(B188="Long",F188&lt;&gt;Q188),(F188/D188)-1,AND(B188="Short",F188&lt;&gt;Q188),(D188-F188)/D188)</f>
        <v>9.5186168116246736E-2</v>
      </c>
      <c r="P188" t="s">
        <v>23</v>
      </c>
      <c r="Q188" s="7">
        <v>34.4345</v>
      </c>
      <c r="R188" s="8">
        <v>43903</v>
      </c>
      <c r="S188" s="10">
        <f t="shared" si="6"/>
        <v>3</v>
      </c>
      <c r="T188" s="10">
        <v>1</v>
      </c>
      <c r="V188" s="11" t="str">
        <f t="shared" si="7"/>
        <v>1</v>
      </c>
      <c r="Y188" s="10">
        <v>0</v>
      </c>
      <c r="AC188">
        <f t="shared" si="8"/>
        <v>3</v>
      </c>
    </row>
    <row r="189" spans="1:29" x14ac:dyDescent="0.2">
      <c r="A189" t="s">
        <v>148</v>
      </c>
      <c r="B189" t="s">
        <v>22</v>
      </c>
      <c r="C189" s="6">
        <v>43914</v>
      </c>
      <c r="D189" s="7">
        <v>25.856000000000002</v>
      </c>
      <c r="E189" s="6">
        <v>43923</v>
      </c>
      <c r="F189" s="7">
        <v>22.826000000000001</v>
      </c>
      <c r="G189">
        <v>1</v>
      </c>
      <c r="H189">
        <v>0</v>
      </c>
      <c r="J189" s="7"/>
      <c r="K189" s="8"/>
      <c r="M189" s="7"/>
      <c r="N189" s="8"/>
      <c r="O189" s="9" cm="1">
        <f t="array" ref="O189">_xlfn.IFS(AND(B189="Short",F189=Q189),(D189-F189)/D189,AND(B189="Long",F189=Q189),(F189/D189)-1,AND(B189="Long",F189&lt;&gt;Q189),(F189/D189)-1,AND(B189="Short",F189&lt;&gt;Q189),(D189-F189)/D189)</f>
        <v>0.11718750000000004</v>
      </c>
      <c r="P189" t="s">
        <v>23</v>
      </c>
      <c r="Q189" s="7">
        <v>22.826000000000001</v>
      </c>
      <c r="R189" s="8">
        <v>43914</v>
      </c>
      <c r="S189" s="10">
        <f t="shared" si="6"/>
        <v>9</v>
      </c>
      <c r="T189" s="10">
        <v>1</v>
      </c>
      <c r="V189" s="11" t="str">
        <f t="shared" si="7"/>
        <v>1</v>
      </c>
      <c r="Y189" s="10">
        <v>0</v>
      </c>
      <c r="AC189">
        <f t="shared" si="8"/>
        <v>9</v>
      </c>
    </row>
    <row r="190" spans="1:29" x14ac:dyDescent="0.2">
      <c r="A190" t="s">
        <v>148</v>
      </c>
      <c r="B190" t="s">
        <v>22</v>
      </c>
      <c r="C190" s="6">
        <v>43928</v>
      </c>
      <c r="D190" s="7">
        <v>24.920999999999999</v>
      </c>
      <c r="E190" s="6">
        <v>43929</v>
      </c>
      <c r="F190" s="7">
        <v>22.753499999999999</v>
      </c>
      <c r="G190">
        <v>1</v>
      </c>
      <c r="H190">
        <v>0</v>
      </c>
      <c r="J190" s="7"/>
      <c r="K190" s="8"/>
      <c r="M190" s="7"/>
      <c r="N190" s="8"/>
      <c r="O190" s="9" cm="1">
        <f t="array" ref="O190">_xlfn.IFS(AND(B190="Short",F190=Q190),(D190-F190)/D190,AND(B190="Long",F190=Q190),(F190/D190)-1,AND(B190="Long",F190&lt;&gt;Q190),(F190/D190)-1,AND(B190="Short",F190&lt;&gt;Q190),(D190-F190)/D190)</f>
        <v>8.6974840495967279E-2</v>
      </c>
      <c r="P190" t="s">
        <v>23</v>
      </c>
      <c r="Q190" s="7">
        <v>22.753499999999999</v>
      </c>
      <c r="R190" s="8">
        <v>43928</v>
      </c>
      <c r="S190" s="10">
        <f t="shared" si="6"/>
        <v>1</v>
      </c>
      <c r="T190" s="10">
        <v>1</v>
      </c>
      <c r="V190" s="11" t="str">
        <f t="shared" si="7"/>
        <v>1</v>
      </c>
      <c r="Y190" s="10">
        <v>0</v>
      </c>
      <c r="AC190">
        <f t="shared" si="8"/>
        <v>1</v>
      </c>
    </row>
    <row r="191" spans="1:29" x14ac:dyDescent="0.2">
      <c r="A191" t="s">
        <v>148</v>
      </c>
      <c r="B191" t="s">
        <v>22</v>
      </c>
      <c r="C191" s="6">
        <v>43987</v>
      </c>
      <c r="D191" s="7">
        <v>36.718000000000004</v>
      </c>
      <c r="E191" s="6">
        <v>43991</v>
      </c>
      <c r="F191" s="7">
        <v>33.103000000000002</v>
      </c>
      <c r="G191">
        <v>1</v>
      </c>
      <c r="H191">
        <v>0</v>
      </c>
      <c r="J191" s="7"/>
      <c r="K191" s="8"/>
      <c r="M191" s="7"/>
      <c r="N191" s="8"/>
      <c r="O191" s="9" cm="1">
        <f t="array" ref="O191">_xlfn.IFS(AND(B191="Short",F191=Q191),(D191-F191)/D191,AND(B191="Long",F191=Q191),(F191/D191)-1,AND(B191="Long",F191&lt;&gt;Q191),(F191/D191)-1,AND(B191="Short",F191&lt;&gt;Q191),(D191-F191)/D191)</f>
        <v>9.8453074786208447E-2</v>
      </c>
      <c r="P191" t="s">
        <v>23</v>
      </c>
      <c r="Q191" s="7">
        <v>33.103000000000002</v>
      </c>
      <c r="R191" s="8">
        <v>43987</v>
      </c>
      <c r="S191" s="10">
        <f t="shared" si="6"/>
        <v>4</v>
      </c>
      <c r="T191" s="10">
        <v>1</v>
      </c>
      <c r="V191" s="11" t="str">
        <f t="shared" si="7"/>
        <v>1</v>
      </c>
      <c r="Y191" s="10">
        <v>0</v>
      </c>
      <c r="AC191">
        <f t="shared" si="8"/>
        <v>4</v>
      </c>
    </row>
    <row r="192" spans="1:29" x14ac:dyDescent="0.2">
      <c r="A192" t="s">
        <v>148</v>
      </c>
      <c r="B192" t="s">
        <v>22</v>
      </c>
      <c r="C192" s="6">
        <v>44144</v>
      </c>
      <c r="D192" s="7">
        <v>36.802</v>
      </c>
      <c r="E192" s="6">
        <v>44510</v>
      </c>
      <c r="F192" s="7">
        <v>43.71</v>
      </c>
      <c r="G192">
        <v>0</v>
      </c>
      <c r="H192">
        <v>0</v>
      </c>
      <c r="J192" s="7"/>
      <c r="K192" s="8"/>
      <c r="M192" s="7"/>
      <c r="N192" s="8"/>
      <c r="O192" s="9" cm="1">
        <f t="array" ref="O192">_xlfn.IFS(AND(B192="Short",F192=Q192),(D192-F192)/D192,AND(B192="Long",F192=Q192),(F192/D192)-1,AND(B192="Long",F192&lt;&gt;Q192),(F192/D192)-1,AND(B192="Short",F192&lt;&gt;Q192),(D192-F192)/D192)</f>
        <v>-0.18770718982663989</v>
      </c>
      <c r="P192" t="s">
        <v>23</v>
      </c>
      <c r="Q192" s="7">
        <v>32.317</v>
      </c>
      <c r="R192" s="8">
        <v>44144</v>
      </c>
      <c r="S192" s="10">
        <f t="shared" si="6"/>
        <v>366</v>
      </c>
      <c r="T192" s="10">
        <v>0</v>
      </c>
      <c r="V192" s="11" t="b">
        <f t="shared" si="7"/>
        <v>0</v>
      </c>
      <c r="Y192" s="10">
        <v>0</v>
      </c>
      <c r="AC192" t="b">
        <f t="shared" si="8"/>
        <v>0</v>
      </c>
    </row>
    <row r="193" spans="1:29" x14ac:dyDescent="0.2">
      <c r="A193" t="s">
        <v>134</v>
      </c>
      <c r="B193" t="s">
        <v>25</v>
      </c>
      <c r="C193" s="6">
        <v>44862</v>
      </c>
      <c r="D193" s="7">
        <v>73.978999999999999</v>
      </c>
      <c r="E193" s="6">
        <v>44959</v>
      </c>
      <c r="F193" s="7">
        <v>84.246499999999997</v>
      </c>
      <c r="G193">
        <v>1</v>
      </c>
      <c r="H193">
        <v>0</v>
      </c>
      <c r="J193" s="7"/>
      <c r="K193" s="8"/>
      <c r="M193" s="7"/>
      <c r="N193" s="8"/>
      <c r="O193" s="9" cm="1">
        <f t="array" ref="O193">_xlfn.IFS(AND(B193="Short",F193=Q193),(D193-F193)/D193,AND(B193="Long",F193=Q193),(F193/D193)-1,AND(B193="Long",F193&lt;&gt;Q193),(F193/D193)-1,AND(B193="Short",F193&lt;&gt;Q193),(D193-F193)/D193)</f>
        <v>0.1387893861771583</v>
      </c>
      <c r="P193" t="s">
        <v>23</v>
      </c>
      <c r="Q193" s="7">
        <v>84.246499999999997</v>
      </c>
      <c r="R193" s="8">
        <v>44862</v>
      </c>
      <c r="S193" s="10">
        <f t="shared" si="6"/>
        <v>97</v>
      </c>
      <c r="T193" s="10">
        <v>1</v>
      </c>
      <c r="V193" s="11" t="str">
        <f t="shared" si="7"/>
        <v>1</v>
      </c>
      <c r="Y193" s="10">
        <v>0</v>
      </c>
      <c r="AC193">
        <f t="shared" si="8"/>
        <v>97</v>
      </c>
    </row>
    <row r="194" spans="1:29" x14ac:dyDescent="0.2">
      <c r="A194" t="s">
        <v>131</v>
      </c>
      <c r="B194" t="s">
        <v>25</v>
      </c>
      <c r="C194" s="6">
        <v>44684</v>
      </c>
      <c r="D194" s="7">
        <v>230.81299999999999</v>
      </c>
      <c r="E194" s="6">
        <v>44685</v>
      </c>
      <c r="F194" s="7">
        <v>255.66050000000001</v>
      </c>
      <c r="G194">
        <v>1</v>
      </c>
      <c r="H194">
        <v>0</v>
      </c>
      <c r="J194" s="7"/>
      <c r="K194" s="8"/>
      <c r="M194" s="7"/>
      <c r="N194" s="8"/>
      <c r="O194" s="9" cm="1">
        <f t="array" ref="O194">_xlfn.IFS(AND(B194="Short",F194=Q194),(D194-F194)/D194,AND(B194="Long",F194=Q194),(F194/D194)-1,AND(B194="Long",F194&lt;&gt;Q194),(F194/D194)-1,AND(B194="Short",F194&lt;&gt;Q194),(D194-F194)/D194)</f>
        <v>0.10765208198844967</v>
      </c>
      <c r="P194" t="s">
        <v>23</v>
      </c>
      <c r="Q194" s="7">
        <v>255.66050000000001</v>
      </c>
      <c r="R194" s="8">
        <v>44684</v>
      </c>
      <c r="S194" s="10">
        <f t="shared" si="6"/>
        <v>1</v>
      </c>
      <c r="T194" s="10">
        <v>1</v>
      </c>
      <c r="V194" s="11" t="str">
        <f t="shared" si="7"/>
        <v>1</v>
      </c>
      <c r="Y194" s="10">
        <v>0</v>
      </c>
      <c r="AC194">
        <f t="shared" si="8"/>
        <v>1</v>
      </c>
    </row>
    <row r="195" spans="1:29" x14ac:dyDescent="0.2">
      <c r="A195" t="s">
        <v>150</v>
      </c>
      <c r="B195" t="s">
        <v>25</v>
      </c>
      <c r="C195" s="6">
        <v>43906</v>
      </c>
      <c r="D195" s="7">
        <v>33.32</v>
      </c>
      <c r="E195" s="6">
        <v>43907</v>
      </c>
      <c r="F195" s="7">
        <v>36.47</v>
      </c>
      <c r="G195">
        <v>1</v>
      </c>
      <c r="H195">
        <v>0</v>
      </c>
      <c r="J195" s="7"/>
      <c r="K195" s="8"/>
      <c r="M195" s="7"/>
      <c r="N195" s="8"/>
      <c r="O195" s="9" cm="1">
        <f t="array" ref="O195">_xlfn.IFS(AND(B195="Short",F195=Q195),(D195-F195)/D195,AND(B195="Long",F195=Q195),(F195/D195)-1,AND(B195="Long",F195&lt;&gt;Q195),(F195/D195)-1,AND(B195="Short",F195&lt;&gt;Q195),(D195-F195)/D195)</f>
        <v>9.4537815126050306E-2</v>
      </c>
      <c r="P195" t="s">
        <v>23</v>
      </c>
      <c r="Q195" s="7">
        <v>36.47</v>
      </c>
      <c r="R195" s="8">
        <v>43906</v>
      </c>
      <c r="S195" s="10">
        <f t="shared" ref="S195:S258" si="9">_xlfn.DAYS(E195,C195)</f>
        <v>1</v>
      </c>
      <c r="T195" s="10">
        <v>1</v>
      </c>
      <c r="V195" s="11" t="str">
        <f t="shared" ref="V195:V258" si="10">IF(F195=Q195,"1")</f>
        <v>1</v>
      </c>
      <c r="Y195" s="10">
        <v>0</v>
      </c>
      <c r="AC195">
        <f t="shared" si="8"/>
        <v>1</v>
      </c>
    </row>
    <row r="196" spans="1:29" x14ac:dyDescent="0.2">
      <c r="A196" t="s">
        <v>150</v>
      </c>
      <c r="B196" t="s">
        <v>25</v>
      </c>
      <c r="C196" s="6">
        <v>45315</v>
      </c>
      <c r="D196" s="7">
        <v>65.474000000000004</v>
      </c>
      <c r="E196" s="6">
        <v>45364</v>
      </c>
      <c r="F196" s="7">
        <v>73.153999999999996</v>
      </c>
      <c r="G196">
        <v>1</v>
      </c>
      <c r="H196">
        <v>0</v>
      </c>
      <c r="J196" s="7"/>
      <c r="K196" s="8"/>
      <c r="M196" s="7"/>
      <c r="N196" s="8"/>
      <c r="O196" s="9" cm="1">
        <f t="array" ref="O196">_xlfn.IFS(AND(B196="Short",F196=Q196),(D196-F196)/D196,AND(B196="Long",F196=Q196),(F196/D196)-1,AND(B196="Long",F196&lt;&gt;Q196),(F196/D196)-1,AND(B196="Short",F196&lt;&gt;Q196),(D196-F196)/D196)</f>
        <v>0.11729846962152912</v>
      </c>
      <c r="P196" t="s">
        <v>23</v>
      </c>
      <c r="Q196" s="7">
        <v>73.153999999999996</v>
      </c>
      <c r="R196" s="8">
        <v>45315</v>
      </c>
      <c r="S196" s="10">
        <f t="shared" si="9"/>
        <v>49</v>
      </c>
      <c r="T196" s="10">
        <v>1</v>
      </c>
      <c r="V196" s="11" t="str">
        <f t="shared" si="10"/>
        <v>1</v>
      </c>
      <c r="Y196" s="10">
        <v>0</v>
      </c>
      <c r="AC196">
        <f t="shared" ref="AC196:AC259" si="11">IF(O196&gt;-0.01,_xlfn.DAYS(E196,C196))</f>
        <v>49</v>
      </c>
    </row>
    <row r="197" spans="1:29" x14ac:dyDescent="0.2">
      <c r="A197" t="s">
        <v>131</v>
      </c>
      <c r="B197" t="s">
        <v>22</v>
      </c>
      <c r="C197" s="6">
        <v>45327</v>
      </c>
      <c r="D197" s="7">
        <v>156.92599999999999</v>
      </c>
      <c r="E197" s="6">
        <v>45397</v>
      </c>
      <c r="F197" s="7">
        <v>137.92099999999999</v>
      </c>
      <c r="G197">
        <v>1</v>
      </c>
      <c r="H197">
        <v>0</v>
      </c>
      <c r="J197" s="7"/>
      <c r="K197" s="8"/>
      <c r="M197" s="7"/>
      <c r="N197" s="8"/>
      <c r="O197" s="9" cm="1">
        <f t="array" ref="O197">_xlfn.IFS(AND(B197="Short",F197=Q197),(D197-F197)/D197,AND(B197="Long",F197=Q197),(F197/D197)-1,AND(B197="Long",F197&lt;&gt;Q197),(F197/D197)-1,AND(B197="Short",F197&lt;&gt;Q197),(D197-F197)/D197)</f>
        <v>0.12110803818360244</v>
      </c>
      <c r="P197" t="s">
        <v>23</v>
      </c>
      <c r="Q197" s="7">
        <v>137.92099999999999</v>
      </c>
      <c r="R197" s="8">
        <v>45327</v>
      </c>
      <c r="S197" s="10">
        <f t="shared" si="9"/>
        <v>70</v>
      </c>
      <c r="T197" s="10">
        <v>1</v>
      </c>
      <c r="V197" s="11" t="str">
        <f t="shared" si="10"/>
        <v>1</v>
      </c>
      <c r="Y197" s="10">
        <v>0</v>
      </c>
      <c r="AC197">
        <f t="shared" si="11"/>
        <v>70</v>
      </c>
    </row>
    <row r="198" spans="1:29" x14ac:dyDescent="0.2">
      <c r="A198" t="s">
        <v>136</v>
      </c>
      <c r="B198" t="s">
        <v>25</v>
      </c>
      <c r="C198" s="6">
        <v>44594</v>
      </c>
      <c r="D198" s="7">
        <v>42.737000000000002</v>
      </c>
      <c r="E198" s="6">
        <v>44960</v>
      </c>
      <c r="F198" s="7">
        <v>40.9</v>
      </c>
      <c r="G198">
        <v>0</v>
      </c>
      <c r="H198">
        <v>0</v>
      </c>
      <c r="J198" s="7"/>
      <c r="K198" s="8"/>
      <c r="M198" s="7"/>
      <c r="N198" s="8"/>
      <c r="O198" s="9" cm="1">
        <f t="array" ref="O198">_xlfn.IFS(AND(B198="Short",F198=Q198),(D198-F198)/D198,AND(B198="Long",F198=Q198),(F198/D198)-1,AND(B198="Long",F198&lt;&gt;Q198),(F198/D198)-1,AND(B198="Short",F198&lt;&gt;Q198),(D198-F198)/D198)</f>
        <v>-4.2983831340524636E-2</v>
      </c>
      <c r="P198" t="s">
        <v>23</v>
      </c>
      <c r="Q198" s="7">
        <v>55.314500000000002</v>
      </c>
      <c r="R198" s="8">
        <v>44594</v>
      </c>
      <c r="S198" s="10">
        <f t="shared" si="9"/>
        <v>366</v>
      </c>
      <c r="T198" s="10">
        <v>0</v>
      </c>
      <c r="V198" s="11" t="b">
        <f t="shared" si="10"/>
        <v>0</v>
      </c>
      <c r="Y198" s="10">
        <v>0</v>
      </c>
      <c r="AC198" t="b">
        <f t="shared" si="11"/>
        <v>0</v>
      </c>
    </row>
    <row r="199" spans="1:29" x14ac:dyDescent="0.2">
      <c r="A199" t="s">
        <v>154</v>
      </c>
      <c r="B199" t="s">
        <v>25</v>
      </c>
      <c r="C199" s="6">
        <v>43906</v>
      </c>
      <c r="D199" s="7">
        <v>125.40600000000001</v>
      </c>
      <c r="E199" s="6">
        <v>43915</v>
      </c>
      <c r="F199" s="7">
        <v>136.70099999999999</v>
      </c>
      <c r="G199">
        <v>1</v>
      </c>
      <c r="H199">
        <v>0</v>
      </c>
      <c r="J199" s="7"/>
      <c r="K199" s="8"/>
      <c r="M199" s="7"/>
      <c r="N199" s="8"/>
      <c r="O199" s="9" cm="1">
        <f t="array" ref="O199">_xlfn.IFS(AND(B199="Short",F199=Q199),(D199-F199)/D199,AND(B199="Long",F199=Q199),(F199/D199)-1,AND(B199="Long",F199&lt;&gt;Q199),(F199/D199)-1,AND(B199="Short",F199&lt;&gt;Q199),(D199-F199)/D199)</f>
        <v>9.0067460887038875E-2</v>
      </c>
      <c r="P199" t="s">
        <v>23</v>
      </c>
      <c r="Q199" s="7">
        <v>136.70099999999999</v>
      </c>
      <c r="R199" s="8">
        <v>43906</v>
      </c>
      <c r="S199" s="10">
        <f t="shared" si="9"/>
        <v>9</v>
      </c>
      <c r="T199" s="10">
        <v>1</v>
      </c>
      <c r="V199" s="11" t="str">
        <f t="shared" si="10"/>
        <v>1</v>
      </c>
      <c r="Y199" s="10">
        <v>0</v>
      </c>
      <c r="AC199">
        <f t="shared" si="11"/>
        <v>9</v>
      </c>
    </row>
    <row r="200" spans="1:29" x14ac:dyDescent="0.2">
      <c r="A200" t="s">
        <v>132</v>
      </c>
      <c r="B200" t="s">
        <v>22</v>
      </c>
      <c r="C200" s="6">
        <v>45119</v>
      </c>
      <c r="D200" s="7">
        <v>393.98899999999998</v>
      </c>
      <c r="E200" s="6">
        <v>45205</v>
      </c>
      <c r="F200" s="7">
        <v>357.15649999999999</v>
      </c>
      <c r="G200">
        <v>1</v>
      </c>
      <c r="H200">
        <v>0</v>
      </c>
      <c r="J200" s="7"/>
      <c r="K200" s="8"/>
      <c r="M200" s="7"/>
      <c r="N200" s="8"/>
      <c r="O200" s="9" cm="1">
        <f t="array" ref="O200">_xlfn.IFS(AND(B200="Short",F200=Q200),(D200-F200)/D200,AND(B200="Long",F200=Q200),(F200/D200)-1,AND(B200="Long",F200&lt;&gt;Q200),(F200/D200)-1,AND(B200="Short",F200&lt;&gt;Q200),(D200-F200)/D200)</f>
        <v>9.3486112556441889E-2</v>
      </c>
      <c r="P200" t="s">
        <v>23</v>
      </c>
      <c r="Q200" s="7">
        <v>357.15649999999999</v>
      </c>
      <c r="R200" s="8">
        <v>45119</v>
      </c>
      <c r="S200" s="10">
        <f t="shared" si="9"/>
        <v>86</v>
      </c>
      <c r="T200" s="10">
        <v>1</v>
      </c>
      <c r="V200" s="11" t="str">
        <f t="shared" si="10"/>
        <v>1</v>
      </c>
      <c r="Y200" s="10">
        <v>0</v>
      </c>
      <c r="AC200">
        <f t="shared" si="11"/>
        <v>86</v>
      </c>
    </row>
    <row r="201" spans="1:29" x14ac:dyDescent="0.2">
      <c r="A201" t="s">
        <v>140</v>
      </c>
      <c r="B201" t="s">
        <v>25</v>
      </c>
      <c r="C201" s="6">
        <v>43906</v>
      </c>
      <c r="D201" s="7">
        <v>39.091999999999999</v>
      </c>
      <c r="E201" s="6">
        <v>43915</v>
      </c>
      <c r="F201" s="7">
        <v>45.106999999999999</v>
      </c>
      <c r="G201">
        <v>1</v>
      </c>
      <c r="H201">
        <v>0</v>
      </c>
      <c r="J201" s="7"/>
      <c r="K201" s="8"/>
      <c r="M201" s="7"/>
      <c r="N201" s="8"/>
      <c r="O201" s="9" cm="1">
        <f t="array" ref="O201">_xlfn.IFS(AND(B201="Short",F201=Q201),(D201-F201)/D201,AND(B201="Long",F201=Q201),(F201/D201)-1,AND(B201="Long",F201&lt;&gt;Q201),(F201/D201)-1,AND(B201="Short",F201&lt;&gt;Q201),(D201-F201)/D201)</f>
        <v>0.1538677990381665</v>
      </c>
      <c r="P201" t="s">
        <v>23</v>
      </c>
      <c r="Q201" s="7">
        <v>45.106999999999999</v>
      </c>
      <c r="R201" s="8">
        <v>43906</v>
      </c>
      <c r="S201" s="10">
        <f t="shared" si="9"/>
        <v>9</v>
      </c>
      <c r="T201" s="10">
        <v>1</v>
      </c>
      <c r="V201" s="11" t="str">
        <f t="shared" si="10"/>
        <v>1</v>
      </c>
      <c r="Y201" s="10">
        <v>0</v>
      </c>
      <c r="AC201">
        <f t="shared" si="11"/>
        <v>9</v>
      </c>
    </row>
    <row r="202" spans="1:29" x14ac:dyDescent="0.2">
      <c r="A202" t="s">
        <v>144</v>
      </c>
      <c r="B202" t="s">
        <v>25</v>
      </c>
      <c r="C202" s="6">
        <v>43899</v>
      </c>
      <c r="D202" s="7">
        <v>55.713999999999999</v>
      </c>
      <c r="E202" s="6">
        <v>43978</v>
      </c>
      <c r="F202" s="7">
        <v>61.069000000000003</v>
      </c>
      <c r="G202">
        <v>1</v>
      </c>
      <c r="H202">
        <v>0</v>
      </c>
      <c r="J202" s="7"/>
      <c r="K202" s="8"/>
      <c r="M202" s="7"/>
      <c r="N202" s="8"/>
      <c r="O202" s="9" cm="1">
        <f t="array" ref="O202">_xlfn.IFS(AND(B202="Short",F202=Q202),(D202-F202)/D202,AND(B202="Long",F202=Q202),(F202/D202)-1,AND(B202="Long",F202&lt;&gt;Q202),(F202/D202)-1,AND(B202="Short",F202&lt;&gt;Q202),(D202-F202)/D202)</f>
        <v>9.6115877517320758E-2</v>
      </c>
      <c r="P202" t="s">
        <v>23</v>
      </c>
      <c r="Q202" s="7">
        <v>61.069000000000003</v>
      </c>
      <c r="R202" s="8">
        <v>43899</v>
      </c>
      <c r="S202" s="10">
        <f t="shared" si="9"/>
        <v>79</v>
      </c>
      <c r="T202" s="10">
        <v>1</v>
      </c>
      <c r="V202" s="11" t="str">
        <f t="shared" si="10"/>
        <v>1</v>
      </c>
      <c r="Y202" s="10">
        <v>0</v>
      </c>
      <c r="AC202">
        <f t="shared" si="11"/>
        <v>79</v>
      </c>
    </row>
    <row r="203" spans="1:29" x14ac:dyDescent="0.2">
      <c r="A203" t="s">
        <v>159</v>
      </c>
      <c r="B203" t="s">
        <v>22</v>
      </c>
      <c r="C203" s="6">
        <v>43915</v>
      </c>
      <c r="D203" s="7">
        <v>37.758000000000003</v>
      </c>
      <c r="E203" s="6">
        <v>43922</v>
      </c>
      <c r="F203" s="7">
        <v>34.442999999999998</v>
      </c>
      <c r="G203">
        <v>1</v>
      </c>
      <c r="H203">
        <v>0</v>
      </c>
      <c r="J203" s="7"/>
      <c r="K203" s="8"/>
      <c r="M203" s="7"/>
      <c r="N203" s="8"/>
      <c r="O203" s="9" cm="1">
        <f t="array" ref="O203">_xlfn.IFS(AND(B203="Short",F203=Q203),(D203-F203)/D203,AND(B203="Long",F203=Q203),(F203/D203)-1,AND(B203="Long",F203&lt;&gt;Q203),(F203/D203)-1,AND(B203="Short",F203&lt;&gt;Q203),(D203-F203)/D203)</f>
        <v>8.7795963769267557E-2</v>
      </c>
      <c r="P203" t="s">
        <v>23</v>
      </c>
      <c r="Q203" s="7">
        <v>34.442999999999998</v>
      </c>
      <c r="R203" s="8">
        <v>43915</v>
      </c>
      <c r="S203" s="10">
        <f t="shared" si="9"/>
        <v>7</v>
      </c>
      <c r="T203" s="10">
        <v>1</v>
      </c>
      <c r="V203" s="11" t="str">
        <f t="shared" si="10"/>
        <v>1</v>
      </c>
      <c r="Y203" s="10">
        <v>0</v>
      </c>
      <c r="AC203">
        <f t="shared" si="11"/>
        <v>7</v>
      </c>
    </row>
    <row r="204" spans="1:29" x14ac:dyDescent="0.2">
      <c r="A204" t="s">
        <v>159</v>
      </c>
      <c r="B204" t="s">
        <v>22</v>
      </c>
      <c r="C204" s="6">
        <v>43928</v>
      </c>
      <c r="D204" s="7">
        <v>36.475000000000001</v>
      </c>
      <c r="E204" s="6">
        <v>43936</v>
      </c>
      <c r="F204" s="7">
        <v>33.962499999999999</v>
      </c>
      <c r="G204">
        <v>1</v>
      </c>
      <c r="H204">
        <v>0</v>
      </c>
      <c r="J204" s="7"/>
      <c r="K204" s="8"/>
      <c r="M204" s="7"/>
      <c r="N204" s="8"/>
      <c r="O204" s="9" cm="1">
        <f t="array" ref="O204">_xlfn.IFS(AND(B204="Short",F204=Q204),(D204-F204)/D204,AND(B204="Long",F204=Q204),(F204/D204)-1,AND(B204="Long",F204&lt;&gt;Q204),(F204/D204)-1,AND(B204="Short",F204&lt;&gt;Q204),(D204-F204)/D204)</f>
        <v>6.8882796435915092E-2</v>
      </c>
      <c r="P204" t="s">
        <v>23</v>
      </c>
      <c r="Q204" s="7">
        <v>33.962499999999999</v>
      </c>
      <c r="R204" s="8">
        <v>43928</v>
      </c>
      <c r="S204" s="10">
        <f t="shared" si="9"/>
        <v>8</v>
      </c>
      <c r="T204" s="10">
        <v>1</v>
      </c>
      <c r="V204" s="11" t="str">
        <f t="shared" si="10"/>
        <v>1</v>
      </c>
      <c r="Y204" s="10">
        <v>0</v>
      </c>
      <c r="AC204">
        <f t="shared" si="11"/>
        <v>8</v>
      </c>
    </row>
    <row r="205" spans="1:29" x14ac:dyDescent="0.2">
      <c r="A205" t="s">
        <v>159</v>
      </c>
      <c r="B205" t="s">
        <v>22</v>
      </c>
      <c r="C205" s="6">
        <v>43987</v>
      </c>
      <c r="D205" s="7">
        <v>63.506999999999998</v>
      </c>
      <c r="E205" s="6">
        <v>43991</v>
      </c>
      <c r="F205" s="7">
        <v>59.134500000000003</v>
      </c>
      <c r="G205">
        <v>1</v>
      </c>
      <c r="H205">
        <v>0</v>
      </c>
      <c r="J205" s="7"/>
      <c r="K205" s="8"/>
      <c r="M205" s="7"/>
      <c r="N205" s="8"/>
      <c r="O205" s="9" cm="1">
        <f t="array" ref="O205">_xlfn.IFS(AND(B205="Short",F205=Q205),(D205-F205)/D205,AND(B205="Long",F205=Q205),(F205/D205)-1,AND(B205="Long",F205&lt;&gt;Q205),(F205/D205)-1,AND(B205="Short",F205&lt;&gt;Q205),(D205-F205)/D205)</f>
        <v>6.8850677878029121E-2</v>
      </c>
      <c r="P205" t="s">
        <v>23</v>
      </c>
      <c r="Q205" s="7">
        <v>59.134500000000003</v>
      </c>
      <c r="R205" s="8">
        <v>43987</v>
      </c>
      <c r="S205" s="10">
        <f t="shared" si="9"/>
        <v>4</v>
      </c>
      <c r="T205" s="10">
        <v>1</v>
      </c>
      <c r="V205" s="11" t="str">
        <f t="shared" si="10"/>
        <v>1</v>
      </c>
      <c r="Y205" s="10">
        <v>0</v>
      </c>
      <c r="AC205">
        <f t="shared" si="11"/>
        <v>4</v>
      </c>
    </row>
    <row r="206" spans="1:29" x14ac:dyDescent="0.2">
      <c r="A206" t="s">
        <v>141</v>
      </c>
      <c r="B206" t="s">
        <v>25</v>
      </c>
      <c r="C206" s="6">
        <v>43906</v>
      </c>
      <c r="D206" s="7">
        <v>58.58</v>
      </c>
      <c r="E206" s="6">
        <v>43915</v>
      </c>
      <c r="F206" s="7">
        <v>64.055000000000007</v>
      </c>
      <c r="G206">
        <v>1</v>
      </c>
      <c r="H206">
        <v>0</v>
      </c>
      <c r="J206" s="7"/>
      <c r="K206" s="8"/>
      <c r="M206" s="7"/>
      <c r="N206" s="8"/>
      <c r="O206" s="9" cm="1">
        <f t="array" ref="O206">_xlfn.IFS(AND(B206="Short",F206=Q206),(D206-F206)/D206,AND(B206="Long",F206=Q206),(F206/D206)-1,AND(B206="Long",F206&lt;&gt;Q206),(F206/D206)-1,AND(B206="Short",F206&lt;&gt;Q206),(D206-F206)/D206)</f>
        <v>9.3461932400136671E-2</v>
      </c>
      <c r="P206" t="s">
        <v>23</v>
      </c>
      <c r="Q206" s="7">
        <v>64.055000000000007</v>
      </c>
      <c r="R206" s="8">
        <v>43906</v>
      </c>
      <c r="S206" s="10">
        <f t="shared" si="9"/>
        <v>9</v>
      </c>
      <c r="T206" s="10">
        <v>1</v>
      </c>
      <c r="V206" s="11" t="str">
        <f t="shared" si="10"/>
        <v>1</v>
      </c>
      <c r="Y206" s="10">
        <v>0</v>
      </c>
      <c r="AC206">
        <f t="shared" si="11"/>
        <v>9</v>
      </c>
    </row>
    <row r="207" spans="1:29" x14ac:dyDescent="0.2">
      <c r="A207" t="s">
        <v>146</v>
      </c>
      <c r="B207" t="s">
        <v>22</v>
      </c>
      <c r="C207" s="6">
        <v>43928</v>
      </c>
      <c r="D207" s="7">
        <v>37.433999999999997</v>
      </c>
      <c r="E207" s="6">
        <v>43928</v>
      </c>
      <c r="F207" s="7">
        <v>34.613999999999997</v>
      </c>
      <c r="G207">
        <v>1</v>
      </c>
      <c r="H207">
        <v>0</v>
      </c>
      <c r="J207" s="7"/>
      <c r="K207" s="8"/>
      <c r="M207" s="7"/>
      <c r="N207" s="8"/>
      <c r="O207" s="9" cm="1">
        <f t="array" ref="O207">_xlfn.IFS(AND(B207="Short",F207=Q207),(D207-F207)/D207,AND(B207="Long",F207=Q207),(F207/D207)-1,AND(B207="Long",F207&lt;&gt;Q207),(F207/D207)-1,AND(B207="Short",F207&lt;&gt;Q207),(D207-F207)/D207)</f>
        <v>7.5332585350216391E-2</v>
      </c>
      <c r="P207" t="s">
        <v>23</v>
      </c>
      <c r="Q207" s="7">
        <v>34.613999999999997</v>
      </c>
      <c r="R207" s="8">
        <v>43928</v>
      </c>
      <c r="S207" s="10">
        <f t="shared" si="9"/>
        <v>0</v>
      </c>
      <c r="T207" s="10">
        <v>1</v>
      </c>
      <c r="V207" s="11" t="str">
        <f t="shared" si="10"/>
        <v>1</v>
      </c>
      <c r="Y207" s="10">
        <v>0</v>
      </c>
      <c r="AC207">
        <f t="shared" si="11"/>
        <v>0</v>
      </c>
    </row>
    <row r="208" spans="1:29" x14ac:dyDescent="0.2">
      <c r="A208" t="s">
        <v>146</v>
      </c>
      <c r="B208" t="s">
        <v>22</v>
      </c>
      <c r="C208" s="6">
        <v>44601</v>
      </c>
      <c r="D208" s="7">
        <v>175.11799999999999</v>
      </c>
      <c r="E208" s="6">
        <v>44603</v>
      </c>
      <c r="F208" s="7">
        <v>149.60300000000001</v>
      </c>
      <c r="G208">
        <v>1</v>
      </c>
      <c r="H208">
        <v>0</v>
      </c>
      <c r="J208" s="7"/>
      <c r="K208" s="8"/>
      <c r="M208" s="7"/>
      <c r="N208" s="8"/>
      <c r="O208" s="9" cm="1">
        <f t="array" ref="O208">_xlfn.IFS(AND(B208="Short",F208=Q208),(D208-F208)/D208,AND(B208="Long",F208=Q208),(F208/D208)-1,AND(B208="Long",F208&lt;&gt;Q208),(F208/D208)-1,AND(B208="Short",F208&lt;&gt;Q208),(D208-F208)/D208)</f>
        <v>0.14570175538779559</v>
      </c>
      <c r="P208" t="s">
        <v>23</v>
      </c>
      <c r="Q208" s="7">
        <v>149.60300000000001</v>
      </c>
      <c r="R208" s="8">
        <v>44601</v>
      </c>
      <c r="S208" s="10">
        <f t="shared" si="9"/>
        <v>2</v>
      </c>
      <c r="T208" s="10">
        <v>1</v>
      </c>
      <c r="V208" s="11" t="str">
        <f t="shared" si="10"/>
        <v>1</v>
      </c>
      <c r="Y208" s="10">
        <v>0</v>
      </c>
      <c r="AC208">
        <f t="shared" si="11"/>
        <v>2</v>
      </c>
    </row>
    <row r="209" spans="1:29" x14ac:dyDescent="0.2">
      <c r="A209" t="s">
        <v>146</v>
      </c>
      <c r="B209" t="s">
        <v>22</v>
      </c>
      <c r="C209" s="6">
        <v>44678</v>
      </c>
      <c r="D209" s="7">
        <v>167.93299999999999</v>
      </c>
      <c r="E209" s="6">
        <v>44690</v>
      </c>
      <c r="F209" s="7">
        <v>156.18049999999999</v>
      </c>
      <c r="G209">
        <v>1</v>
      </c>
      <c r="H209">
        <v>0</v>
      </c>
      <c r="J209" s="7"/>
      <c r="K209" s="8"/>
      <c r="M209" s="7"/>
      <c r="N209" s="8"/>
      <c r="O209" s="9" cm="1">
        <f t="array" ref="O209">_xlfn.IFS(AND(B209="Short",F209=Q209),(D209-F209)/D209,AND(B209="Long",F209=Q209),(F209/D209)-1,AND(B209="Long",F209&lt;&gt;Q209),(F209/D209)-1,AND(B209="Short",F209&lt;&gt;Q209),(D209-F209)/D209)</f>
        <v>6.9983267136298391E-2</v>
      </c>
      <c r="P209" t="s">
        <v>23</v>
      </c>
      <c r="Q209" s="7">
        <v>156.18049999999999</v>
      </c>
      <c r="R209" s="8">
        <v>44678</v>
      </c>
      <c r="S209" s="10">
        <f t="shared" si="9"/>
        <v>12</v>
      </c>
      <c r="T209" s="10">
        <v>1</v>
      </c>
      <c r="V209" s="11" t="str">
        <f t="shared" si="10"/>
        <v>1</v>
      </c>
      <c r="Y209" s="10">
        <v>0</v>
      </c>
      <c r="AC209">
        <f t="shared" si="11"/>
        <v>12</v>
      </c>
    </row>
    <row r="210" spans="1:29" x14ac:dyDescent="0.2">
      <c r="A210" t="s">
        <v>146</v>
      </c>
      <c r="B210" t="s">
        <v>22</v>
      </c>
      <c r="C210" s="6">
        <v>45329</v>
      </c>
      <c r="D210" s="7">
        <v>117.637</v>
      </c>
      <c r="E210" s="6">
        <v>45407</v>
      </c>
      <c r="F210" s="7">
        <v>103.36450000000001</v>
      </c>
      <c r="G210">
        <v>1</v>
      </c>
      <c r="H210">
        <v>0</v>
      </c>
      <c r="J210" s="7"/>
      <c r="K210" s="8"/>
      <c r="M210" s="7"/>
      <c r="N210" s="8"/>
      <c r="O210" s="9" cm="1">
        <f t="array" ref="O210">_xlfn.IFS(AND(B210="Short",F210=Q210),(D210-F210)/D210,AND(B210="Long",F210=Q210),(F210/D210)-1,AND(B210="Long",F210&lt;&gt;Q210),(F210/D210)-1,AND(B210="Short",F210&lt;&gt;Q210),(D210-F210)/D210)</f>
        <v>0.12132662342630289</v>
      </c>
      <c r="P210" t="s">
        <v>23</v>
      </c>
      <c r="Q210" s="7">
        <v>103.36450000000001</v>
      </c>
      <c r="R210" s="8">
        <v>45329</v>
      </c>
      <c r="S210" s="10">
        <f t="shared" si="9"/>
        <v>78</v>
      </c>
      <c r="T210" s="10">
        <v>1</v>
      </c>
      <c r="V210" s="11" t="str">
        <f t="shared" si="10"/>
        <v>1</v>
      </c>
      <c r="Y210" s="10">
        <v>0</v>
      </c>
      <c r="AC210">
        <f t="shared" si="11"/>
        <v>78</v>
      </c>
    </row>
    <row r="211" spans="1:29" x14ac:dyDescent="0.2">
      <c r="A211" t="s">
        <v>151</v>
      </c>
      <c r="B211" t="s">
        <v>25</v>
      </c>
      <c r="C211" s="6">
        <v>43906</v>
      </c>
      <c r="D211" s="7">
        <v>30.471</v>
      </c>
      <c r="E211" s="6">
        <v>43909</v>
      </c>
      <c r="F211" s="7">
        <v>34.078499999999998</v>
      </c>
      <c r="G211">
        <v>1</v>
      </c>
      <c r="H211">
        <v>0</v>
      </c>
      <c r="J211" s="7"/>
      <c r="K211" s="8"/>
      <c r="M211" s="7"/>
      <c r="N211" s="8"/>
      <c r="O211" s="9" cm="1">
        <f t="array" ref="O211">_xlfn.IFS(AND(B211="Short",F211=Q211),(D211-F211)/D211,AND(B211="Long",F211=Q211),(F211/D211)-1,AND(B211="Long",F211&lt;&gt;Q211),(F211/D211)-1,AND(B211="Short",F211&lt;&gt;Q211),(D211-F211)/D211)</f>
        <v>0.11839125726100219</v>
      </c>
      <c r="P211" t="s">
        <v>23</v>
      </c>
      <c r="Q211" s="7">
        <v>34.078499999999998</v>
      </c>
      <c r="R211" s="8">
        <v>43906</v>
      </c>
      <c r="S211" s="10">
        <f t="shared" si="9"/>
        <v>3</v>
      </c>
      <c r="T211" s="10">
        <v>1</v>
      </c>
      <c r="V211" s="11" t="str">
        <f t="shared" si="10"/>
        <v>1</v>
      </c>
      <c r="Y211" s="10">
        <v>0</v>
      </c>
      <c r="AC211">
        <f t="shared" si="11"/>
        <v>3</v>
      </c>
    </row>
    <row r="212" spans="1:29" x14ac:dyDescent="0.2">
      <c r="A212" t="s">
        <v>159</v>
      </c>
      <c r="B212" t="s">
        <v>25</v>
      </c>
      <c r="C212" s="6">
        <v>45127</v>
      </c>
      <c r="D212" s="7">
        <v>105.218</v>
      </c>
      <c r="E212" s="6">
        <v>45342</v>
      </c>
      <c r="F212" s="7">
        <v>119.078</v>
      </c>
      <c r="G212">
        <v>1</v>
      </c>
      <c r="H212">
        <v>0</v>
      </c>
      <c r="J212" s="7"/>
      <c r="K212" s="8"/>
      <c r="M212" s="7"/>
      <c r="N212" s="8"/>
      <c r="O212" s="9" cm="1">
        <f t="array" ref="O212">_xlfn.IFS(AND(B212="Short",F212=Q212),(D212-F212)/D212,AND(B212="Long",F212=Q212),(F212/D212)-1,AND(B212="Long",F212&lt;&gt;Q212),(F212/D212)-1,AND(B212="Short",F212&lt;&gt;Q212),(D212-F212)/D212)</f>
        <v>0.13172651067307872</v>
      </c>
      <c r="P212" t="s">
        <v>23</v>
      </c>
      <c r="Q212" s="7">
        <v>119.078</v>
      </c>
      <c r="R212" s="8">
        <v>45127</v>
      </c>
      <c r="S212" s="10">
        <f t="shared" si="9"/>
        <v>215</v>
      </c>
      <c r="T212" s="10">
        <v>1</v>
      </c>
      <c r="V212" s="11" t="str">
        <f t="shared" si="10"/>
        <v>1</v>
      </c>
      <c r="Y212" s="10">
        <v>0</v>
      </c>
      <c r="AC212">
        <f t="shared" si="11"/>
        <v>215</v>
      </c>
    </row>
    <row r="213" spans="1:29" x14ac:dyDescent="0.2">
      <c r="A213" t="s">
        <v>135</v>
      </c>
      <c r="B213" t="s">
        <v>22</v>
      </c>
      <c r="C213" s="6">
        <v>43928</v>
      </c>
      <c r="D213" s="7">
        <v>57.116</v>
      </c>
      <c r="E213" s="6">
        <v>44294</v>
      </c>
      <c r="F213" s="7">
        <v>145.74</v>
      </c>
      <c r="G213">
        <v>0</v>
      </c>
      <c r="H213">
        <v>0</v>
      </c>
      <c r="J213" s="7"/>
      <c r="K213" s="8"/>
      <c r="M213" s="7"/>
      <c r="N213" s="8"/>
      <c r="O213" s="9" cm="1">
        <f t="array" ref="O213">_xlfn.IFS(AND(B213="Short",F213=Q213),(D213-F213)/D213,AND(B213="Long",F213=Q213),(F213/D213)-1,AND(B213="Long",F213&lt;&gt;Q213),(F213/D213)-1,AND(B213="Short",F213&lt;&gt;Q213),(D213-F213)/D213)</f>
        <v>-1.5516492751593252</v>
      </c>
      <c r="P213" t="s">
        <v>23</v>
      </c>
      <c r="Q213" s="7">
        <v>53.186</v>
      </c>
      <c r="R213" s="8">
        <v>43928</v>
      </c>
      <c r="S213" s="10">
        <f t="shared" si="9"/>
        <v>366</v>
      </c>
      <c r="T213" s="10">
        <v>0</v>
      </c>
      <c r="V213" s="11" t="b">
        <f t="shared" si="10"/>
        <v>0</v>
      </c>
      <c r="Y213" s="10">
        <v>0</v>
      </c>
      <c r="AC213" t="b">
        <f t="shared" si="11"/>
        <v>0</v>
      </c>
    </row>
    <row r="214" spans="1:29" x14ac:dyDescent="0.2">
      <c r="A214" t="s">
        <v>155</v>
      </c>
      <c r="B214" t="s">
        <v>22</v>
      </c>
      <c r="C214" s="6">
        <v>43903</v>
      </c>
      <c r="D214" s="7">
        <v>179.739</v>
      </c>
      <c r="E214" s="6">
        <v>43906</v>
      </c>
      <c r="F214" s="7">
        <v>166.15649999999999</v>
      </c>
      <c r="G214">
        <v>1</v>
      </c>
      <c r="H214">
        <v>0</v>
      </c>
      <c r="J214" s="7"/>
      <c r="K214" s="8"/>
      <c r="M214" s="7"/>
      <c r="N214" s="8"/>
      <c r="O214" s="9" cm="1">
        <f t="array" ref="O214">_xlfn.IFS(AND(B214="Short",F214=Q214),(D214-F214)/D214,AND(B214="Long",F214=Q214),(F214/D214)-1,AND(B214="Long",F214&lt;&gt;Q214),(F214/D214)-1,AND(B214="Short",F214&lt;&gt;Q214),(D214-F214)/D214)</f>
        <v>7.5567906798190768E-2</v>
      </c>
      <c r="P214" t="s">
        <v>23</v>
      </c>
      <c r="Q214" s="7">
        <v>166.15649999999999</v>
      </c>
      <c r="R214" s="8">
        <v>43903</v>
      </c>
      <c r="S214" s="10">
        <f t="shared" si="9"/>
        <v>3</v>
      </c>
      <c r="T214" s="10">
        <v>1</v>
      </c>
      <c r="V214" s="11" t="str">
        <f t="shared" si="10"/>
        <v>1</v>
      </c>
      <c r="Y214" s="10">
        <v>0</v>
      </c>
      <c r="AC214">
        <f t="shared" si="11"/>
        <v>3</v>
      </c>
    </row>
    <row r="215" spans="1:29" x14ac:dyDescent="0.2">
      <c r="A215" t="s">
        <v>155</v>
      </c>
      <c r="B215" t="s">
        <v>25</v>
      </c>
      <c r="C215" s="6">
        <v>43906</v>
      </c>
      <c r="D215" s="7">
        <v>169.93199999999999</v>
      </c>
      <c r="E215" s="6">
        <v>43920</v>
      </c>
      <c r="F215" s="7">
        <v>188.322</v>
      </c>
      <c r="G215">
        <v>1</v>
      </c>
      <c r="H215">
        <v>0</v>
      </c>
      <c r="J215" s="7"/>
      <c r="K215" s="8"/>
      <c r="M215" s="7"/>
      <c r="N215" s="8"/>
      <c r="O215" s="9" cm="1">
        <f t="array" ref="O215">_xlfn.IFS(AND(B215="Short",F215=Q215),(D215-F215)/D215,AND(B215="Long",F215=Q215),(F215/D215)-1,AND(B215="Long",F215&lt;&gt;Q215),(F215/D215)-1,AND(B215="Short",F215&lt;&gt;Q215),(D215-F215)/D215)</f>
        <v>0.10821975849163201</v>
      </c>
      <c r="P215" t="s">
        <v>23</v>
      </c>
      <c r="Q215" s="7">
        <v>188.322</v>
      </c>
      <c r="R215" s="8">
        <v>43906</v>
      </c>
      <c r="S215" s="10">
        <f t="shared" si="9"/>
        <v>14</v>
      </c>
      <c r="T215" s="10">
        <v>1</v>
      </c>
      <c r="V215" s="11" t="str">
        <f t="shared" si="10"/>
        <v>1</v>
      </c>
      <c r="Y215" s="10">
        <v>0</v>
      </c>
      <c r="AC215">
        <f t="shared" si="11"/>
        <v>14</v>
      </c>
    </row>
    <row r="216" spans="1:29" x14ac:dyDescent="0.2">
      <c r="A216" t="s">
        <v>155</v>
      </c>
      <c r="B216" t="s">
        <v>22</v>
      </c>
      <c r="C216" s="6">
        <v>44649</v>
      </c>
      <c r="D216" s="7">
        <v>304.72215</v>
      </c>
      <c r="E216" s="6">
        <v>44656</v>
      </c>
      <c r="F216" s="7">
        <v>280.11202500000002</v>
      </c>
      <c r="G216">
        <v>1</v>
      </c>
      <c r="H216">
        <v>0</v>
      </c>
      <c r="J216" s="7"/>
      <c r="K216" s="8"/>
      <c r="M216" s="7"/>
      <c r="N216" s="8"/>
      <c r="O216" s="9" cm="1">
        <f t="array" ref="O216">_xlfn.IFS(AND(B216="Short",F216=Q216),(D216-F216)/D216,AND(B216="Long",F216=Q216),(F216/D216)-1,AND(B216="Long",F216&lt;&gt;Q216),(F216/D216)-1,AND(B216="Short",F216&lt;&gt;Q216),(D216-F216)/D216)</f>
        <v>8.0762507746811263E-2</v>
      </c>
      <c r="P216" t="s">
        <v>23</v>
      </c>
      <c r="Q216" s="7">
        <v>280.11202500000002</v>
      </c>
      <c r="R216" s="8">
        <v>44649</v>
      </c>
      <c r="S216" s="10">
        <f t="shared" si="9"/>
        <v>7</v>
      </c>
      <c r="T216" s="10">
        <v>1</v>
      </c>
      <c r="V216" s="11" t="str">
        <f t="shared" si="10"/>
        <v>1</v>
      </c>
      <c r="Y216" s="10">
        <v>0</v>
      </c>
      <c r="AC216">
        <f t="shared" si="11"/>
        <v>7</v>
      </c>
    </row>
    <row r="217" spans="1:29" x14ac:dyDescent="0.2">
      <c r="A217" t="s">
        <v>143</v>
      </c>
      <c r="B217" t="s">
        <v>22</v>
      </c>
      <c r="C217" s="6">
        <v>43879</v>
      </c>
      <c r="D217" s="7">
        <v>120.922</v>
      </c>
      <c r="E217" s="6">
        <v>43885</v>
      </c>
      <c r="F217" s="7">
        <v>112.312</v>
      </c>
      <c r="G217">
        <v>1</v>
      </c>
      <c r="H217">
        <v>0</v>
      </c>
      <c r="J217" s="7"/>
      <c r="K217" s="8"/>
      <c r="M217" s="7"/>
      <c r="N217" s="8"/>
      <c r="O217" s="9" cm="1">
        <f t="array" ref="O217">_xlfn.IFS(AND(B217="Short",F217=Q217),(D217-F217)/D217,AND(B217="Long",F217=Q217),(F217/D217)-1,AND(B217="Long",F217&lt;&gt;Q217),(F217/D217)-1,AND(B217="Short",F217&lt;&gt;Q217),(D217-F217)/D217)</f>
        <v>7.1202924199070469E-2</v>
      </c>
      <c r="P217" t="s">
        <v>23</v>
      </c>
      <c r="Q217" s="7">
        <v>112.312</v>
      </c>
      <c r="R217" s="8">
        <v>43879</v>
      </c>
      <c r="S217" s="10">
        <f t="shared" si="9"/>
        <v>6</v>
      </c>
      <c r="T217" s="10">
        <v>1</v>
      </c>
      <c r="V217" s="11" t="str">
        <f t="shared" si="10"/>
        <v>1</v>
      </c>
      <c r="Y217" s="10">
        <v>0</v>
      </c>
      <c r="AC217">
        <f t="shared" si="11"/>
        <v>6</v>
      </c>
    </row>
    <row r="218" spans="1:29" x14ac:dyDescent="0.2">
      <c r="A218" t="s">
        <v>143</v>
      </c>
      <c r="B218" t="s">
        <v>22</v>
      </c>
      <c r="C218" s="6">
        <v>43928</v>
      </c>
      <c r="D218" s="7">
        <v>59.174999999999997</v>
      </c>
      <c r="E218" s="6">
        <v>44294</v>
      </c>
      <c r="F218" s="7">
        <v>174.57</v>
      </c>
      <c r="G218">
        <v>0</v>
      </c>
      <c r="H218">
        <v>0</v>
      </c>
      <c r="J218" s="7"/>
      <c r="K218" s="8"/>
      <c r="M218" s="7"/>
      <c r="N218" s="8"/>
      <c r="O218" s="9" cm="1">
        <f t="array" ref="O218">_xlfn.IFS(AND(B218="Short",F218=Q218),(D218-F218)/D218,AND(B218="Long",F218=Q218),(F218/D218)-1,AND(B218="Long",F218&lt;&gt;Q218),(F218/D218)-1,AND(B218="Short",F218&lt;&gt;Q218),(D218-F218)/D218)</f>
        <v>-1.950063371356147</v>
      </c>
      <c r="P218" t="s">
        <v>23</v>
      </c>
      <c r="Q218" s="7">
        <v>53.887500000000003</v>
      </c>
      <c r="R218" s="8">
        <v>43928</v>
      </c>
      <c r="S218" s="10">
        <f t="shared" si="9"/>
        <v>366</v>
      </c>
      <c r="T218" s="10">
        <v>0</v>
      </c>
      <c r="V218" s="11" t="b">
        <f t="shared" si="10"/>
        <v>0</v>
      </c>
      <c r="Y218" s="10">
        <v>0</v>
      </c>
      <c r="AC218" t="b">
        <f t="shared" si="11"/>
        <v>0</v>
      </c>
    </row>
    <row r="219" spans="1:29" x14ac:dyDescent="0.2">
      <c r="A219" t="s">
        <v>153</v>
      </c>
      <c r="B219" t="s">
        <v>25</v>
      </c>
      <c r="C219" s="6">
        <v>43906</v>
      </c>
      <c r="D219" s="7">
        <v>93.462999999999994</v>
      </c>
      <c r="E219" s="6">
        <v>43909</v>
      </c>
      <c r="F219" s="7">
        <v>104.4355</v>
      </c>
      <c r="G219">
        <v>1</v>
      </c>
      <c r="H219">
        <v>0</v>
      </c>
      <c r="J219" s="7"/>
      <c r="K219" s="8"/>
      <c r="M219" s="7"/>
      <c r="N219" s="8"/>
      <c r="O219" s="9" cm="1">
        <f t="array" ref="O219">_xlfn.IFS(AND(B219="Short",F219=Q219),(D219-F219)/D219,AND(B219="Long",F219=Q219),(F219/D219)-1,AND(B219="Long",F219&lt;&gt;Q219),(F219/D219)-1,AND(B219="Short",F219&lt;&gt;Q219),(D219-F219)/D219)</f>
        <v>0.1173993986925308</v>
      </c>
      <c r="P219" t="s">
        <v>23</v>
      </c>
      <c r="Q219" s="7">
        <v>104.4355</v>
      </c>
      <c r="R219" s="8">
        <v>43906</v>
      </c>
      <c r="S219" s="10">
        <f t="shared" si="9"/>
        <v>3</v>
      </c>
      <c r="T219" s="10">
        <v>1</v>
      </c>
      <c r="V219" s="11" t="str">
        <f t="shared" si="10"/>
        <v>1</v>
      </c>
      <c r="Y219" s="10">
        <v>0</v>
      </c>
      <c r="AC219">
        <f t="shared" si="11"/>
        <v>3</v>
      </c>
    </row>
    <row r="220" spans="1:29" x14ac:dyDescent="0.2">
      <c r="A220" t="s">
        <v>153</v>
      </c>
      <c r="B220" t="s">
        <v>22</v>
      </c>
      <c r="C220" s="6">
        <v>44013</v>
      </c>
      <c r="D220" s="7">
        <v>156.98699999999999</v>
      </c>
      <c r="E220" s="6">
        <v>44379</v>
      </c>
      <c r="F220" s="7">
        <v>299.38</v>
      </c>
      <c r="G220">
        <v>0</v>
      </c>
      <c r="H220">
        <v>0</v>
      </c>
      <c r="J220" s="7"/>
      <c r="K220" s="8"/>
      <c r="M220" s="7"/>
      <c r="N220" s="8"/>
      <c r="O220" s="9" cm="1">
        <f t="array" ref="O220">_xlfn.IFS(AND(B220="Short",F220=Q220),(D220-F220)/D220,AND(B220="Long",F220=Q220),(F220/D220)-1,AND(B220="Long",F220&lt;&gt;Q220),(F220/D220)-1,AND(B220="Short",F220&lt;&gt;Q220),(D220-F220)/D220)</f>
        <v>-0.90703688840477237</v>
      </c>
      <c r="P220" t="s">
        <v>23</v>
      </c>
      <c r="Q220" s="7">
        <v>143.0145</v>
      </c>
      <c r="R220" s="8">
        <v>44013</v>
      </c>
      <c r="S220" s="10">
        <f t="shared" si="9"/>
        <v>366</v>
      </c>
      <c r="T220" s="10">
        <v>0</v>
      </c>
      <c r="V220" s="11" t="b">
        <f t="shared" si="10"/>
        <v>0</v>
      </c>
      <c r="Y220" s="10">
        <v>0</v>
      </c>
      <c r="AC220" t="b">
        <f t="shared" si="11"/>
        <v>0</v>
      </c>
    </row>
    <row r="221" spans="1:29" x14ac:dyDescent="0.2">
      <c r="A221" t="s">
        <v>143</v>
      </c>
      <c r="B221" t="s">
        <v>22</v>
      </c>
      <c r="C221" s="6">
        <v>44505</v>
      </c>
      <c r="D221" s="7">
        <v>177.11150000000001</v>
      </c>
      <c r="E221" s="6">
        <v>44526</v>
      </c>
      <c r="F221" s="7">
        <v>160.81025</v>
      </c>
      <c r="G221">
        <v>1</v>
      </c>
      <c r="H221">
        <v>0</v>
      </c>
      <c r="J221" s="7"/>
      <c r="K221" s="8"/>
      <c r="M221" s="7"/>
      <c r="N221" s="8"/>
      <c r="O221" s="9" cm="1">
        <f t="array" ref="O221">_xlfn.IFS(AND(B221="Short",F221=Q221),(D221-F221)/D221,AND(B221="Long",F221=Q221),(F221/D221)-1,AND(B221="Long",F221&lt;&gt;Q221),(F221/D221)-1,AND(B221="Short",F221&lt;&gt;Q221),(D221-F221)/D221)</f>
        <v>9.2039477955976945E-2</v>
      </c>
      <c r="P221" t="s">
        <v>23</v>
      </c>
      <c r="Q221" s="7">
        <v>160.81025</v>
      </c>
      <c r="R221" s="8">
        <v>44505</v>
      </c>
      <c r="S221" s="10">
        <f t="shared" si="9"/>
        <v>21</v>
      </c>
      <c r="T221" s="10">
        <v>1</v>
      </c>
      <c r="V221" s="11" t="str">
        <f t="shared" si="10"/>
        <v>1</v>
      </c>
      <c r="Y221" s="10">
        <v>0</v>
      </c>
      <c r="AC221">
        <f t="shared" si="11"/>
        <v>21</v>
      </c>
    </row>
    <row r="222" spans="1:29" x14ac:dyDescent="0.2">
      <c r="A222" t="s">
        <v>153</v>
      </c>
      <c r="B222" t="s">
        <v>25</v>
      </c>
      <c r="C222" s="6">
        <v>45280</v>
      </c>
      <c r="D222" s="7">
        <v>249.85</v>
      </c>
      <c r="E222" s="6">
        <v>45373</v>
      </c>
      <c r="F222" s="7">
        <v>274.97500000000002</v>
      </c>
      <c r="G222">
        <v>1</v>
      </c>
      <c r="H222">
        <v>0</v>
      </c>
      <c r="J222" s="7"/>
      <c r="K222" s="8"/>
      <c r="M222" s="7"/>
      <c r="N222" s="8"/>
      <c r="O222" s="9" cm="1">
        <f t="array" ref="O222">_xlfn.IFS(AND(B222="Short",F222=Q222),(D222-F222)/D222,AND(B222="Long",F222=Q222),(F222/D222)-1,AND(B222="Long",F222&lt;&gt;Q222),(F222/D222)-1,AND(B222="Short",F222&lt;&gt;Q222),(D222-F222)/D222)</f>
        <v>0.10056033620172111</v>
      </c>
      <c r="P222" t="s">
        <v>23</v>
      </c>
      <c r="Q222" s="7">
        <v>274.97500000000002</v>
      </c>
      <c r="R222" s="8">
        <v>45280</v>
      </c>
      <c r="S222" s="10">
        <f t="shared" si="9"/>
        <v>93</v>
      </c>
      <c r="T222" s="10">
        <v>1</v>
      </c>
      <c r="V222" s="11" t="str">
        <f t="shared" si="10"/>
        <v>1</v>
      </c>
      <c r="Y222" s="10">
        <v>0</v>
      </c>
      <c r="AC222">
        <f t="shared" si="11"/>
        <v>93</v>
      </c>
    </row>
    <row r="223" spans="1:29" x14ac:dyDescent="0.2">
      <c r="A223" t="s">
        <v>149</v>
      </c>
      <c r="B223" t="s">
        <v>22</v>
      </c>
      <c r="C223" s="6">
        <v>43900</v>
      </c>
      <c r="D223" s="7">
        <v>29.687999999999999</v>
      </c>
      <c r="E223" s="6">
        <v>43901</v>
      </c>
      <c r="F223" s="7">
        <v>27.347999999999999</v>
      </c>
      <c r="G223">
        <v>1</v>
      </c>
      <c r="H223">
        <v>0</v>
      </c>
      <c r="J223" s="7"/>
      <c r="K223" s="8"/>
      <c r="M223" s="7"/>
      <c r="N223" s="8"/>
      <c r="O223" s="9" cm="1">
        <f t="array" ref="O223">_xlfn.IFS(AND(B223="Short",F223=Q223),(D223-F223)/D223,AND(B223="Long",F223=Q223),(F223/D223)-1,AND(B223="Long",F223&lt;&gt;Q223),(F223/D223)-1,AND(B223="Short",F223&lt;&gt;Q223),(D223-F223)/D223)</f>
        <v>7.88197251414713E-2</v>
      </c>
      <c r="P223" t="s">
        <v>23</v>
      </c>
      <c r="Q223" s="7">
        <v>27.347999999999999</v>
      </c>
      <c r="R223" s="8">
        <v>43900</v>
      </c>
      <c r="S223" s="10">
        <f t="shared" si="9"/>
        <v>1</v>
      </c>
      <c r="T223" s="10">
        <v>1</v>
      </c>
      <c r="V223" s="11" t="str">
        <f t="shared" si="10"/>
        <v>1</v>
      </c>
      <c r="Y223" s="10">
        <v>0</v>
      </c>
      <c r="AC223">
        <f t="shared" si="11"/>
        <v>1</v>
      </c>
    </row>
    <row r="224" spans="1:29" x14ac:dyDescent="0.2">
      <c r="A224" t="s">
        <v>149</v>
      </c>
      <c r="B224" t="s">
        <v>25</v>
      </c>
      <c r="C224" s="6">
        <v>43906</v>
      </c>
      <c r="D224" s="7">
        <v>23.265999999999998</v>
      </c>
      <c r="E224" s="6">
        <v>43916</v>
      </c>
      <c r="F224" s="7">
        <v>26.536000000000001</v>
      </c>
      <c r="G224">
        <v>1</v>
      </c>
      <c r="H224">
        <v>0</v>
      </c>
      <c r="J224" s="7"/>
      <c r="K224" s="8"/>
      <c r="M224" s="7"/>
      <c r="N224" s="8"/>
      <c r="O224" s="9" cm="1">
        <f t="array" ref="O224">_xlfn.IFS(AND(B224="Short",F224=Q224),(D224-F224)/D224,AND(B224="Long",F224=Q224),(F224/D224)-1,AND(B224="Long",F224&lt;&gt;Q224),(F224/D224)-1,AND(B224="Short",F224&lt;&gt;Q224),(D224-F224)/D224)</f>
        <v>0.14054843978337495</v>
      </c>
      <c r="P224" t="s">
        <v>23</v>
      </c>
      <c r="Q224" s="7">
        <v>26.536000000000001</v>
      </c>
      <c r="R224" s="8">
        <v>43906</v>
      </c>
      <c r="S224" s="10">
        <f t="shared" si="9"/>
        <v>10</v>
      </c>
      <c r="T224" s="10">
        <v>1</v>
      </c>
      <c r="V224" s="11" t="str">
        <f t="shared" si="10"/>
        <v>1</v>
      </c>
      <c r="Y224" s="10">
        <v>0</v>
      </c>
      <c r="AC224">
        <f t="shared" si="11"/>
        <v>10</v>
      </c>
    </row>
    <row r="225" spans="1:29" x14ac:dyDescent="0.2">
      <c r="A225" t="s">
        <v>149</v>
      </c>
      <c r="B225" t="s">
        <v>25</v>
      </c>
      <c r="C225" s="6">
        <v>43993</v>
      </c>
      <c r="D225" s="7">
        <v>45.427</v>
      </c>
      <c r="E225" s="6">
        <v>43998</v>
      </c>
      <c r="F225" s="7">
        <v>49.3795</v>
      </c>
      <c r="G225">
        <v>1</v>
      </c>
      <c r="H225">
        <v>0</v>
      </c>
      <c r="J225" s="7"/>
      <c r="K225" s="8"/>
      <c r="M225" s="7"/>
      <c r="N225" s="8"/>
      <c r="O225" s="9" cm="1">
        <f t="array" ref="O225">_xlfn.IFS(AND(B225="Short",F225=Q225),(D225-F225)/D225,AND(B225="Long",F225=Q225),(F225/D225)-1,AND(B225="Long",F225&lt;&gt;Q225),(F225/D225)-1,AND(B225="Short",F225&lt;&gt;Q225),(D225-F225)/D225)</f>
        <v>8.7007726682369446E-2</v>
      </c>
      <c r="P225" t="s">
        <v>23</v>
      </c>
      <c r="Q225" s="7">
        <v>49.3795</v>
      </c>
      <c r="R225" s="8">
        <v>43993</v>
      </c>
      <c r="S225" s="10">
        <f t="shared" si="9"/>
        <v>5</v>
      </c>
      <c r="T225" s="10">
        <v>1</v>
      </c>
      <c r="V225" s="11" t="str">
        <f t="shared" si="10"/>
        <v>1</v>
      </c>
      <c r="Y225" s="10">
        <v>0</v>
      </c>
      <c r="AC225">
        <f t="shared" si="11"/>
        <v>5</v>
      </c>
    </row>
    <row r="226" spans="1:29" x14ac:dyDescent="0.2">
      <c r="A226" t="s">
        <v>157</v>
      </c>
      <c r="B226" t="s">
        <v>25</v>
      </c>
      <c r="C226" s="6">
        <v>44034</v>
      </c>
      <c r="D226" s="7">
        <v>29.533999999999999</v>
      </c>
      <c r="E226" s="6">
        <v>44131</v>
      </c>
      <c r="F226" s="7">
        <v>33.463999999999999</v>
      </c>
      <c r="G226">
        <v>1</v>
      </c>
      <c r="H226">
        <v>0</v>
      </c>
      <c r="J226" s="7"/>
      <c r="K226" s="8"/>
      <c r="M226" s="7"/>
      <c r="N226" s="8"/>
      <c r="O226" s="9" cm="1">
        <f t="array" ref="O226">_xlfn.IFS(AND(B226="Short",F226=Q226),(D226-F226)/D226,AND(B226="Long",F226=Q226),(F226/D226)-1,AND(B226="Long",F226&lt;&gt;Q226),(F226/D226)-1,AND(B226="Short",F226&lt;&gt;Q226),(D226-F226)/D226)</f>
        <v>0.13306697365747944</v>
      </c>
      <c r="P226" t="s">
        <v>23</v>
      </c>
      <c r="Q226" s="7">
        <v>33.463999999999999</v>
      </c>
      <c r="R226" s="8">
        <v>44034</v>
      </c>
      <c r="S226" s="10">
        <f t="shared" si="9"/>
        <v>97</v>
      </c>
      <c r="T226" s="10">
        <v>1</v>
      </c>
      <c r="V226" s="11" t="str">
        <f t="shared" si="10"/>
        <v>1</v>
      </c>
      <c r="Y226" s="10">
        <v>0</v>
      </c>
      <c r="AC226">
        <f t="shared" si="11"/>
        <v>97</v>
      </c>
    </row>
    <row r="227" spans="1:29" x14ac:dyDescent="0.2">
      <c r="A227" t="s">
        <v>152</v>
      </c>
      <c r="B227" t="s">
        <v>25</v>
      </c>
      <c r="C227" s="6">
        <v>43906</v>
      </c>
      <c r="D227" s="7">
        <v>30.867999999999999</v>
      </c>
      <c r="E227" s="6">
        <v>43907</v>
      </c>
      <c r="F227" s="7">
        <v>33.552999999999997</v>
      </c>
      <c r="G227">
        <v>1</v>
      </c>
      <c r="H227">
        <v>0</v>
      </c>
      <c r="J227" s="7"/>
      <c r="K227" s="8"/>
      <c r="M227" s="7"/>
      <c r="N227" s="8"/>
      <c r="O227" s="9" cm="1">
        <f t="array" ref="O227">_xlfn.IFS(AND(B227="Short",F227=Q227),(D227-F227)/D227,AND(B227="Long",F227=Q227),(F227/D227)-1,AND(B227="Long",F227&lt;&gt;Q227),(F227/D227)-1,AND(B227="Short",F227&lt;&gt;Q227),(D227-F227)/D227)</f>
        <v>8.698328365945307E-2</v>
      </c>
      <c r="P227" t="s">
        <v>23</v>
      </c>
      <c r="Q227" s="7">
        <v>33.552999999999997</v>
      </c>
      <c r="R227" s="8">
        <v>43906</v>
      </c>
      <c r="S227" s="10">
        <f t="shared" si="9"/>
        <v>1</v>
      </c>
      <c r="T227" s="10">
        <v>1</v>
      </c>
      <c r="V227" s="11" t="str">
        <f t="shared" si="10"/>
        <v>1</v>
      </c>
      <c r="Y227" s="10">
        <v>0</v>
      </c>
      <c r="AC227">
        <f t="shared" si="11"/>
        <v>1</v>
      </c>
    </row>
    <row r="228" spans="1:29" x14ac:dyDescent="0.2">
      <c r="A228" t="s">
        <v>138</v>
      </c>
      <c r="B228" t="s">
        <v>25</v>
      </c>
      <c r="C228" s="6">
        <v>43906</v>
      </c>
      <c r="D228" s="7">
        <v>82.543999999999997</v>
      </c>
      <c r="E228" s="6">
        <v>43915</v>
      </c>
      <c r="F228" s="7">
        <v>94.123999999999995</v>
      </c>
      <c r="G228">
        <v>1</v>
      </c>
      <c r="H228">
        <v>0</v>
      </c>
      <c r="J228" s="7"/>
      <c r="K228" s="8"/>
      <c r="M228" s="7"/>
      <c r="N228" s="8"/>
      <c r="O228" s="9" cm="1">
        <f t="array" ref="O228">_xlfn.IFS(AND(B228="Short",F228=Q228),(D228-F228)/D228,AND(B228="Long",F228=Q228),(F228/D228)-1,AND(B228="Long",F228&lt;&gt;Q228),(F228/D228)-1,AND(B228="Short",F228&lt;&gt;Q228),(D228-F228)/D228)</f>
        <v>0.14028881566194995</v>
      </c>
      <c r="P228" t="s">
        <v>23</v>
      </c>
      <c r="Q228" s="7">
        <v>94.123999999999995</v>
      </c>
      <c r="R228" s="8">
        <v>43906</v>
      </c>
      <c r="S228" s="10">
        <f t="shared" si="9"/>
        <v>9</v>
      </c>
      <c r="T228" s="10">
        <v>1</v>
      </c>
      <c r="V228" s="11" t="str">
        <f t="shared" si="10"/>
        <v>1</v>
      </c>
      <c r="Y228" s="10">
        <v>0</v>
      </c>
      <c r="AC228">
        <f t="shared" si="11"/>
        <v>9</v>
      </c>
    </row>
    <row r="229" spans="1:29" x14ac:dyDescent="0.2">
      <c r="A229" t="s">
        <v>161</v>
      </c>
      <c r="B229" t="s">
        <v>22</v>
      </c>
      <c r="C229" s="6">
        <v>43949</v>
      </c>
      <c r="D229" s="7">
        <v>146.15700000000001</v>
      </c>
      <c r="E229" s="6">
        <v>43955</v>
      </c>
      <c r="F229" s="7">
        <v>133.45949999999999</v>
      </c>
      <c r="G229">
        <v>1</v>
      </c>
      <c r="H229">
        <v>0</v>
      </c>
      <c r="J229" s="7"/>
      <c r="K229" s="8"/>
      <c r="M229" s="7"/>
      <c r="N229" s="8"/>
      <c r="O229" s="9" cm="1">
        <f t="array" ref="O229">_xlfn.IFS(AND(B229="Short",F229=Q229),(D229-F229)/D229,AND(B229="Long",F229=Q229),(F229/D229)-1,AND(B229="Long",F229&lt;&gt;Q229),(F229/D229)-1,AND(B229="Short",F229&lt;&gt;Q229),(D229-F229)/D229)</f>
        <v>8.6875756891561934E-2</v>
      </c>
      <c r="P229" t="s">
        <v>23</v>
      </c>
      <c r="Q229" s="7">
        <v>133.45949999999999</v>
      </c>
      <c r="R229" s="8">
        <v>43949</v>
      </c>
      <c r="S229" s="10">
        <f t="shared" si="9"/>
        <v>6</v>
      </c>
      <c r="T229" s="10">
        <v>1</v>
      </c>
      <c r="V229" s="11" t="str">
        <f t="shared" si="10"/>
        <v>1</v>
      </c>
      <c r="Y229" s="10">
        <v>0</v>
      </c>
      <c r="AC229">
        <f t="shared" si="11"/>
        <v>6</v>
      </c>
    </row>
    <row r="230" spans="1:29" x14ac:dyDescent="0.2">
      <c r="A230" t="s">
        <v>161</v>
      </c>
      <c r="B230" t="s">
        <v>22</v>
      </c>
      <c r="C230" s="6">
        <v>44144</v>
      </c>
      <c r="D230" s="7">
        <v>159.33699999999999</v>
      </c>
      <c r="E230" s="6">
        <v>44510</v>
      </c>
      <c r="F230" s="7">
        <v>225.46</v>
      </c>
      <c r="G230">
        <v>0</v>
      </c>
      <c r="H230">
        <v>0</v>
      </c>
      <c r="J230" s="7"/>
      <c r="K230" s="8"/>
      <c r="M230" s="7"/>
      <c r="N230" s="8"/>
      <c r="O230" s="9" cm="1">
        <f t="array" ref="O230">_xlfn.IFS(AND(B230="Short",F230=Q230),(D230-F230)/D230,AND(B230="Long",F230=Q230),(F230/D230)-1,AND(B230="Long",F230&lt;&gt;Q230),(F230/D230)-1,AND(B230="Short",F230&lt;&gt;Q230),(D230-F230)/D230)</f>
        <v>-0.41498835800849787</v>
      </c>
      <c r="P230" t="s">
        <v>23</v>
      </c>
      <c r="Q230" s="7">
        <v>146.86449999999999</v>
      </c>
      <c r="R230" s="8">
        <v>44144</v>
      </c>
      <c r="S230" s="10">
        <f t="shared" si="9"/>
        <v>366</v>
      </c>
      <c r="T230" s="10">
        <v>0</v>
      </c>
      <c r="V230" s="11" t="b">
        <f t="shared" si="10"/>
        <v>0</v>
      </c>
      <c r="Y230" s="10">
        <v>0</v>
      </c>
      <c r="AC230" t="b">
        <f t="shared" si="11"/>
        <v>0</v>
      </c>
    </row>
    <row r="231" spans="1:29" x14ac:dyDescent="0.2">
      <c r="A231" t="s">
        <v>164</v>
      </c>
      <c r="B231" t="s">
        <v>22</v>
      </c>
      <c r="C231" s="6">
        <v>44707</v>
      </c>
      <c r="D231" s="7">
        <v>221.83600000000001</v>
      </c>
      <c r="E231" s="6">
        <v>45076</v>
      </c>
      <c r="F231" s="7">
        <v>203.84</v>
      </c>
      <c r="G231">
        <v>0</v>
      </c>
      <c r="H231">
        <v>0</v>
      </c>
      <c r="J231" s="7"/>
      <c r="K231" s="8"/>
      <c r="M231" s="7"/>
      <c r="N231" s="8"/>
      <c r="O231" s="9" cm="1">
        <f t="array" ref="O231">_xlfn.IFS(AND(B231="Short",F231=Q231),(D231-F231)/D231,AND(B231="Long",F231=Q231),(F231/D231)-1,AND(B231="Long",F231&lt;&gt;Q231),(F231/D231)-1,AND(B231="Short",F231&lt;&gt;Q231),(D231-F231)/D231)</f>
        <v>8.1122991759678353E-2</v>
      </c>
      <c r="P231" t="s">
        <v>23</v>
      </c>
      <c r="Q231" s="7">
        <v>199.756</v>
      </c>
      <c r="R231" s="8">
        <v>44707</v>
      </c>
      <c r="S231" s="10">
        <f t="shared" si="9"/>
        <v>369</v>
      </c>
      <c r="T231" s="10">
        <v>0</v>
      </c>
      <c r="V231" s="11" t="b">
        <f t="shared" si="10"/>
        <v>0</v>
      </c>
      <c r="Y231" s="10">
        <v>0</v>
      </c>
      <c r="AC231">
        <f t="shared" si="11"/>
        <v>369</v>
      </c>
    </row>
    <row r="232" spans="1:29" x14ac:dyDescent="0.2">
      <c r="A232" t="s">
        <v>142</v>
      </c>
      <c r="B232" t="s">
        <v>25</v>
      </c>
      <c r="C232" s="6">
        <v>43906</v>
      </c>
      <c r="D232" s="7">
        <v>68.795000000000002</v>
      </c>
      <c r="E232" s="6">
        <v>43907</v>
      </c>
      <c r="F232" s="7">
        <v>74.757499999999993</v>
      </c>
      <c r="G232">
        <v>1</v>
      </c>
      <c r="H232">
        <v>0</v>
      </c>
      <c r="J232" s="7"/>
      <c r="K232" s="8"/>
      <c r="M232" s="7"/>
      <c r="N232" s="8"/>
      <c r="O232" s="9" cm="1">
        <f t="array" ref="O232">_xlfn.IFS(AND(B232="Short",F232=Q232),(D232-F232)/D232,AND(B232="Long",F232=Q232),(F232/D232)-1,AND(B232="Long",F232&lt;&gt;Q232),(F232/D232)-1,AND(B232="Short",F232&lt;&gt;Q232),(D232-F232)/D232)</f>
        <v>8.6670542917363091E-2</v>
      </c>
      <c r="P232" t="s">
        <v>23</v>
      </c>
      <c r="Q232" s="7">
        <v>74.757499999999993</v>
      </c>
      <c r="R232" s="8">
        <v>43906</v>
      </c>
      <c r="S232" s="10">
        <f t="shared" si="9"/>
        <v>1</v>
      </c>
      <c r="T232" s="10">
        <v>1</v>
      </c>
      <c r="V232" s="11" t="str">
        <f t="shared" si="10"/>
        <v>1</v>
      </c>
      <c r="Y232" s="10">
        <v>0</v>
      </c>
      <c r="AC232">
        <f t="shared" si="11"/>
        <v>1</v>
      </c>
    </row>
    <row r="233" spans="1:29" x14ac:dyDescent="0.2">
      <c r="A233" t="s">
        <v>142</v>
      </c>
      <c r="B233" t="s">
        <v>25</v>
      </c>
      <c r="C233" s="6">
        <v>45210</v>
      </c>
      <c r="D233" s="7">
        <v>77.707999999999998</v>
      </c>
      <c r="E233" s="6">
        <v>45243</v>
      </c>
      <c r="F233" s="7">
        <v>89.018000000000001</v>
      </c>
      <c r="G233">
        <v>1</v>
      </c>
      <c r="H233">
        <v>0</v>
      </c>
      <c r="J233" s="7"/>
      <c r="K233" s="8"/>
      <c r="M233" s="7"/>
      <c r="N233" s="8"/>
      <c r="O233" s="9" cm="1">
        <f t="array" ref="O233">_xlfn.IFS(AND(B233="Short",F233=Q233),(D233-F233)/D233,AND(B233="Long",F233=Q233),(F233/D233)-1,AND(B233="Long",F233&lt;&gt;Q233),(F233/D233)-1,AND(B233="Short",F233&lt;&gt;Q233),(D233-F233)/D233)</f>
        <v>0.1455448602460494</v>
      </c>
      <c r="P233" t="s">
        <v>23</v>
      </c>
      <c r="Q233" s="7">
        <v>89.018000000000001</v>
      </c>
      <c r="R233" s="8">
        <v>45210</v>
      </c>
      <c r="S233" s="10">
        <f t="shared" si="9"/>
        <v>33</v>
      </c>
      <c r="T233" s="10">
        <v>1</v>
      </c>
      <c r="V233" s="11" t="str">
        <f t="shared" si="10"/>
        <v>1</v>
      </c>
      <c r="Y233" s="10">
        <v>0</v>
      </c>
      <c r="AC233">
        <f t="shared" si="11"/>
        <v>33</v>
      </c>
    </row>
    <row r="234" spans="1:29" x14ac:dyDescent="0.2">
      <c r="A234" t="s">
        <v>145</v>
      </c>
      <c r="B234" t="s">
        <v>25</v>
      </c>
      <c r="C234" s="6">
        <v>43993</v>
      </c>
      <c r="D234" s="7">
        <v>12.347</v>
      </c>
      <c r="E234" s="6">
        <v>43998</v>
      </c>
      <c r="F234" s="7">
        <v>13.4495</v>
      </c>
      <c r="G234">
        <v>1</v>
      </c>
      <c r="H234">
        <v>0</v>
      </c>
      <c r="J234" s="7"/>
      <c r="K234" s="8"/>
      <c r="M234" s="7"/>
      <c r="N234" s="8"/>
      <c r="O234" s="9" cm="1">
        <f t="array" ref="O234">_xlfn.IFS(AND(B234="Short",F234=Q234),(D234-F234)/D234,AND(B234="Long",F234=Q234),(F234/D234)-1,AND(B234="Long",F234&lt;&gt;Q234),(F234/D234)-1,AND(B234="Short",F234&lt;&gt;Q234),(D234-F234)/D234)</f>
        <v>8.9292945654815048E-2</v>
      </c>
      <c r="P234" t="s">
        <v>23</v>
      </c>
      <c r="Q234" s="7">
        <v>13.4495</v>
      </c>
      <c r="R234" s="8">
        <v>43993</v>
      </c>
      <c r="S234" s="10">
        <f t="shared" si="9"/>
        <v>5</v>
      </c>
      <c r="T234" s="10">
        <v>1</v>
      </c>
      <c r="V234" s="11" t="str">
        <f t="shared" si="10"/>
        <v>1</v>
      </c>
      <c r="Y234" s="10">
        <v>0</v>
      </c>
      <c r="AC234">
        <f t="shared" si="11"/>
        <v>5</v>
      </c>
    </row>
    <row r="235" spans="1:29" x14ac:dyDescent="0.2">
      <c r="A235" t="s">
        <v>161</v>
      </c>
      <c r="B235" t="s">
        <v>25</v>
      </c>
      <c r="C235" s="6">
        <v>44587</v>
      </c>
      <c r="D235" s="7">
        <v>197.614</v>
      </c>
      <c r="E235" s="6">
        <v>44650</v>
      </c>
      <c r="F235" s="7">
        <v>217.21899999999999</v>
      </c>
      <c r="G235">
        <v>1</v>
      </c>
      <c r="H235">
        <v>0</v>
      </c>
      <c r="J235" s="7"/>
      <c r="K235" s="8"/>
      <c r="M235" s="7"/>
      <c r="N235" s="8"/>
      <c r="O235" s="9" cm="1">
        <f t="array" ref="O235">_xlfn.IFS(AND(B235="Short",F235=Q235),(D235-F235)/D235,AND(B235="Long",F235=Q235),(F235/D235)-1,AND(B235="Long",F235&lt;&gt;Q235),(F235/D235)-1,AND(B235="Short",F235&lt;&gt;Q235),(D235-F235)/D235)</f>
        <v>9.9208558098110355E-2</v>
      </c>
      <c r="P235" t="s">
        <v>23</v>
      </c>
      <c r="Q235" s="7">
        <v>217.21899999999999</v>
      </c>
      <c r="R235" s="8">
        <v>44587</v>
      </c>
      <c r="S235" s="10">
        <f t="shared" si="9"/>
        <v>63</v>
      </c>
      <c r="T235" s="10">
        <v>1</v>
      </c>
      <c r="V235" s="11" t="str">
        <f t="shared" si="10"/>
        <v>1</v>
      </c>
      <c r="Y235" s="10">
        <v>0</v>
      </c>
      <c r="AC235">
        <f t="shared" si="11"/>
        <v>63</v>
      </c>
    </row>
    <row r="236" spans="1:29" x14ac:dyDescent="0.2">
      <c r="A236" t="s">
        <v>161</v>
      </c>
      <c r="B236" t="s">
        <v>25</v>
      </c>
      <c r="C236" s="6">
        <v>44678</v>
      </c>
      <c r="D236" s="7">
        <v>174.90199999999999</v>
      </c>
      <c r="E236" s="6">
        <v>45044</v>
      </c>
      <c r="F236" s="7">
        <v>134.36000000000001</v>
      </c>
      <c r="G236">
        <v>0</v>
      </c>
      <c r="H236">
        <v>0</v>
      </c>
      <c r="J236" s="7"/>
      <c r="K236" s="8"/>
      <c r="M236" s="7"/>
      <c r="N236" s="8"/>
      <c r="O236" s="9" cm="1">
        <f t="array" ref="O236">_xlfn.IFS(AND(B236="Short",F236=Q236),(D236-F236)/D236,AND(B236="Long",F236=Q236),(F236/D236)-1,AND(B236="Long",F236&lt;&gt;Q236),(F236/D236)-1,AND(B236="Short",F236&lt;&gt;Q236),(D236-F236)/D236)</f>
        <v>-0.23179837852054275</v>
      </c>
      <c r="P236" t="s">
        <v>23</v>
      </c>
      <c r="Q236" s="7">
        <v>190.74199999999999</v>
      </c>
      <c r="R236" s="8">
        <v>44678</v>
      </c>
      <c r="S236" s="10">
        <f t="shared" si="9"/>
        <v>366</v>
      </c>
      <c r="T236" s="10">
        <v>0</v>
      </c>
      <c r="V236" s="11" t="b">
        <f t="shared" si="10"/>
        <v>0</v>
      </c>
      <c r="Y236" s="10">
        <v>0</v>
      </c>
      <c r="AC236" t="b">
        <f t="shared" si="11"/>
        <v>0</v>
      </c>
    </row>
    <row r="237" spans="1:29" x14ac:dyDescent="0.2">
      <c r="A237" t="s">
        <v>147</v>
      </c>
      <c r="B237" t="s">
        <v>25</v>
      </c>
      <c r="C237" s="6">
        <v>43902</v>
      </c>
      <c r="D237" s="7">
        <v>55.475250000000003</v>
      </c>
      <c r="E237" s="6">
        <v>43903</v>
      </c>
      <c r="F237" s="7">
        <v>61.833374999999997</v>
      </c>
      <c r="G237">
        <v>1</v>
      </c>
      <c r="H237">
        <v>0</v>
      </c>
      <c r="J237" s="7"/>
      <c r="K237" s="8"/>
      <c r="M237" s="7"/>
      <c r="N237" s="8"/>
      <c r="O237" s="9" cm="1">
        <f t="array" ref="O237">_xlfn.IFS(AND(B237="Short",F237=Q237),(D237-F237)/D237,AND(B237="Long",F237=Q237),(F237/D237)-1,AND(B237="Long",F237&lt;&gt;Q237),(F237/D237)-1,AND(B237="Short",F237&lt;&gt;Q237),(D237-F237)/D237)</f>
        <v>0.11461192153257516</v>
      </c>
      <c r="P237" t="s">
        <v>23</v>
      </c>
      <c r="Q237" s="7">
        <v>61.833374999999997</v>
      </c>
      <c r="R237" s="8">
        <v>43902</v>
      </c>
      <c r="S237" s="10">
        <f t="shared" si="9"/>
        <v>1</v>
      </c>
      <c r="T237" s="10">
        <v>1</v>
      </c>
      <c r="V237" s="11" t="str">
        <f t="shared" si="10"/>
        <v>1</v>
      </c>
      <c r="Y237" s="10">
        <v>0</v>
      </c>
      <c r="AC237">
        <f t="shared" si="11"/>
        <v>1</v>
      </c>
    </row>
    <row r="238" spans="1:29" x14ac:dyDescent="0.2">
      <c r="A238" t="s">
        <v>147</v>
      </c>
      <c r="B238" t="s">
        <v>25</v>
      </c>
      <c r="C238" s="6">
        <v>43906</v>
      </c>
      <c r="D238" s="7">
        <v>54.475499999999997</v>
      </c>
      <c r="E238" s="6">
        <v>43915</v>
      </c>
      <c r="F238" s="7">
        <v>59.91675</v>
      </c>
      <c r="G238">
        <v>1</v>
      </c>
      <c r="H238">
        <v>0</v>
      </c>
      <c r="J238" s="7"/>
      <c r="K238" s="8"/>
      <c r="M238" s="7"/>
      <c r="N238" s="8"/>
      <c r="O238" s="9" cm="1">
        <f t="array" ref="O238">_xlfn.IFS(AND(B238="Short",F238=Q238),(D238-F238)/D238,AND(B238="Long",F238=Q238),(F238/D238)-1,AND(B238="Long",F238&lt;&gt;Q238),(F238/D238)-1,AND(B238="Short",F238&lt;&gt;Q238),(D238-F238)/D238)</f>
        <v>9.9884351681031047E-2</v>
      </c>
      <c r="P238" t="s">
        <v>23</v>
      </c>
      <c r="Q238" s="7">
        <v>59.91675</v>
      </c>
      <c r="R238" s="8">
        <v>43906</v>
      </c>
      <c r="S238" s="10">
        <f t="shared" si="9"/>
        <v>9</v>
      </c>
      <c r="T238" s="10">
        <v>1</v>
      </c>
      <c r="V238" s="11" t="str">
        <f t="shared" si="10"/>
        <v>1</v>
      </c>
      <c r="Y238" s="10">
        <v>0</v>
      </c>
      <c r="AC238">
        <f t="shared" si="11"/>
        <v>9</v>
      </c>
    </row>
    <row r="239" spans="1:29" x14ac:dyDescent="0.2">
      <c r="A239" t="s">
        <v>147</v>
      </c>
      <c r="B239" t="s">
        <v>25</v>
      </c>
      <c r="C239" s="6">
        <v>44771</v>
      </c>
      <c r="D239" s="7">
        <v>79.123999999999995</v>
      </c>
      <c r="E239" s="6">
        <v>44774</v>
      </c>
      <c r="F239" s="7">
        <v>85.679000000000002</v>
      </c>
      <c r="G239">
        <v>1</v>
      </c>
      <c r="H239">
        <v>0</v>
      </c>
      <c r="J239" s="7"/>
      <c r="K239" s="8"/>
      <c r="M239" s="7"/>
      <c r="N239" s="8"/>
      <c r="O239" s="9" cm="1">
        <f t="array" ref="O239">_xlfn.IFS(AND(B239="Short",F239=Q239),(D239-F239)/D239,AND(B239="Long",F239=Q239),(F239/D239)-1,AND(B239="Long",F239&lt;&gt;Q239),(F239/D239)-1,AND(B239="Short",F239&lt;&gt;Q239),(D239-F239)/D239)</f>
        <v>8.2844648905515461E-2</v>
      </c>
      <c r="P239" t="s">
        <v>23</v>
      </c>
      <c r="Q239" s="7">
        <v>85.679000000000002</v>
      </c>
      <c r="R239" s="8">
        <v>44771</v>
      </c>
      <c r="S239" s="10">
        <f t="shared" si="9"/>
        <v>3</v>
      </c>
      <c r="T239" s="10">
        <v>1</v>
      </c>
      <c r="V239" s="11" t="str">
        <f t="shared" si="10"/>
        <v>1</v>
      </c>
      <c r="Y239" s="10">
        <v>0</v>
      </c>
      <c r="AC239">
        <f t="shared" si="11"/>
        <v>3</v>
      </c>
    </row>
    <row r="240" spans="1:29" x14ac:dyDescent="0.2">
      <c r="A240" t="s">
        <v>147</v>
      </c>
      <c r="B240" t="s">
        <v>22</v>
      </c>
      <c r="C240" s="6">
        <v>44862</v>
      </c>
      <c r="D240" s="7">
        <v>112.473</v>
      </c>
      <c r="E240" s="6">
        <v>44951</v>
      </c>
      <c r="F240" s="7">
        <v>103.12050000000001</v>
      </c>
      <c r="G240">
        <v>1</v>
      </c>
      <c r="H240">
        <v>0</v>
      </c>
      <c r="J240" s="7"/>
      <c r="K240" s="8"/>
      <c r="M240" s="7"/>
      <c r="N240" s="8"/>
      <c r="O240" s="9" cm="1">
        <f t="array" ref="O240">_xlfn.IFS(AND(B240="Short",F240=Q240),(D240-F240)/D240,AND(B240="Long",F240=Q240),(F240/D240)-1,AND(B240="Long",F240&lt;&gt;Q240),(F240/D240)-1,AND(B240="Short",F240&lt;&gt;Q240),(D240-F240)/D240)</f>
        <v>8.315329012296277E-2</v>
      </c>
      <c r="P240" t="s">
        <v>23</v>
      </c>
      <c r="Q240" s="7">
        <v>103.12050000000001</v>
      </c>
      <c r="R240" s="8">
        <v>44862</v>
      </c>
      <c r="S240" s="10">
        <f t="shared" si="9"/>
        <v>89</v>
      </c>
      <c r="T240" s="10">
        <v>1</v>
      </c>
      <c r="V240" s="11" t="str">
        <f t="shared" si="10"/>
        <v>1</v>
      </c>
      <c r="Y240" s="10">
        <v>0</v>
      </c>
      <c r="AC240">
        <f t="shared" si="11"/>
        <v>89</v>
      </c>
    </row>
    <row r="241" spans="1:29" x14ac:dyDescent="0.2">
      <c r="A241" t="s">
        <v>147</v>
      </c>
      <c r="B241" t="s">
        <v>22</v>
      </c>
      <c r="C241" s="6">
        <v>45226</v>
      </c>
      <c r="D241" s="7">
        <v>91.566000000000003</v>
      </c>
      <c r="E241" s="6">
        <v>45499</v>
      </c>
      <c r="F241" s="7">
        <v>82.835999999999999</v>
      </c>
      <c r="G241">
        <v>1</v>
      </c>
      <c r="H241">
        <v>0</v>
      </c>
      <c r="J241" s="7"/>
      <c r="K241" s="8"/>
      <c r="M241" s="7"/>
      <c r="N241" s="8"/>
      <c r="O241" s="9" cm="1">
        <f t="array" ref="O241">_xlfn.IFS(AND(B241="Short",F241=Q241),(D241-F241)/D241,AND(B241="Long",F241=Q241),(F241/D241)-1,AND(B241="Long",F241&lt;&gt;Q241),(F241/D241)-1,AND(B241="Short",F241&lt;&gt;Q241),(D241-F241)/D241)</f>
        <v>9.5341065460979008E-2</v>
      </c>
      <c r="P241" t="s">
        <v>23</v>
      </c>
      <c r="Q241" s="7">
        <v>82.835999999999999</v>
      </c>
      <c r="R241" s="8">
        <v>45226</v>
      </c>
      <c r="S241" s="10">
        <f t="shared" si="9"/>
        <v>273</v>
      </c>
      <c r="T241" s="10">
        <v>1</v>
      </c>
      <c r="V241" s="11" t="str">
        <f t="shared" si="10"/>
        <v>1</v>
      </c>
      <c r="Y241" s="10">
        <v>0</v>
      </c>
      <c r="AC241">
        <f t="shared" si="11"/>
        <v>273</v>
      </c>
    </row>
    <row r="242" spans="1:29" x14ac:dyDescent="0.2">
      <c r="A242" t="s">
        <v>156</v>
      </c>
      <c r="B242" t="s">
        <v>25</v>
      </c>
      <c r="C242" s="6">
        <v>43906</v>
      </c>
      <c r="D242" s="7">
        <v>226.00700000000001</v>
      </c>
      <c r="E242" s="6">
        <v>43907</v>
      </c>
      <c r="F242" s="7">
        <v>248.55950000000001</v>
      </c>
      <c r="G242">
        <v>1</v>
      </c>
      <c r="H242">
        <v>0</v>
      </c>
      <c r="J242" s="7"/>
      <c r="K242" s="8"/>
      <c r="M242" s="7"/>
      <c r="N242" s="8"/>
      <c r="O242" s="9" cm="1">
        <f t="array" ref="O242">_xlfn.IFS(AND(B242="Short",F242=Q242),(D242-F242)/D242,AND(B242="Long",F242=Q242),(F242/D242)-1,AND(B242="Long",F242&lt;&gt;Q242),(F242/D242)-1,AND(B242="Short",F242&lt;&gt;Q242),(D242-F242)/D242)</f>
        <v>9.9786732269354417E-2</v>
      </c>
      <c r="P242" t="s">
        <v>23</v>
      </c>
      <c r="Q242" s="7">
        <v>248.55950000000001</v>
      </c>
      <c r="R242" s="8">
        <v>43906</v>
      </c>
      <c r="S242" s="10">
        <f t="shared" si="9"/>
        <v>1</v>
      </c>
      <c r="T242" s="10">
        <v>1</v>
      </c>
      <c r="V242" s="11" t="str">
        <f t="shared" si="10"/>
        <v>1</v>
      </c>
      <c r="Y242" s="10">
        <v>0</v>
      </c>
      <c r="AC242">
        <f t="shared" si="11"/>
        <v>1</v>
      </c>
    </row>
    <row r="243" spans="1:29" x14ac:dyDescent="0.2">
      <c r="A243" t="s">
        <v>164</v>
      </c>
      <c r="B243" t="s">
        <v>25</v>
      </c>
      <c r="C243" s="6">
        <v>45169</v>
      </c>
      <c r="D243" s="7">
        <v>131.524</v>
      </c>
      <c r="E243" s="6">
        <v>45356</v>
      </c>
      <c r="F243" s="7">
        <v>153.304</v>
      </c>
      <c r="G243">
        <v>1</v>
      </c>
      <c r="H243">
        <v>0</v>
      </c>
      <c r="J243" s="7"/>
      <c r="K243" s="8"/>
      <c r="M243" s="7"/>
      <c r="N243" s="8"/>
      <c r="O243" s="9" cm="1">
        <f t="array" ref="O243">_xlfn.IFS(AND(B243="Short",F243=Q243),(D243-F243)/D243,AND(B243="Long",F243=Q243),(F243/D243)-1,AND(B243="Long",F243&lt;&gt;Q243),(F243/D243)-1,AND(B243="Short",F243&lt;&gt;Q243),(D243-F243)/D243)</f>
        <v>0.16559715337124792</v>
      </c>
      <c r="P243" t="s">
        <v>23</v>
      </c>
      <c r="Q243" s="7">
        <v>153.304</v>
      </c>
      <c r="R243" s="8">
        <v>45169</v>
      </c>
      <c r="S243" s="10">
        <f t="shared" si="9"/>
        <v>187</v>
      </c>
      <c r="T243" s="10">
        <v>1</v>
      </c>
      <c r="V243" s="11" t="str">
        <f t="shared" si="10"/>
        <v>1</v>
      </c>
      <c r="Y243" s="10">
        <v>0</v>
      </c>
      <c r="AC243">
        <f t="shared" si="11"/>
        <v>187</v>
      </c>
    </row>
    <row r="244" spans="1:29" x14ac:dyDescent="0.2">
      <c r="A244" t="s">
        <v>161</v>
      </c>
      <c r="B244" t="s">
        <v>25</v>
      </c>
      <c r="C244" s="6">
        <v>45412</v>
      </c>
      <c r="D244" s="7">
        <v>164.238</v>
      </c>
      <c r="E244" s="6">
        <v>45489</v>
      </c>
      <c r="F244" s="7">
        <v>179.148</v>
      </c>
      <c r="G244">
        <v>1</v>
      </c>
      <c r="H244">
        <v>0</v>
      </c>
      <c r="J244" s="7"/>
      <c r="K244" s="8"/>
      <c r="M244" s="7"/>
      <c r="N244" s="8"/>
      <c r="O244" s="9" cm="1">
        <f t="array" ref="O244">_xlfn.IFS(AND(B244="Short",F244=Q244),(D244-F244)/D244,AND(B244="Long",F244=Q244),(F244/D244)-1,AND(B244="Long",F244&lt;&gt;Q244),(F244/D244)-1,AND(B244="Short",F244&lt;&gt;Q244),(D244-F244)/D244)</f>
        <v>9.0782888247543214E-2</v>
      </c>
      <c r="P244" t="s">
        <v>23</v>
      </c>
      <c r="Q244" s="7">
        <v>179.148</v>
      </c>
      <c r="R244" s="8">
        <v>45412</v>
      </c>
      <c r="S244" s="10">
        <f t="shared" si="9"/>
        <v>77</v>
      </c>
      <c r="T244" s="10">
        <v>1</v>
      </c>
      <c r="V244" s="11" t="str">
        <f t="shared" si="10"/>
        <v>1</v>
      </c>
      <c r="Y244" s="10">
        <v>0</v>
      </c>
      <c r="AC244">
        <f t="shared" si="11"/>
        <v>77</v>
      </c>
    </row>
    <row r="245" spans="1:29" x14ac:dyDescent="0.2">
      <c r="A245" t="s">
        <v>158</v>
      </c>
      <c r="B245" t="s">
        <v>25</v>
      </c>
      <c r="C245" s="6">
        <v>43899</v>
      </c>
      <c r="D245" s="7">
        <v>42.050960000000003</v>
      </c>
      <c r="E245" s="6">
        <v>44144</v>
      </c>
      <c r="F245" s="7">
        <v>46.051160000000003</v>
      </c>
      <c r="G245">
        <v>1</v>
      </c>
      <c r="H245">
        <v>0</v>
      </c>
      <c r="J245" s="7"/>
      <c r="K245" s="8"/>
      <c r="M245" s="7"/>
      <c r="N245" s="8"/>
      <c r="O245" s="9" cm="1">
        <f t="array" ref="O245">_xlfn.IFS(AND(B245="Short",F245=Q245),(D245-F245)/D245,AND(B245="Long",F245=Q245),(F245/D245)-1,AND(B245="Long",F245&lt;&gt;Q245),(F245/D245)-1,AND(B245="Short",F245&lt;&gt;Q245),(D245-F245)/D245)</f>
        <v>9.5127435854020836E-2</v>
      </c>
      <c r="P245" t="s">
        <v>23</v>
      </c>
      <c r="Q245" s="7">
        <v>46.051160000000003</v>
      </c>
      <c r="R245" s="8">
        <v>43899</v>
      </c>
      <c r="S245" s="10">
        <f t="shared" si="9"/>
        <v>245</v>
      </c>
      <c r="T245" s="10">
        <v>1</v>
      </c>
      <c r="V245" s="11" t="str">
        <f t="shared" si="10"/>
        <v>1</v>
      </c>
      <c r="Y245" s="10">
        <v>0</v>
      </c>
      <c r="AC245">
        <f t="shared" si="11"/>
        <v>245</v>
      </c>
    </row>
    <row r="246" spans="1:29" x14ac:dyDescent="0.2">
      <c r="A246" t="s">
        <v>163</v>
      </c>
      <c r="B246" t="s">
        <v>25</v>
      </c>
      <c r="C246" s="6">
        <v>43993</v>
      </c>
      <c r="D246" s="7">
        <v>12.791</v>
      </c>
      <c r="E246" s="6">
        <v>44033</v>
      </c>
      <c r="F246" s="7">
        <v>14.2235</v>
      </c>
      <c r="G246">
        <v>1</v>
      </c>
      <c r="H246">
        <v>0</v>
      </c>
      <c r="J246" s="7"/>
      <c r="K246" s="8"/>
      <c r="M246" s="7"/>
      <c r="N246" s="8"/>
      <c r="O246" s="9" cm="1">
        <f t="array" ref="O246">_xlfn.IFS(AND(B246="Short",F246=Q246),(D246-F246)/D246,AND(B246="Long",F246=Q246),(F246/D246)-1,AND(B246="Long",F246&lt;&gt;Q246),(F246/D246)-1,AND(B246="Short",F246&lt;&gt;Q246),(D246-F246)/D246)</f>
        <v>0.11199280744273321</v>
      </c>
      <c r="P246" t="s">
        <v>23</v>
      </c>
      <c r="Q246" s="7">
        <v>14.2235</v>
      </c>
      <c r="R246" s="8">
        <v>43993</v>
      </c>
      <c r="S246" s="10">
        <f t="shared" si="9"/>
        <v>40</v>
      </c>
      <c r="T246" s="10">
        <v>1</v>
      </c>
      <c r="V246" s="11" t="str">
        <f t="shared" si="10"/>
        <v>1</v>
      </c>
      <c r="Y246" s="10">
        <v>0</v>
      </c>
      <c r="AC246">
        <f t="shared" si="11"/>
        <v>40</v>
      </c>
    </row>
    <row r="247" spans="1:29" x14ac:dyDescent="0.2">
      <c r="A247" t="s">
        <v>176</v>
      </c>
      <c r="B247" t="s">
        <v>25</v>
      </c>
      <c r="C247" s="6">
        <v>43906</v>
      </c>
      <c r="D247" s="7">
        <v>266.33600000000001</v>
      </c>
      <c r="E247" s="6">
        <v>43916</v>
      </c>
      <c r="F247" s="7">
        <v>305.98099999999999</v>
      </c>
      <c r="G247">
        <v>1</v>
      </c>
      <c r="H247">
        <v>0</v>
      </c>
      <c r="J247" s="7"/>
      <c r="K247" s="8"/>
      <c r="M247" s="7"/>
      <c r="N247" s="8"/>
      <c r="O247" s="9" cm="1">
        <f t="array" ref="O247">_xlfn.IFS(AND(B247="Short",F247=Q247),(D247-F247)/D247,AND(B247="Long",F247=Q247),(F247/D247)-1,AND(B247="Long",F247&lt;&gt;Q247),(F247/D247)-1,AND(B247="Short",F247&lt;&gt;Q247),(D247-F247)/D247)</f>
        <v>0.14885332812687735</v>
      </c>
      <c r="P247" t="s">
        <v>23</v>
      </c>
      <c r="Q247" s="7">
        <v>305.98099999999999</v>
      </c>
      <c r="R247" s="8">
        <v>43906</v>
      </c>
      <c r="S247" s="10">
        <f t="shared" si="9"/>
        <v>10</v>
      </c>
      <c r="T247" s="10">
        <v>1</v>
      </c>
      <c r="V247" s="11" t="str">
        <f t="shared" si="10"/>
        <v>1</v>
      </c>
      <c r="Y247" s="10">
        <v>0</v>
      </c>
      <c r="AC247">
        <f t="shared" si="11"/>
        <v>10</v>
      </c>
    </row>
    <row r="248" spans="1:29" x14ac:dyDescent="0.2">
      <c r="A248" t="s">
        <v>158</v>
      </c>
      <c r="B248" t="s">
        <v>22</v>
      </c>
      <c r="C248" s="6">
        <v>44144</v>
      </c>
      <c r="D248" s="7">
        <v>45.973599999999998</v>
      </c>
      <c r="E248" s="6">
        <v>44510</v>
      </c>
      <c r="F248" s="7">
        <v>67.883899999999997</v>
      </c>
      <c r="G248">
        <v>0</v>
      </c>
      <c r="H248">
        <v>0</v>
      </c>
      <c r="J248" s="7"/>
      <c r="K248" s="8"/>
      <c r="M248" s="7"/>
      <c r="N248" s="8"/>
      <c r="O248" s="9" cm="1">
        <f t="array" ref="O248">_xlfn.IFS(AND(B248="Short",F248=Q248),(D248-F248)/D248,AND(B248="Long",F248=Q248),(F248/D248)-1,AND(B248="Long",F248&lt;&gt;Q248),(F248/D248)-1,AND(B248="Short",F248&lt;&gt;Q248),(D248-F248)/D248)</f>
        <v>-0.47658438756155708</v>
      </c>
      <c r="P248" t="s">
        <v>23</v>
      </c>
      <c r="Q248" s="7">
        <v>41.263599999999997</v>
      </c>
      <c r="R248" s="8">
        <v>44144</v>
      </c>
      <c r="S248" s="10">
        <f t="shared" si="9"/>
        <v>366</v>
      </c>
      <c r="T248" s="10">
        <v>0</v>
      </c>
      <c r="V248" s="11" t="b">
        <f t="shared" si="10"/>
        <v>0</v>
      </c>
      <c r="Y248" s="10">
        <v>0</v>
      </c>
      <c r="AC248" t="b">
        <f t="shared" si="11"/>
        <v>0</v>
      </c>
    </row>
    <row r="249" spans="1:29" x14ac:dyDescent="0.2">
      <c r="A249" t="s">
        <v>162</v>
      </c>
      <c r="B249" t="s">
        <v>22</v>
      </c>
      <c r="C249" s="6">
        <v>43900</v>
      </c>
      <c r="D249" s="7">
        <v>13.428000000000001</v>
      </c>
      <c r="E249" s="6">
        <v>43901</v>
      </c>
      <c r="F249" s="7">
        <v>12.438000000000001</v>
      </c>
      <c r="G249">
        <v>1</v>
      </c>
      <c r="H249">
        <v>0</v>
      </c>
      <c r="J249" s="7"/>
      <c r="K249" s="8"/>
      <c r="M249" s="7"/>
      <c r="N249" s="8"/>
      <c r="O249" s="9" cm="1">
        <f t="array" ref="O249">_xlfn.IFS(AND(B249="Short",F249=Q249),(D249-F249)/D249,AND(B249="Long",F249=Q249),(F249/D249)-1,AND(B249="Long",F249&lt;&gt;Q249),(F249/D249)-1,AND(B249="Short",F249&lt;&gt;Q249),(D249-F249)/D249)</f>
        <v>7.3726541554959793E-2</v>
      </c>
      <c r="P249" t="s">
        <v>23</v>
      </c>
      <c r="Q249" s="7">
        <v>12.438000000000001</v>
      </c>
      <c r="R249" s="8">
        <v>43900</v>
      </c>
      <c r="S249" s="10">
        <f t="shared" si="9"/>
        <v>1</v>
      </c>
      <c r="T249" s="10">
        <v>1</v>
      </c>
      <c r="V249" s="11" t="str">
        <f t="shared" si="10"/>
        <v>1</v>
      </c>
      <c r="Y249" s="10">
        <v>0</v>
      </c>
      <c r="AC249">
        <f t="shared" si="11"/>
        <v>1</v>
      </c>
    </row>
    <row r="250" spans="1:29" x14ac:dyDescent="0.2">
      <c r="A250" t="s">
        <v>162</v>
      </c>
      <c r="B250" t="s">
        <v>25</v>
      </c>
      <c r="C250" s="6">
        <v>43906</v>
      </c>
      <c r="D250" s="7">
        <v>15.558</v>
      </c>
      <c r="E250" s="6">
        <v>43907</v>
      </c>
      <c r="F250" s="7">
        <v>17.492999999999999</v>
      </c>
      <c r="G250">
        <v>1</v>
      </c>
      <c r="H250">
        <v>0</v>
      </c>
      <c r="J250" s="7"/>
      <c r="K250" s="8"/>
      <c r="M250" s="7"/>
      <c r="N250" s="8"/>
      <c r="O250" s="9" cm="1">
        <f t="array" ref="O250">_xlfn.IFS(AND(B250="Short",F250=Q250),(D250-F250)/D250,AND(B250="Long",F250=Q250),(F250/D250)-1,AND(B250="Long",F250&lt;&gt;Q250),(F250/D250)-1,AND(B250="Short",F250&lt;&gt;Q250),(D250-F250)/D250)</f>
        <v>0.12437331276513675</v>
      </c>
      <c r="P250" t="s">
        <v>23</v>
      </c>
      <c r="Q250" s="7">
        <v>17.492999999999999</v>
      </c>
      <c r="R250" s="8">
        <v>43906</v>
      </c>
      <c r="S250" s="10">
        <f t="shared" si="9"/>
        <v>1</v>
      </c>
      <c r="T250" s="10">
        <v>1</v>
      </c>
      <c r="V250" s="11" t="str">
        <f t="shared" si="10"/>
        <v>1</v>
      </c>
      <c r="Y250" s="10">
        <v>0</v>
      </c>
      <c r="AC250">
        <f t="shared" si="11"/>
        <v>1</v>
      </c>
    </row>
    <row r="251" spans="1:29" x14ac:dyDescent="0.2">
      <c r="A251" t="s">
        <v>184</v>
      </c>
      <c r="B251" t="s">
        <v>25</v>
      </c>
      <c r="C251" s="6">
        <v>44685</v>
      </c>
      <c r="D251" s="7">
        <v>387.39600000000002</v>
      </c>
      <c r="E251" s="6">
        <v>44876</v>
      </c>
      <c r="F251" s="7">
        <v>427.86599999999999</v>
      </c>
      <c r="G251">
        <v>1</v>
      </c>
      <c r="H251">
        <v>0</v>
      </c>
      <c r="J251" s="7"/>
      <c r="K251" s="8"/>
      <c r="M251" s="7"/>
      <c r="N251" s="8"/>
      <c r="O251" s="9" cm="1">
        <f t="array" ref="O251">_xlfn.IFS(AND(B251="Short",F251=Q251),(D251-F251)/D251,AND(B251="Long",F251=Q251),(F251/D251)-1,AND(B251="Long",F251&lt;&gt;Q251),(F251/D251)-1,AND(B251="Short",F251&lt;&gt;Q251),(D251-F251)/D251)</f>
        <v>0.10446674720441096</v>
      </c>
      <c r="P251" t="s">
        <v>23</v>
      </c>
      <c r="Q251" s="7">
        <v>427.86599999999999</v>
      </c>
      <c r="R251" s="8">
        <v>44685</v>
      </c>
      <c r="S251" s="10">
        <f t="shared" si="9"/>
        <v>191</v>
      </c>
      <c r="T251" s="10">
        <v>1</v>
      </c>
      <c r="V251" s="11" t="str">
        <f t="shared" si="10"/>
        <v>1</v>
      </c>
      <c r="Y251" s="10">
        <v>0</v>
      </c>
      <c r="AC251">
        <f t="shared" si="11"/>
        <v>191</v>
      </c>
    </row>
    <row r="252" spans="1:29" x14ac:dyDescent="0.2">
      <c r="A252" t="s">
        <v>166</v>
      </c>
      <c r="B252" t="s">
        <v>22</v>
      </c>
      <c r="C252" s="6">
        <v>43938</v>
      </c>
      <c r="D252" s="7">
        <v>84.307000000000002</v>
      </c>
      <c r="E252" s="6">
        <v>43944</v>
      </c>
      <c r="F252" s="7">
        <v>77.834500000000006</v>
      </c>
      <c r="G252">
        <v>1</v>
      </c>
      <c r="H252">
        <v>0</v>
      </c>
      <c r="J252" s="7"/>
      <c r="K252" s="8"/>
      <c r="M252" s="7"/>
      <c r="N252" s="8"/>
      <c r="O252" s="9" cm="1">
        <f t="array" ref="O252">_xlfn.IFS(AND(B252="Short",F252=Q252),(D252-F252)/D252,AND(B252="Long",F252=Q252),(F252/D252)-1,AND(B252="Long",F252&lt;&gt;Q252),(F252/D252)-1,AND(B252="Short",F252&lt;&gt;Q252),(D252-F252)/D252)</f>
        <v>7.6772984449689788E-2</v>
      </c>
      <c r="P252" t="s">
        <v>23</v>
      </c>
      <c r="Q252" s="7">
        <v>77.834500000000006</v>
      </c>
      <c r="R252" s="8">
        <v>43938</v>
      </c>
      <c r="S252" s="10">
        <f t="shared" si="9"/>
        <v>6</v>
      </c>
      <c r="T252" s="10">
        <v>1</v>
      </c>
      <c r="V252" s="11" t="str">
        <f t="shared" si="10"/>
        <v>1</v>
      </c>
      <c r="Y252" s="10">
        <v>0</v>
      </c>
      <c r="AC252">
        <f t="shared" si="11"/>
        <v>6</v>
      </c>
    </row>
    <row r="253" spans="1:29" x14ac:dyDescent="0.2">
      <c r="A253" t="s">
        <v>167</v>
      </c>
      <c r="B253" t="s">
        <v>25</v>
      </c>
      <c r="C253" s="6">
        <v>43906</v>
      </c>
      <c r="D253" s="7">
        <v>255.35499999999999</v>
      </c>
      <c r="E253" s="6">
        <v>43916</v>
      </c>
      <c r="F253" s="7">
        <v>295.51749999999998</v>
      </c>
      <c r="G253">
        <v>1</v>
      </c>
      <c r="H253">
        <v>0</v>
      </c>
      <c r="J253" s="7"/>
      <c r="K253" s="8"/>
      <c r="M253" s="7"/>
      <c r="N253" s="8"/>
      <c r="O253" s="9" cm="1">
        <f t="array" ref="O253">_xlfn.IFS(AND(B253="Short",F253=Q253),(D253-F253)/D253,AND(B253="Long",F253=Q253),(F253/D253)-1,AND(B253="Long",F253&lt;&gt;Q253),(F253/D253)-1,AND(B253="Short",F253&lt;&gt;Q253),(D253-F253)/D253)</f>
        <v>0.15728104012061639</v>
      </c>
      <c r="P253" t="s">
        <v>23</v>
      </c>
      <c r="Q253" s="7">
        <v>295.51749999999998</v>
      </c>
      <c r="R253" s="8">
        <v>43906</v>
      </c>
      <c r="S253" s="10">
        <f t="shared" si="9"/>
        <v>10</v>
      </c>
      <c r="T253" s="10">
        <v>1</v>
      </c>
      <c r="V253" s="11" t="str">
        <f t="shared" si="10"/>
        <v>1</v>
      </c>
      <c r="Y253" s="10">
        <v>0</v>
      </c>
      <c r="AC253">
        <f t="shared" si="11"/>
        <v>10</v>
      </c>
    </row>
    <row r="254" spans="1:29" x14ac:dyDescent="0.2">
      <c r="A254" t="s">
        <v>165</v>
      </c>
      <c r="B254" t="s">
        <v>22</v>
      </c>
      <c r="C254" s="6">
        <v>43913</v>
      </c>
      <c r="D254" s="7">
        <v>51.482999999999997</v>
      </c>
      <c r="E254" s="6">
        <v>44279</v>
      </c>
      <c r="F254" s="7">
        <v>95.63</v>
      </c>
      <c r="G254">
        <v>0</v>
      </c>
      <c r="H254">
        <v>0</v>
      </c>
      <c r="J254" s="7"/>
      <c r="K254" s="8"/>
      <c r="M254" s="7"/>
      <c r="N254" s="8"/>
      <c r="O254" s="9" cm="1">
        <f t="array" ref="O254">_xlfn.IFS(AND(B254="Short",F254=Q254),(D254-F254)/D254,AND(B254="Long",F254=Q254),(F254/D254)-1,AND(B254="Long",F254&lt;&gt;Q254),(F254/D254)-1,AND(B254="Short",F254&lt;&gt;Q254),(D254-F254)/D254)</f>
        <v>-0.85750636132315528</v>
      </c>
      <c r="P254" t="s">
        <v>23</v>
      </c>
      <c r="Q254" s="7">
        <v>47.005499999999998</v>
      </c>
      <c r="R254" s="8">
        <v>43913</v>
      </c>
      <c r="S254" s="10">
        <f t="shared" si="9"/>
        <v>366</v>
      </c>
      <c r="T254" s="10">
        <v>0</v>
      </c>
      <c r="V254" s="11" t="b">
        <f t="shared" si="10"/>
        <v>0</v>
      </c>
      <c r="Y254" s="10">
        <v>0</v>
      </c>
      <c r="AC254" t="b">
        <f t="shared" si="11"/>
        <v>0</v>
      </c>
    </row>
    <row r="255" spans="1:29" x14ac:dyDescent="0.2">
      <c r="A255" t="s">
        <v>171</v>
      </c>
      <c r="B255" t="s">
        <v>25</v>
      </c>
      <c r="C255" s="6">
        <v>43906</v>
      </c>
      <c r="D255" s="7">
        <v>63.470999999999997</v>
      </c>
      <c r="E255" s="6">
        <v>43915</v>
      </c>
      <c r="F255" s="7">
        <v>70.228499999999997</v>
      </c>
      <c r="G255">
        <v>1</v>
      </c>
      <c r="H255">
        <v>0</v>
      </c>
      <c r="J255" s="7"/>
      <c r="K255" s="8"/>
      <c r="M255" s="7"/>
      <c r="N255" s="8"/>
      <c r="O255" s="9" cm="1">
        <f t="array" ref="O255">_xlfn.IFS(AND(B255="Short",F255=Q255),(D255-F255)/D255,AND(B255="Long",F255=Q255),(F255/D255)-1,AND(B255="Long",F255&lt;&gt;Q255),(F255/D255)-1,AND(B255="Short",F255&lt;&gt;Q255),(D255-F255)/D255)</f>
        <v>0.10646594507727936</v>
      </c>
      <c r="P255" t="s">
        <v>23</v>
      </c>
      <c r="Q255" s="7">
        <v>70.228499999999997</v>
      </c>
      <c r="R255" s="8">
        <v>43906</v>
      </c>
      <c r="S255" s="10">
        <f t="shared" si="9"/>
        <v>9</v>
      </c>
      <c r="T255" s="10">
        <v>1</v>
      </c>
      <c r="V255" s="11" t="str">
        <f t="shared" si="10"/>
        <v>1</v>
      </c>
      <c r="Y255" s="10">
        <v>0</v>
      </c>
      <c r="AC255">
        <f t="shared" si="11"/>
        <v>9</v>
      </c>
    </row>
    <row r="256" spans="1:29" x14ac:dyDescent="0.2">
      <c r="A256" t="s">
        <v>169</v>
      </c>
      <c r="B256" t="s">
        <v>22</v>
      </c>
      <c r="C256" s="6">
        <v>44999</v>
      </c>
      <c r="D256" s="7">
        <v>12.83</v>
      </c>
      <c r="E256" s="6">
        <v>45000</v>
      </c>
      <c r="F256" s="7">
        <v>11.404999999999999</v>
      </c>
      <c r="G256">
        <v>1</v>
      </c>
      <c r="H256">
        <v>0</v>
      </c>
      <c r="J256" s="7"/>
      <c r="K256" s="8"/>
      <c r="M256" s="7"/>
      <c r="N256" s="8"/>
      <c r="O256" s="9" cm="1">
        <f t="array" ref="O256">_xlfn.IFS(AND(B256="Short",F256=Q256),(D256-F256)/D256,AND(B256="Long",F256=Q256),(F256/D256)-1,AND(B256="Long",F256&lt;&gt;Q256),(F256/D256)-1,AND(B256="Short",F256&lt;&gt;Q256),(D256-F256)/D256)</f>
        <v>0.11106780982073271</v>
      </c>
      <c r="P256" t="s">
        <v>23</v>
      </c>
      <c r="Q256" s="7">
        <v>11.404999999999999</v>
      </c>
      <c r="R256" s="8">
        <v>44999</v>
      </c>
      <c r="S256" s="10">
        <f t="shared" si="9"/>
        <v>1</v>
      </c>
      <c r="T256" s="10">
        <v>1</v>
      </c>
      <c r="V256" s="11" t="str">
        <f t="shared" si="10"/>
        <v>1</v>
      </c>
      <c r="Y256" s="10">
        <v>0</v>
      </c>
      <c r="AC256">
        <f t="shared" si="11"/>
        <v>1</v>
      </c>
    </row>
    <row r="257" spans="1:29" x14ac:dyDescent="0.2">
      <c r="A257" t="s">
        <v>170</v>
      </c>
      <c r="B257" t="s">
        <v>25</v>
      </c>
      <c r="C257" s="6">
        <v>43906</v>
      </c>
      <c r="D257" s="7">
        <v>94.128</v>
      </c>
      <c r="E257" s="6">
        <v>43916</v>
      </c>
      <c r="F257" s="7">
        <v>102.58799999999999</v>
      </c>
      <c r="G257">
        <v>1</v>
      </c>
      <c r="H257">
        <v>0</v>
      </c>
      <c r="J257" s="7"/>
      <c r="K257" s="8"/>
      <c r="M257" s="7"/>
      <c r="N257" s="8"/>
      <c r="O257" s="9" cm="1">
        <f t="array" ref="O257">_xlfn.IFS(AND(B257="Short",F257=Q257),(D257-F257)/D257,AND(B257="Long",F257=Q257),(F257/D257)-1,AND(B257="Long",F257&lt;&gt;Q257),(F257/D257)-1,AND(B257="Short",F257&lt;&gt;Q257),(D257-F257)/D257)</f>
        <v>8.987761346251899E-2</v>
      </c>
      <c r="P257" t="s">
        <v>23</v>
      </c>
      <c r="Q257" s="7">
        <v>102.58799999999999</v>
      </c>
      <c r="R257" s="8">
        <v>43906</v>
      </c>
      <c r="S257" s="10">
        <f t="shared" si="9"/>
        <v>10</v>
      </c>
      <c r="T257" s="10">
        <v>1</v>
      </c>
      <c r="V257" s="11" t="str">
        <f t="shared" si="10"/>
        <v>1</v>
      </c>
      <c r="Y257" s="10">
        <v>0</v>
      </c>
      <c r="AC257">
        <f t="shared" si="11"/>
        <v>10</v>
      </c>
    </row>
    <row r="258" spans="1:29" x14ac:dyDescent="0.2">
      <c r="A258" t="s">
        <v>168</v>
      </c>
      <c r="B258" t="s">
        <v>25</v>
      </c>
      <c r="C258" s="6">
        <v>43906</v>
      </c>
      <c r="D258" s="7">
        <v>113.34</v>
      </c>
      <c r="E258" s="6">
        <v>43928</v>
      </c>
      <c r="F258" s="7">
        <v>127.14</v>
      </c>
      <c r="G258">
        <v>1</v>
      </c>
      <c r="H258">
        <v>0</v>
      </c>
      <c r="J258" s="7"/>
      <c r="K258" s="8"/>
      <c r="M258" s="7"/>
      <c r="N258" s="8"/>
      <c r="O258" s="9" cm="1">
        <f t="array" ref="O258">_xlfn.IFS(AND(B258="Short",F258=Q258),(D258-F258)/D258,AND(B258="Long",F258=Q258),(F258/D258)-1,AND(B258="Long",F258&lt;&gt;Q258),(F258/D258)-1,AND(B258="Short",F258&lt;&gt;Q258),(D258-F258)/D258)</f>
        <v>0.12175754367390157</v>
      </c>
      <c r="P258" t="s">
        <v>23</v>
      </c>
      <c r="Q258" s="7">
        <v>127.14</v>
      </c>
      <c r="R258" s="8">
        <v>43906</v>
      </c>
      <c r="S258" s="10">
        <f t="shared" si="9"/>
        <v>22</v>
      </c>
      <c r="T258" s="10">
        <v>1</v>
      </c>
      <c r="V258" s="11" t="str">
        <f t="shared" si="10"/>
        <v>1</v>
      </c>
      <c r="Y258" s="10">
        <v>0</v>
      </c>
      <c r="AC258">
        <f t="shared" si="11"/>
        <v>22</v>
      </c>
    </row>
    <row r="259" spans="1:29" x14ac:dyDescent="0.2">
      <c r="A259" t="s">
        <v>170</v>
      </c>
      <c r="B259" t="s">
        <v>22</v>
      </c>
      <c r="C259" s="6">
        <v>44764</v>
      </c>
      <c r="D259" s="7">
        <v>207.14</v>
      </c>
      <c r="E259" s="6">
        <v>44830</v>
      </c>
      <c r="F259" s="7">
        <v>185.61500000000001</v>
      </c>
      <c r="G259">
        <v>1</v>
      </c>
      <c r="H259">
        <v>0</v>
      </c>
      <c r="J259" s="7"/>
      <c r="K259" s="8"/>
      <c r="M259" s="7"/>
      <c r="N259" s="8"/>
      <c r="O259" s="9" cm="1">
        <f t="array" ref="O259">_xlfn.IFS(AND(B259="Short",F259=Q259),(D259-F259)/D259,AND(B259="Long",F259=Q259),(F259/D259)-1,AND(B259="Long",F259&lt;&gt;Q259),(F259/D259)-1,AND(B259="Short",F259&lt;&gt;Q259),(D259-F259)/D259)</f>
        <v>0.10391522641691599</v>
      </c>
      <c r="P259" t="s">
        <v>23</v>
      </c>
      <c r="Q259" s="7">
        <v>185.61500000000001</v>
      </c>
      <c r="R259" s="8">
        <v>44764</v>
      </c>
      <c r="S259" s="10">
        <f t="shared" ref="S259:S322" si="12">_xlfn.DAYS(E259,C259)</f>
        <v>66</v>
      </c>
      <c r="T259" s="10">
        <v>1</v>
      </c>
      <c r="V259" s="11" t="str">
        <f t="shared" ref="V259:V322" si="13">IF(F259=Q259,"1")</f>
        <v>1</v>
      </c>
      <c r="Y259" s="10">
        <v>0</v>
      </c>
      <c r="AC259">
        <f t="shared" si="11"/>
        <v>66</v>
      </c>
    </row>
    <row r="260" spans="1:29" x14ac:dyDescent="0.2">
      <c r="A260" t="s">
        <v>170</v>
      </c>
      <c r="B260" t="s">
        <v>25</v>
      </c>
      <c r="C260" s="6">
        <v>44855</v>
      </c>
      <c r="D260" s="7">
        <v>186.083</v>
      </c>
      <c r="E260" s="6">
        <v>44858</v>
      </c>
      <c r="F260" s="7">
        <v>204.85550000000001</v>
      </c>
      <c r="G260">
        <v>1</v>
      </c>
      <c r="H260">
        <v>0</v>
      </c>
      <c r="J260" s="7"/>
      <c r="K260" s="8"/>
      <c r="M260" s="7"/>
      <c r="N260" s="8"/>
      <c r="O260" s="9" cm="1">
        <f t="array" ref="O260">_xlfn.IFS(AND(B260="Short",F260=Q260),(D260-F260)/D260,AND(B260="Long",F260=Q260),(F260/D260)-1,AND(B260="Long",F260&lt;&gt;Q260),(F260/D260)-1,AND(B260="Short",F260&lt;&gt;Q260),(D260-F260)/D260)</f>
        <v>0.10088240193891984</v>
      </c>
      <c r="P260" t="s">
        <v>23</v>
      </c>
      <c r="Q260" s="7">
        <v>204.85550000000001</v>
      </c>
      <c r="R260" s="8">
        <v>44855</v>
      </c>
      <c r="S260" s="10">
        <f t="shared" si="12"/>
        <v>3</v>
      </c>
      <c r="T260" s="10">
        <v>1</v>
      </c>
      <c r="V260" s="11" t="str">
        <f t="shared" si="13"/>
        <v>1</v>
      </c>
      <c r="Y260" s="10">
        <v>0</v>
      </c>
      <c r="AC260">
        <f t="shared" ref="AC260:AC323" si="14">IF(O260&gt;-0.01,_xlfn.DAYS(E260,C260))</f>
        <v>3</v>
      </c>
    </row>
    <row r="261" spans="1:29" x14ac:dyDescent="0.2">
      <c r="A261" t="s">
        <v>187</v>
      </c>
      <c r="B261" t="s">
        <v>25</v>
      </c>
      <c r="C261" s="6">
        <v>43906</v>
      </c>
      <c r="D261" s="7">
        <v>118.08799999999999</v>
      </c>
      <c r="E261" s="6">
        <v>43917</v>
      </c>
      <c r="F261" s="7">
        <v>128.72300000000001</v>
      </c>
      <c r="G261">
        <v>1</v>
      </c>
      <c r="H261">
        <v>0</v>
      </c>
      <c r="J261" s="7"/>
      <c r="K261" s="8"/>
      <c r="M261" s="7"/>
      <c r="N261" s="8"/>
      <c r="O261" s="9" cm="1">
        <f t="array" ref="O261">_xlfn.IFS(AND(B261="Short",F261=Q261),(D261-F261)/D261,AND(B261="Long",F261=Q261),(F261/D261)-1,AND(B261="Long",F261&lt;&gt;Q261),(F261/D261)-1,AND(B261="Short",F261&lt;&gt;Q261),(D261-F261)/D261)</f>
        <v>9.0059955287582261E-2</v>
      </c>
      <c r="P261" t="s">
        <v>23</v>
      </c>
      <c r="Q261" s="7">
        <v>128.72300000000001</v>
      </c>
      <c r="R261" s="8">
        <v>43906</v>
      </c>
      <c r="S261" s="10">
        <f t="shared" si="12"/>
        <v>11</v>
      </c>
      <c r="T261" s="10">
        <v>1</v>
      </c>
      <c r="V261" s="11" t="str">
        <f t="shared" si="13"/>
        <v>1</v>
      </c>
      <c r="Y261" s="10">
        <v>0</v>
      </c>
      <c r="AC261">
        <f t="shared" si="14"/>
        <v>11</v>
      </c>
    </row>
    <row r="262" spans="1:29" x14ac:dyDescent="0.2">
      <c r="A262" t="s">
        <v>175</v>
      </c>
      <c r="B262" t="s">
        <v>25</v>
      </c>
      <c r="C262" s="6">
        <v>43906</v>
      </c>
      <c r="D262" s="7">
        <v>20.126999999999999</v>
      </c>
      <c r="E262" s="6">
        <v>43949</v>
      </c>
      <c r="F262" s="7">
        <v>22.354500000000002</v>
      </c>
      <c r="G262">
        <v>1</v>
      </c>
      <c r="H262">
        <v>0</v>
      </c>
      <c r="J262" s="7"/>
      <c r="K262" s="8"/>
      <c r="M262" s="7"/>
      <c r="N262" s="8"/>
      <c r="O262" s="9" cm="1">
        <f t="array" ref="O262">_xlfn.IFS(AND(B262="Short",F262=Q262),(D262-F262)/D262,AND(B262="Long",F262=Q262),(F262/D262)-1,AND(B262="Long",F262&lt;&gt;Q262),(F262/D262)-1,AND(B262="Short",F262&lt;&gt;Q262),(D262-F262)/D262)</f>
        <v>0.11067223133104798</v>
      </c>
      <c r="P262" t="s">
        <v>23</v>
      </c>
      <c r="Q262" s="7">
        <v>22.354500000000002</v>
      </c>
      <c r="R262" s="8">
        <v>43906</v>
      </c>
      <c r="S262" s="10">
        <f t="shared" si="12"/>
        <v>43</v>
      </c>
      <c r="T262" s="10">
        <v>1</v>
      </c>
      <c r="V262" s="11" t="str">
        <f t="shared" si="13"/>
        <v>1</v>
      </c>
      <c r="Y262" s="10">
        <v>0</v>
      </c>
      <c r="AC262">
        <f t="shared" si="14"/>
        <v>43</v>
      </c>
    </row>
    <row r="263" spans="1:29" x14ac:dyDescent="0.2">
      <c r="A263" t="s">
        <v>175</v>
      </c>
      <c r="B263" t="s">
        <v>22</v>
      </c>
      <c r="C263" s="6">
        <v>44587</v>
      </c>
      <c r="D263" s="7">
        <v>40.07</v>
      </c>
      <c r="E263" s="6">
        <v>44634</v>
      </c>
      <c r="F263" s="7">
        <v>36.094999999999999</v>
      </c>
      <c r="G263">
        <v>1</v>
      </c>
      <c r="H263">
        <v>0</v>
      </c>
      <c r="J263" s="7"/>
      <c r="K263" s="8"/>
      <c r="M263" s="7"/>
      <c r="N263" s="8"/>
      <c r="O263" s="9" cm="1">
        <f t="array" ref="O263">_xlfn.IFS(AND(B263="Short",F263=Q263),(D263-F263)/D263,AND(B263="Long",F263=Q263),(F263/D263)-1,AND(B263="Long",F263&lt;&gt;Q263),(F263/D263)-1,AND(B263="Short",F263&lt;&gt;Q263),(D263-F263)/D263)</f>
        <v>9.9201397554280049E-2</v>
      </c>
      <c r="P263" t="s">
        <v>23</v>
      </c>
      <c r="Q263" s="7">
        <v>36.094999999999999</v>
      </c>
      <c r="R263" s="8">
        <v>44587</v>
      </c>
      <c r="S263" s="10">
        <f t="shared" si="12"/>
        <v>47</v>
      </c>
      <c r="T263" s="10">
        <v>1</v>
      </c>
      <c r="V263" s="11" t="str">
        <f t="shared" si="13"/>
        <v>1</v>
      </c>
      <c r="Y263" s="10">
        <v>0</v>
      </c>
      <c r="AC263">
        <f t="shared" si="14"/>
        <v>47</v>
      </c>
    </row>
    <row r="264" spans="1:29" x14ac:dyDescent="0.2">
      <c r="A264" t="s">
        <v>178</v>
      </c>
      <c r="B264" t="s">
        <v>25</v>
      </c>
      <c r="C264" s="6">
        <v>43906</v>
      </c>
      <c r="D264" s="7">
        <v>21.83</v>
      </c>
      <c r="E264" s="6">
        <v>43930</v>
      </c>
      <c r="F264" s="7">
        <v>24.23</v>
      </c>
      <c r="G264">
        <v>1</v>
      </c>
      <c r="H264">
        <v>0</v>
      </c>
      <c r="J264" s="7"/>
      <c r="K264" s="8"/>
      <c r="M264" s="7"/>
      <c r="N264" s="8"/>
      <c r="O264" s="9" cm="1">
        <f t="array" ref="O264">_xlfn.IFS(AND(B264="Short",F264=Q264),(D264-F264)/D264,AND(B264="Long",F264=Q264),(F264/D264)-1,AND(B264="Long",F264&lt;&gt;Q264),(F264/D264)-1,AND(B264="Short",F264&lt;&gt;Q264),(D264-F264)/D264)</f>
        <v>0.10994044892349986</v>
      </c>
      <c r="P264" t="s">
        <v>23</v>
      </c>
      <c r="Q264" s="7">
        <v>24.23</v>
      </c>
      <c r="R264" s="8">
        <v>43906</v>
      </c>
      <c r="S264" s="10">
        <f t="shared" si="12"/>
        <v>24</v>
      </c>
      <c r="T264" s="10">
        <v>1</v>
      </c>
      <c r="V264" s="11" t="str">
        <f t="shared" si="13"/>
        <v>1</v>
      </c>
      <c r="Y264" s="10">
        <v>0</v>
      </c>
      <c r="AC264">
        <f t="shared" si="14"/>
        <v>24</v>
      </c>
    </row>
    <row r="265" spans="1:29" x14ac:dyDescent="0.2">
      <c r="A265" t="s">
        <v>177</v>
      </c>
      <c r="B265" t="s">
        <v>25</v>
      </c>
      <c r="C265" s="6">
        <v>43906</v>
      </c>
      <c r="D265" s="7">
        <v>184.34</v>
      </c>
      <c r="E265" s="6">
        <v>43928</v>
      </c>
      <c r="F265" s="7">
        <v>202.11500000000001</v>
      </c>
      <c r="G265">
        <v>1</v>
      </c>
      <c r="H265">
        <v>0</v>
      </c>
      <c r="J265" s="7"/>
      <c r="K265" s="8"/>
      <c r="M265" s="7"/>
      <c r="N265" s="8"/>
      <c r="O265" s="9" cm="1">
        <f t="array" ref="O265">_xlfn.IFS(AND(B265="Short",F265=Q265),(D265-F265)/D265,AND(B265="Long",F265=Q265),(F265/D265)-1,AND(B265="Long",F265&lt;&gt;Q265),(F265/D265)-1,AND(B265="Short",F265&lt;&gt;Q265),(D265-F265)/D265)</f>
        <v>9.6425084083758383E-2</v>
      </c>
      <c r="P265" t="s">
        <v>23</v>
      </c>
      <c r="Q265" s="7">
        <v>202.11500000000001</v>
      </c>
      <c r="R265" s="8">
        <v>43906</v>
      </c>
      <c r="S265" s="10">
        <f t="shared" si="12"/>
        <v>22</v>
      </c>
      <c r="T265" s="10">
        <v>1</v>
      </c>
      <c r="V265" s="11" t="str">
        <f t="shared" si="13"/>
        <v>1</v>
      </c>
      <c r="Y265" s="10">
        <v>0</v>
      </c>
      <c r="AC265">
        <f t="shared" si="14"/>
        <v>22</v>
      </c>
    </row>
    <row r="266" spans="1:29" x14ac:dyDescent="0.2">
      <c r="A266" t="s">
        <v>190</v>
      </c>
      <c r="B266" t="s">
        <v>25</v>
      </c>
      <c r="C266" s="6">
        <v>45146</v>
      </c>
      <c r="D266" s="7">
        <v>64.436999999999998</v>
      </c>
      <c r="E266" s="6">
        <v>45237</v>
      </c>
      <c r="F266" s="7">
        <v>77.689499999999995</v>
      </c>
      <c r="G266">
        <v>1</v>
      </c>
      <c r="H266">
        <v>0</v>
      </c>
      <c r="J266" s="7"/>
      <c r="K266" s="8"/>
      <c r="M266" s="7"/>
      <c r="N266" s="8"/>
      <c r="O266" s="9" cm="1">
        <f t="array" ref="O266">_xlfn.IFS(AND(B266="Short",F266=Q266),(D266-F266)/D266,AND(B266="Long",F266=Q266),(F266/D266)-1,AND(B266="Long",F266&lt;&gt;Q266),(F266/D266)-1,AND(B266="Short",F266&lt;&gt;Q266),(D266-F266)/D266)</f>
        <v>0.20566599934820062</v>
      </c>
      <c r="P266" t="s">
        <v>23</v>
      </c>
      <c r="Q266" s="7">
        <v>77.689499999999995</v>
      </c>
      <c r="R266" s="8">
        <v>45146</v>
      </c>
      <c r="S266" s="10">
        <f t="shared" si="12"/>
        <v>91</v>
      </c>
      <c r="T266" s="10">
        <v>1</v>
      </c>
      <c r="V266" s="11" t="str">
        <f t="shared" si="13"/>
        <v>1</v>
      </c>
      <c r="Y266" s="10">
        <v>0</v>
      </c>
      <c r="AC266">
        <f t="shared" si="14"/>
        <v>91</v>
      </c>
    </row>
    <row r="267" spans="1:29" x14ac:dyDescent="0.2">
      <c r="A267" t="s">
        <v>181</v>
      </c>
      <c r="B267" t="s">
        <v>22</v>
      </c>
      <c r="C267" s="6">
        <v>43900</v>
      </c>
      <c r="D267" s="7">
        <v>36.337000000000003</v>
      </c>
      <c r="E267" s="6">
        <v>43902</v>
      </c>
      <c r="F267" s="7">
        <v>33.539499999999997</v>
      </c>
      <c r="G267">
        <v>1</v>
      </c>
      <c r="H267">
        <v>0</v>
      </c>
      <c r="J267" s="7"/>
      <c r="K267" s="8"/>
      <c r="M267" s="7"/>
      <c r="N267" s="8"/>
      <c r="O267" s="9" cm="1">
        <f t="array" ref="O267">_xlfn.IFS(AND(B267="Short",F267=Q267),(D267-F267)/D267,AND(B267="Long",F267=Q267),(F267/D267)-1,AND(B267="Long",F267&lt;&gt;Q267),(F267/D267)-1,AND(B267="Short",F267&lt;&gt;Q267),(D267-F267)/D267)</f>
        <v>7.6987643448826443E-2</v>
      </c>
      <c r="P267" t="s">
        <v>23</v>
      </c>
      <c r="Q267" s="7">
        <v>33.539499999999997</v>
      </c>
      <c r="R267" s="8">
        <v>43900</v>
      </c>
      <c r="S267" s="10">
        <f t="shared" si="12"/>
        <v>2</v>
      </c>
      <c r="T267" s="10">
        <v>1</v>
      </c>
      <c r="V267" s="11" t="str">
        <f t="shared" si="13"/>
        <v>1</v>
      </c>
      <c r="Y267" s="10">
        <v>0</v>
      </c>
      <c r="AC267">
        <f t="shared" si="14"/>
        <v>2</v>
      </c>
    </row>
    <row r="268" spans="1:29" x14ac:dyDescent="0.2">
      <c r="A268" t="s">
        <v>181</v>
      </c>
      <c r="B268" t="s">
        <v>25</v>
      </c>
      <c r="C268" s="6">
        <v>43906</v>
      </c>
      <c r="D268" s="7">
        <v>31.391999999999999</v>
      </c>
      <c r="E268" s="6">
        <v>43907</v>
      </c>
      <c r="F268" s="7">
        <v>34.332000000000001</v>
      </c>
      <c r="G268">
        <v>1</v>
      </c>
      <c r="H268">
        <v>0</v>
      </c>
      <c r="J268" s="7"/>
      <c r="K268" s="8"/>
      <c r="M268" s="7"/>
      <c r="N268" s="8"/>
      <c r="O268" s="9" cm="1">
        <f t="array" ref="O268">_xlfn.IFS(AND(B268="Short",F268=Q268),(D268-F268)/D268,AND(B268="Long",F268=Q268),(F268/D268)-1,AND(B268="Long",F268&lt;&gt;Q268),(F268/D268)-1,AND(B268="Short",F268&lt;&gt;Q268),(D268-F268)/D268)</f>
        <v>9.3654434250764584E-2</v>
      </c>
      <c r="P268" t="s">
        <v>23</v>
      </c>
      <c r="Q268" s="7">
        <v>34.332000000000001</v>
      </c>
      <c r="R268" s="8">
        <v>43906</v>
      </c>
      <c r="S268" s="10">
        <f t="shared" si="12"/>
        <v>1</v>
      </c>
      <c r="T268" s="10">
        <v>1</v>
      </c>
      <c r="V268" s="11" t="str">
        <f t="shared" si="13"/>
        <v>1</v>
      </c>
      <c r="Y268" s="10">
        <v>0</v>
      </c>
      <c r="AC268">
        <f t="shared" si="14"/>
        <v>1</v>
      </c>
    </row>
    <row r="269" spans="1:29" x14ac:dyDescent="0.2">
      <c r="A269" t="s">
        <v>194</v>
      </c>
      <c r="B269" t="s">
        <v>25</v>
      </c>
      <c r="C269" s="6">
        <v>44050</v>
      </c>
      <c r="D269" s="7">
        <v>348.63614999999999</v>
      </c>
      <c r="E269" s="6">
        <v>44211</v>
      </c>
      <c r="F269" s="7">
        <v>390.88102500000002</v>
      </c>
      <c r="G269">
        <v>1</v>
      </c>
      <c r="H269">
        <v>0</v>
      </c>
      <c r="J269" s="7"/>
      <c r="K269" s="8"/>
      <c r="M269" s="7"/>
      <c r="N269" s="8"/>
      <c r="O269" s="9" cm="1">
        <f t="array" ref="O269">_xlfn.IFS(AND(B269="Short",F269=Q269),(D269-F269)/D269,AND(B269="Long",F269=Q269),(F269/D269)-1,AND(B269="Long",F269&lt;&gt;Q269),(F269/D269)-1,AND(B269="Short",F269&lt;&gt;Q269),(D269-F269)/D269)</f>
        <v>0.12117181479889583</v>
      </c>
      <c r="P269" t="s">
        <v>23</v>
      </c>
      <c r="Q269" s="7">
        <v>390.88102500000002</v>
      </c>
      <c r="R269" s="8">
        <v>44050</v>
      </c>
      <c r="S269" s="10">
        <f t="shared" si="12"/>
        <v>161</v>
      </c>
      <c r="T269" s="10">
        <v>1</v>
      </c>
      <c r="V269" s="11" t="str">
        <f t="shared" si="13"/>
        <v>1</v>
      </c>
      <c r="Y269" s="10">
        <v>0</v>
      </c>
      <c r="AC269">
        <f t="shared" si="14"/>
        <v>161</v>
      </c>
    </row>
    <row r="270" spans="1:29" x14ac:dyDescent="0.2">
      <c r="A270" t="s">
        <v>194</v>
      </c>
      <c r="B270" t="s">
        <v>22</v>
      </c>
      <c r="C270" s="6">
        <v>44292</v>
      </c>
      <c r="D270" s="7">
        <v>420.37799999999999</v>
      </c>
      <c r="E270" s="6">
        <v>44316</v>
      </c>
      <c r="F270" s="7">
        <v>390.51299999999998</v>
      </c>
      <c r="G270">
        <v>1</v>
      </c>
      <c r="H270">
        <v>0</v>
      </c>
      <c r="J270" s="7"/>
      <c r="K270" s="8"/>
      <c r="M270" s="7"/>
      <c r="N270" s="8"/>
      <c r="O270" s="9" cm="1">
        <f t="array" ref="O270">_xlfn.IFS(AND(B270="Short",F270=Q270),(D270-F270)/D270,AND(B270="Long",F270=Q270),(F270/D270)-1,AND(B270="Long",F270&lt;&gt;Q270),(F270/D270)-1,AND(B270="Short",F270&lt;&gt;Q270),(D270-F270)/D270)</f>
        <v>7.1043203973566671E-2</v>
      </c>
      <c r="P270" t="s">
        <v>23</v>
      </c>
      <c r="Q270" s="7">
        <v>390.51299999999998</v>
      </c>
      <c r="R270" s="8">
        <v>44292</v>
      </c>
      <c r="S270" s="10">
        <f t="shared" si="12"/>
        <v>24</v>
      </c>
      <c r="T270" s="10">
        <v>1</v>
      </c>
      <c r="V270" s="11" t="str">
        <f t="shared" si="13"/>
        <v>1</v>
      </c>
      <c r="Y270" s="10">
        <v>0</v>
      </c>
      <c r="AC270">
        <f t="shared" si="14"/>
        <v>24</v>
      </c>
    </row>
    <row r="271" spans="1:29" x14ac:dyDescent="0.2">
      <c r="A271" t="s">
        <v>194</v>
      </c>
      <c r="B271" t="s">
        <v>25</v>
      </c>
      <c r="C271" s="6">
        <v>44785</v>
      </c>
      <c r="D271" s="7">
        <v>203.095</v>
      </c>
      <c r="E271" s="6">
        <v>44788</v>
      </c>
      <c r="F271" s="7">
        <v>223.38249999999999</v>
      </c>
      <c r="G271">
        <v>1</v>
      </c>
      <c r="H271">
        <v>0</v>
      </c>
      <c r="J271" s="7"/>
      <c r="K271" s="8"/>
      <c r="M271" s="7"/>
      <c r="N271" s="8"/>
      <c r="O271" s="9" cm="1">
        <f t="array" ref="O271">_xlfn.IFS(AND(B271="Short",F271=Q271),(D271-F271)/D271,AND(B271="Long",F271=Q271),(F271/D271)-1,AND(B271="Long",F271&lt;&gt;Q271),(F271/D271)-1,AND(B271="Short",F271&lt;&gt;Q271),(D271-F271)/D271)</f>
        <v>9.9891676309116439E-2</v>
      </c>
      <c r="P271" t="s">
        <v>23</v>
      </c>
      <c r="Q271" s="7">
        <v>223.38249999999999</v>
      </c>
      <c r="R271" s="8">
        <v>44785</v>
      </c>
      <c r="S271" s="10">
        <f t="shared" si="12"/>
        <v>3</v>
      </c>
      <c r="T271" s="10">
        <v>1</v>
      </c>
      <c r="V271" s="11" t="str">
        <f t="shared" si="13"/>
        <v>1</v>
      </c>
      <c r="Y271" s="10">
        <v>0</v>
      </c>
      <c r="AC271">
        <f t="shared" si="14"/>
        <v>3</v>
      </c>
    </row>
    <row r="272" spans="1:29" x14ac:dyDescent="0.2">
      <c r="A272" t="s">
        <v>194</v>
      </c>
      <c r="B272" t="s">
        <v>25</v>
      </c>
      <c r="C272" s="6">
        <v>44936</v>
      </c>
      <c r="D272" s="7">
        <v>188.32</v>
      </c>
      <c r="E272" s="6">
        <v>44937</v>
      </c>
      <c r="F272" s="7">
        <v>204.14500000000001</v>
      </c>
      <c r="G272">
        <v>1</v>
      </c>
      <c r="H272">
        <v>0</v>
      </c>
      <c r="J272" s="7"/>
      <c r="K272" s="8"/>
      <c r="M272" s="7"/>
      <c r="N272" s="8"/>
      <c r="O272" s="9" cm="1">
        <f t="array" ref="O272">_xlfn.IFS(AND(B272="Short",F272=Q272),(D272-F272)/D272,AND(B272="Long",F272=Q272),(F272/D272)-1,AND(B272="Long",F272&lt;&gt;Q272),(F272/D272)-1,AND(B272="Short",F272&lt;&gt;Q272),(D272-F272)/D272)</f>
        <v>8.4032497875955903E-2</v>
      </c>
      <c r="P272" t="s">
        <v>23</v>
      </c>
      <c r="Q272" s="7">
        <v>204.14500000000001</v>
      </c>
      <c r="R272" s="8">
        <v>44936</v>
      </c>
      <c r="S272" s="10">
        <f t="shared" si="12"/>
        <v>1</v>
      </c>
      <c r="T272" s="10">
        <v>1</v>
      </c>
      <c r="V272" s="11" t="str">
        <f t="shared" si="13"/>
        <v>1</v>
      </c>
      <c r="Y272" s="10">
        <v>0</v>
      </c>
      <c r="AC272">
        <f t="shared" si="14"/>
        <v>1</v>
      </c>
    </row>
    <row r="273" spans="1:29" x14ac:dyDescent="0.2">
      <c r="A273" t="s">
        <v>194</v>
      </c>
      <c r="B273" t="s">
        <v>25</v>
      </c>
      <c r="C273" s="6">
        <v>45240</v>
      </c>
      <c r="D273" s="7">
        <v>95.316000000000003</v>
      </c>
      <c r="E273" s="6">
        <v>45261</v>
      </c>
      <c r="F273" s="7">
        <v>105.036</v>
      </c>
      <c r="G273">
        <v>1</v>
      </c>
      <c r="H273">
        <v>0</v>
      </c>
      <c r="J273" s="7"/>
      <c r="K273" s="8"/>
      <c r="M273" s="7"/>
      <c r="N273" s="8"/>
      <c r="O273" s="9" cm="1">
        <f t="array" ref="O273">_xlfn.IFS(AND(B273="Short",F273=Q273),(D273-F273)/D273,AND(B273="Long",F273=Q273),(F273/D273)-1,AND(B273="Long",F273&lt;&gt;Q273),(F273/D273)-1,AND(B273="Short",F273&lt;&gt;Q273),(D273-F273)/D273)</f>
        <v>0.10197658315497926</v>
      </c>
      <c r="P273" t="s">
        <v>23</v>
      </c>
      <c r="Q273" s="7">
        <v>105.036</v>
      </c>
      <c r="R273" s="8">
        <v>45240</v>
      </c>
      <c r="S273" s="10">
        <f t="shared" si="12"/>
        <v>21</v>
      </c>
      <c r="T273" s="10">
        <v>1</v>
      </c>
      <c r="V273" s="11" t="str">
        <f t="shared" si="13"/>
        <v>1</v>
      </c>
      <c r="Y273" s="10">
        <v>0</v>
      </c>
      <c r="AC273">
        <f t="shared" si="14"/>
        <v>21</v>
      </c>
    </row>
    <row r="274" spans="1:29" x14ac:dyDescent="0.2">
      <c r="A274" t="s">
        <v>183</v>
      </c>
      <c r="B274" t="s">
        <v>25</v>
      </c>
      <c r="C274" s="6">
        <v>43906</v>
      </c>
      <c r="D274" s="7">
        <v>37.101999999999997</v>
      </c>
      <c r="E274" s="6">
        <v>43930</v>
      </c>
      <c r="F274" s="7">
        <v>41.616999999999997</v>
      </c>
      <c r="G274">
        <v>1</v>
      </c>
      <c r="H274">
        <v>0</v>
      </c>
      <c r="J274" s="7"/>
      <c r="K274" s="8"/>
      <c r="M274" s="7"/>
      <c r="N274" s="8"/>
      <c r="O274" s="9" cm="1">
        <f t="array" ref="O274">_xlfn.IFS(AND(B274="Short",F274=Q274),(D274-F274)/D274,AND(B274="Long",F274=Q274),(F274/D274)-1,AND(B274="Long",F274&lt;&gt;Q274),(F274/D274)-1,AND(B274="Short",F274&lt;&gt;Q274),(D274-F274)/D274)</f>
        <v>0.12169155301600987</v>
      </c>
      <c r="P274" t="s">
        <v>23</v>
      </c>
      <c r="Q274" s="7">
        <v>41.616999999999997</v>
      </c>
      <c r="R274" s="8">
        <v>43906</v>
      </c>
      <c r="S274" s="10">
        <f t="shared" si="12"/>
        <v>24</v>
      </c>
      <c r="T274" s="10">
        <v>1</v>
      </c>
      <c r="V274" s="11" t="str">
        <f t="shared" si="13"/>
        <v>1</v>
      </c>
      <c r="Y274" s="10">
        <v>0</v>
      </c>
      <c r="AC274">
        <f t="shared" si="14"/>
        <v>24</v>
      </c>
    </row>
    <row r="275" spans="1:29" x14ac:dyDescent="0.2">
      <c r="A275" t="s">
        <v>172</v>
      </c>
      <c r="B275" t="s">
        <v>22</v>
      </c>
      <c r="C275" s="6">
        <v>44999</v>
      </c>
      <c r="D275" s="7">
        <v>28.86</v>
      </c>
      <c r="E275" s="6">
        <v>44999</v>
      </c>
      <c r="F275" s="7">
        <v>26.684999999999999</v>
      </c>
      <c r="G275">
        <v>1</v>
      </c>
      <c r="H275">
        <v>0</v>
      </c>
      <c r="J275" s="7"/>
      <c r="K275" s="8"/>
      <c r="M275" s="7"/>
      <c r="N275" s="8"/>
      <c r="O275" s="9" cm="1">
        <f t="array" ref="O275">_xlfn.IFS(AND(B275="Short",F275=Q275),(D275-F275)/D275,AND(B275="Long",F275=Q275),(F275/D275)-1,AND(B275="Long",F275&lt;&gt;Q275),(F275/D275)-1,AND(B275="Short",F275&lt;&gt;Q275),(D275-F275)/D275)</f>
        <v>7.5363825363825396E-2</v>
      </c>
      <c r="P275" t="s">
        <v>23</v>
      </c>
      <c r="Q275" s="7">
        <v>26.684999999999999</v>
      </c>
      <c r="R275" s="8">
        <v>44999</v>
      </c>
      <c r="S275" s="10">
        <f t="shared" si="12"/>
        <v>0</v>
      </c>
      <c r="T275" s="10">
        <v>1</v>
      </c>
      <c r="V275" s="11" t="str">
        <f t="shared" si="13"/>
        <v>1</v>
      </c>
      <c r="Y275" s="10">
        <v>0</v>
      </c>
      <c r="AC275">
        <f t="shared" si="14"/>
        <v>0</v>
      </c>
    </row>
    <row r="276" spans="1:29" x14ac:dyDescent="0.2">
      <c r="A276" t="s">
        <v>180</v>
      </c>
      <c r="B276" t="s">
        <v>25</v>
      </c>
      <c r="C276" s="6">
        <v>43906</v>
      </c>
      <c r="D276" s="7">
        <v>88.926000000000002</v>
      </c>
      <c r="E276" s="6">
        <v>43930</v>
      </c>
      <c r="F276" s="7">
        <v>97.745999999999995</v>
      </c>
      <c r="G276">
        <v>1</v>
      </c>
      <c r="H276">
        <v>0</v>
      </c>
      <c r="J276" s="7"/>
      <c r="K276" s="8"/>
      <c r="M276" s="7"/>
      <c r="N276" s="8"/>
      <c r="O276" s="9" cm="1">
        <f t="array" ref="O276">_xlfn.IFS(AND(B276="Short",F276=Q276),(D276-F276)/D276,AND(B276="Long",F276=Q276),(F276/D276)-1,AND(B276="Long",F276&lt;&gt;Q276),(F276/D276)-1,AND(B276="Short",F276&lt;&gt;Q276),(D276-F276)/D276)</f>
        <v>9.9183590850819625E-2</v>
      </c>
      <c r="P276" t="s">
        <v>23</v>
      </c>
      <c r="Q276" s="7">
        <v>97.745999999999995</v>
      </c>
      <c r="R276" s="8">
        <v>43906</v>
      </c>
      <c r="S276" s="10">
        <f t="shared" si="12"/>
        <v>24</v>
      </c>
      <c r="T276" s="10">
        <v>1</v>
      </c>
      <c r="V276" s="11" t="str">
        <f t="shared" si="13"/>
        <v>1</v>
      </c>
      <c r="Y276" s="10">
        <v>0</v>
      </c>
      <c r="AC276">
        <f t="shared" si="14"/>
        <v>24</v>
      </c>
    </row>
    <row r="277" spans="1:29" x14ac:dyDescent="0.2">
      <c r="A277" t="s">
        <v>198</v>
      </c>
      <c r="B277" t="s">
        <v>25</v>
      </c>
      <c r="C277" s="6">
        <v>43833</v>
      </c>
      <c r="D277" s="7">
        <v>77.132000000000005</v>
      </c>
      <c r="E277" s="6">
        <v>43927</v>
      </c>
      <c r="F277" s="7">
        <v>84.497</v>
      </c>
      <c r="G277">
        <v>1</v>
      </c>
      <c r="H277">
        <v>0</v>
      </c>
      <c r="J277" s="7"/>
      <c r="K277" s="8"/>
      <c r="M277" s="7"/>
      <c r="N277" s="8"/>
      <c r="O277" s="9" cm="1">
        <f t="array" ref="O277">_xlfn.IFS(AND(B277="Short",F277=Q277),(D277-F277)/D277,AND(B277="Long",F277=Q277),(F277/D277)-1,AND(B277="Long",F277&lt;&gt;Q277),(F277/D277)-1,AND(B277="Short",F277&lt;&gt;Q277),(D277-F277)/D277)</f>
        <v>9.5485660944873541E-2</v>
      </c>
      <c r="P277" t="s">
        <v>23</v>
      </c>
      <c r="Q277" s="7">
        <v>84.497</v>
      </c>
      <c r="R277" s="8">
        <v>43833</v>
      </c>
      <c r="S277" s="10">
        <f t="shared" si="12"/>
        <v>94</v>
      </c>
      <c r="T277" s="10">
        <v>1</v>
      </c>
      <c r="V277" s="11" t="str">
        <f t="shared" si="13"/>
        <v>1</v>
      </c>
      <c r="Y277" s="10">
        <v>0</v>
      </c>
      <c r="AC277">
        <f t="shared" si="14"/>
        <v>94</v>
      </c>
    </row>
    <row r="278" spans="1:29" x14ac:dyDescent="0.2">
      <c r="A278" t="s">
        <v>186</v>
      </c>
      <c r="B278" t="s">
        <v>25</v>
      </c>
      <c r="C278" s="6">
        <v>43906</v>
      </c>
      <c r="D278" s="7">
        <v>55.41865</v>
      </c>
      <c r="E278" s="6">
        <v>43928</v>
      </c>
      <c r="F278" s="7">
        <v>60.058525000000003</v>
      </c>
      <c r="G278">
        <v>1</v>
      </c>
      <c r="H278">
        <v>0</v>
      </c>
      <c r="J278" s="7"/>
      <c r="K278" s="8"/>
      <c r="M278" s="7"/>
      <c r="N278" s="8"/>
      <c r="O278" s="9" cm="1">
        <f t="array" ref="O278">_xlfn.IFS(AND(B278="Short",F278=Q278),(D278-F278)/D278,AND(B278="Long",F278=Q278),(F278/D278)-1,AND(B278="Long",F278&lt;&gt;Q278),(F278/D278)-1,AND(B278="Short",F278&lt;&gt;Q278),(D278-F278)/D278)</f>
        <v>8.3724071228729047E-2</v>
      </c>
      <c r="P278" t="s">
        <v>23</v>
      </c>
      <c r="Q278" s="7">
        <v>60.058525000000003</v>
      </c>
      <c r="R278" s="8">
        <v>43906</v>
      </c>
      <c r="S278" s="10">
        <f t="shared" si="12"/>
        <v>22</v>
      </c>
      <c r="T278" s="10">
        <v>1</v>
      </c>
      <c r="V278" s="11" t="str">
        <f t="shared" si="13"/>
        <v>1</v>
      </c>
      <c r="Y278" s="10">
        <v>0</v>
      </c>
      <c r="AC278">
        <f t="shared" si="14"/>
        <v>22</v>
      </c>
    </row>
    <row r="279" spans="1:29" x14ac:dyDescent="0.2">
      <c r="A279" t="s">
        <v>186</v>
      </c>
      <c r="B279" t="s">
        <v>22</v>
      </c>
      <c r="C279" s="6">
        <v>44594</v>
      </c>
      <c r="D279" s="7">
        <v>150.465</v>
      </c>
      <c r="E279" s="6">
        <v>44596</v>
      </c>
      <c r="F279" s="7">
        <v>139.97624999999999</v>
      </c>
      <c r="G279">
        <v>1</v>
      </c>
      <c r="H279">
        <v>0</v>
      </c>
      <c r="J279" s="7"/>
      <c r="K279" s="8"/>
      <c r="M279" s="7"/>
      <c r="N279" s="8"/>
      <c r="O279" s="9" cm="1">
        <f t="array" ref="O279">_xlfn.IFS(AND(B279="Short",F279=Q279),(D279-F279)/D279,AND(B279="Long",F279=Q279),(F279/D279)-1,AND(B279="Long",F279&lt;&gt;Q279),(F279/D279)-1,AND(B279="Short",F279&lt;&gt;Q279),(D279-F279)/D279)</f>
        <v>6.9708902402552161E-2</v>
      </c>
      <c r="P279" t="s">
        <v>23</v>
      </c>
      <c r="Q279" s="7">
        <v>139.97624999999999</v>
      </c>
      <c r="R279" s="8">
        <v>44594</v>
      </c>
      <c r="S279" s="10">
        <f t="shared" si="12"/>
        <v>2</v>
      </c>
      <c r="T279" s="10">
        <v>1</v>
      </c>
      <c r="V279" s="11" t="str">
        <f t="shared" si="13"/>
        <v>1</v>
      </c>
      <c r="Y279" s="10">
        <v>0</v>
      </c>
      <c r="AC279">
        <f t="shared" si="14"/>
        <v>2</v>
      </c>
    </row>
    <row r="280" spans="1:29" x14ac:dyDescent="0.2">
      <c r="A280" t="s">
        <v>186</v>
      </c>
      <c r="B280" t="s">
        <v>22</v>
      </c>
      <c r="C280" s="6">
        <v>45408</v>
      </c>
      <c r="D280" s="7">
        <v>174.18600000000001</v>
      </c>
      <c r="E280" s="6">
        <v>45509</v>
      </c>
      <c r="F280" s="7">
        <v>160.65600000000001</v>
      </c>
      <c r="G280">
        <v>1</v>
      </c>
      <c r="H280">
        <v>0</v>
      </c>
      <c r="J280" s="7"/>
      <c r="K280" s="8"/>
      <c r="M280" s="7"/>
      <c r="N280" s="8"/>
      <c r="O280" s="9" cm="1">
        <f t="array" ref="O280">_xlfn.IFS(AND(B280="Short",F280=Q280),(D280-F280)/D280,AND(B280="Long",F280=Q280),(F280/D280)-1,AND(B280="Long",F280&lt;&gt;Q280),(F280/D280)-1,AND(B280="Short",F280&lt;&gt;Q280),(D280-F280)/D280)</f>
        <v>7.7675588164376017E-2</v>
      </c>
      <c r="P280" t="s">
        <v>23</v>
      </c>
      <c r="Q280" s="7">
        <v>160.65600000000001</v>
      </c>
      <c r="R280" s="8">
        <v>45408</v>
      </c>
      <c r="S280" s="10">
        <f t="shared" si="12"/>
        <v>101</v>
      </c>
      <c r="T280" s="10">
        <v>1</v>
      </c>
      <c r="V280" s="11" t="str">
        <f t="shared" si="13"/>
        <v>1</v>
      </c>
      <c r="Y280" s="10">
        <v>0</v>
      </c>
      <c r="AC280">
        <f t="shared" si="14"/>
        <v>101</v>
      </c>
    </row>
    <row r="281" spans="1:29" x14ac:dyDescent="0.2">
      <c r="A281" t="s">
        <v>189</v>
      </c>
      <c r="B281" t="s">
        <v>25</v>
      </c>
      <c r="C281" s="6">
        <v>43906</v>
      </c>
      <c r="D281" s="7">
        <v>55.1038</v>
      </c>
      <c r="E281" s="6">
        <v>43928</v>
      </c>
      <c r="F281" s="7">
        <v>59.778550000000003</v>
      </c>
      <c r="G281">
        <v>1</v>
      </c>
      <c r="H281">
        <v>0</v>
      </c>
      <c r="J281" s="7"/>
      <c r="K281" s="8"/>
      <c r="M281" s="7"/>
      <c r="N281" s="8"/>
      <c r="O281" s="9" cm="1">
        <f t="array" ref="O281">_xlfn.IFS(AND(B281="Short",F281=Q281),(D281-F281)/D281,AND(B281="Long",F281=Q281),(F281/D281)-1,AND(B281="Long",F281&lt;&gt;Q281),(F281/D281)-1,AND(B281="Short",F281&lt;&gt;Q281),(D281-F281)/D281)</f>
        <v>8.4835347108547898E-2</v>
      </c>
      <c r="P281" t="s">
        <v>23</v>
      </c>
      <c r="Q281" s="7">
        <v>59.778550000000003</v>
      </c>
      <c r="R281" s="8">
        <v>43906</v>
      </c>
      <c r="S281" s="10">
        <f t="shared" si="12"/>
        <v>22</v>
      </c>
      <c r="T281" s="10">
        <v>1</v>
      </c>
      <c r="V281" s="11" t="str">
        <f t="shared" si="13"/>
        <v>1</v>
      </c>
      <c r="Y281" s="10">
        <v>0</v>
      </c>
      <c r="AC281">
        <f t="shared" si="14"/>
        <v>22</v>
      </c>
    </row>
    <row r="282" spans="1:29" x14ac:dyDescent="0.2">
      <c r="A282" t="s">
        <v>188</v>
      </c>
      <c r="B282" t="s">
        <v>25</v>
      </c>
      <c r="C282" s="6">
        <v>43902</v>
      </c>
      <c r="D282" s="7">
        <v>72.378</v>
      </c>
      <c r="E282" s="6">
        <v>43903</v>
      </c>
      <c r="F282" s="7">
        <v>79.638000000000005</v>
      </c>
      <c r="G282">
        <v>1</v>
      </c>
      <c r="H282">
        <v>0</v>
      </c>
      <c r="J282" s="7"/>
      <c r="K282" s="8"/>
      <c r="M282" s="7"/>
      <c r="N282" s="8"/>
      <c r="O282" s="9" cm="1">
        <f t="array" ref="O282">_xlfn.IFS(AND(B282="Short",F282=Q282),(D282-F282)/D282,AND(B282="Long",F282=Q282),(F282/D282)-1,AND(B282="Long",F282&lt;&gt;Q282),(F282/D282)-1,AND(B282="Short",F282&lt;&gt;Q282),(D282-F282)/D282)</f>
        <v>0.10030672303738708</v>
      </c>
      <c r="P282" t="s">
        <v>23</v>
      </c>
      <c r="Q282" s="7">
        <v>79.638000000000005</v>
      </c>
      <c r="R282" s="8">
        <v>43902</v>
      </c>
      <c r="S282" s="10">
        <f t="shared" si="12"/>
        <v>1</v>
      </c>
      <c r="T282" s="10">
        <v>1</v>
      </c>
      <c r="V282" s="11" t="str">
        <f t="shared" si="13"/>
        <v>1</v>
      </c>
      <c r="Y282" s="10">
        <v>0</v>
      </c>
      <c r="AC282">
        <f t="shared" si="14"/>
        <v>1</v>
      </c>
    </row>
    <row r="283" spans="1:29" x14ac:dyDescent="0.2">
      <c r="A283" t="s">
        <v>188</v>
      </c>
      <c r="B283" t="s">
        <v>25</v>
      </c>
      <c r="C283" s="6">
        <v>43906</v>
      </c>
      <c r="D283" s="7">
        <v>70.340999999999994</v>
      </c>
      <c r="E283" s="6">
        <v>43916</v>
      </c>
      <c r="F283" s="7">
        <v>77.248500000000007</v>
      </c>
      <c r="G283">
        <v>1</v>
      </c>
      <c r="H283">
        <v>0</v>
      </c>
      <c r="J283" s="7"/>
      <c r="K283" s="8"/>
      <c r="M283" s="7"/>
      <c r="N283" s="8"/>
      <c r="O283" s="9" cm="1">
        <f t="array" ref="O283">_xlfn.IFS(AND(B283="Short",F283=Q283),(D283-F283)/D283,AND(B283="Long",F283=Q283),(F283/D283)-1,AND(B283="Long",F283&lt;&gt;Q283),(F283/D283)-1,AND(B283="Short",F283&lt;&gt;Q283),(D283-F283)/D283)</f>
        <v>9.8200196187145705E-2</v>
      </c>
      <c r="P283" t="s">
        <v>23</v>
      </c>
      <c r="Q283" s="7">
        <v>77.248500000000007</v>
      </c>
      <c r="R283" s="8">
        <v>43906</v>
      </c>
      <c r="S283" s="10">
        <f t="shared" si="12"/>
        <v>10</v>
      </c>
      <c r="T283" s="10">
        <v>1</v>
      </c>
      <c r="V283" s="11" t="str">
        <f t="shared" si="13"/>
        <v>1</v>
      </c>
      <c r="Y283" s="10">
        <v>0</v>
      </c>
      <c r="AC283">
        <f t="shared" si="14"/>
        <v>10</v>
      </c>
    </row>
    <row r="284" spans="1:29" x14ac:dyDescent="0.2">
      <c r="A284" t="s">
        <v>188</v>
      </c>
      <c r="B284" t="s">
        <v>22</v>
      </c>
      <c r="C284" s="6">
        <v>43928</v>
      </c>
      <c r="D284" s="7">
        <v>69.542000000000002</v>
      </c>
      <c r="E284" s="6">
        <v>43934</v>
      </c>
      <c r="F284" s="7">
        <v>64.757000000000005</v>
      </c>
      <c r="G284">
        <v>1</v>
      </c>
      <c r="H284">
        <v>0</v>
      </c>
      <c r="J284" s="7"/>
      <c r="K284" s="8"/>
      <c r="M284" s="7"/>
      <c r="N284" s="8"/>
      <c r="O284" s="9" cm="1">
        <f t="array" ref="O284">_xlfn.IFS(AND(B284="Short",F284=Q284),(D284-F284)/D284,AND(B284="Long",F284=Q284),(F284/D284)-1,AND(B284="Long",F284&lt;&gt;Q284),(F284/D284)-1,AND(B284="Short",F284&lt;&gt;Q284),(D284-F284)/D284)</f>
        <v>6.8807339449541233E-2</v>
      </c>
      <c r="P284" t="s">
        <v>23</v>
      </c>
      <c r="Q284" s="7">
        <v>64.757000000000005</v>
      </c>
      <c r="R284" s="8">
        <v>43928</v>
      </c>
      <c r="S284" s="10">
        <f t="shared" si="12"/>
        <v>6</v>
      </c>
      <c r="T284" s="10">
        <v>1</v>
      </c>
      <c r="V284" s="11" t="str">
        <f t="shared" si="13"/>
        <v>1</v>
      </c>
      <c r="Y284" s="10">
        <v>0</v>
      </c>
      <c r="AC284">
        <f t="shared" si="14"/>
        <v>6</v>
      </c>
    </row>
    <row r="285" spans="1:29" x14ac:dyDescent="0.2">
      <c r="A285" t="s">
        <v>188</v>
      </c>
      <c r="B285" t="s">
        <v>22</v>
      </c>
      <c r="C285" s="6">
        <v>44144</v>
      </c>
      <c r="D285" s="7">
        <v>110.435</v>
      </c>
      <c r="E285" s="6">
        <v>44510</v>
      </c>
      <c r="F285" s="7">
        <v>146.53</v>
      </c>
      <c r="G285">
        <v>0</v>
      </c>
      <c r="H285">
        <v>0</v>
      </c>
      <c r="J285" s="7"/>
      <c r="K285" s="8"/>
      <c r="M285" s="7"/>
      <c r="N285" s="8"/>
      <c r="O285" s="9" cm="1">
        <f t="array" ref="O285">_xlfn.IFS(AND(B285="Short",F285=Q285),(D285-F285)/D285,AND(B285="Long",F285=Q285),(F285/D285)-1,AND(B285="Long",F285&lt;&gt;Q285),(F285/D285)-1,AND(B285="Short",F285&lt;&gt;Q285),(D285-F285)/D285)</f>
        <v>-0.3268438447955811</v>
      </c>
      <c r="P285" t="s">
        <v>23</v>
      </c>
      <c r="Q285" s="7">
        <v>95.772499999999994</v>
      </c>
      <c r="R285" s="8">
        <v>44144</v>
      </c>
      <c r="S285" s="10">
        <f t="shared" si="12"/>
        <v>366</v>
      </c>
      <c r="T285" s="10">
        <v>0</v>
      </c>
      <c r="V285" s="11" t="b">
        <f t="shared" si="13"/>
        <v>0</v>
      </c>
      <c r="Y285" s="10">
        <v>0</v>
      </c>
      <c r="AC285" t="b">
        <f t="shared" si="14"/>
        <v>0</v>
      </c>
    </row>
    <row r="286" spans="1:29" x14ac:dyDescent="0.2">
      <c r="A286" t="s">
        <v>173</v>
      </c>
      <c r="B286" t="s">
        <v>25</v>
      </c>
      <c r="C286" s="6">
        <v>43906</v>
      </c>
      <c r="D286" s="7">
        <v>212.54599999999999</v>
      </c>
      <c r="E286" s="6">
        <v>43916</v>
      </c>
      <c r="F286" s="7">
        <v>231.64099999999999</v>
      </c>
      <c r="G286">
        <v>1</v>
      </c>
      <c r="H286">
        <v>0</v>
      </c>
      <c r="J286" s="7"/>
      <c r="K286" s="8"/>
      <c r="M286" s="7"/>
      <c r="N286" s="8"/>
      <c r="O286" s="9" cm="1">
        <f t="array" ref="O286">_xlfn.IFS(AND(B286="Short",F286=Q286),(D286-F286)/D286,AND(B286="Long",F286=Q286),(F286/D286)-1,AND(B286="Long",F286&lt;&gt;Q286),(F286/D286)-1,AND(B286="Short",F286&lt;&gt;Q286),(D286-F286)/D286)</f>
        <v>8.9839375946853872E-2</v>
      </c>
      <c r="P286" t="s">
        <v>23</v>
      </c>
      <c r="Q286" s="7">
        <v>231.64099999999999</v>
      </c>
      <c r="R286" s="8">
        <v>43906</v>
      </c>
      <c r="S286" s="10">
        <f t="shared" si="12"/>
        <v>10</v>
      </c>
      <c r="T286" s="10">
        <v>1</v>
      </c>
      <c r="V286" s="11" t="str">
        <f t="shared" si="13"/>
        <v>1</v>
      </c>
      <c r="Y286" s="10">
        <v>0</v>
      </c>
      <c r="AC286">
        <f t="shared" si="14"/>
        <v>10</v>
      </c>
    </row>
    <row r="287" spans="1:29" x14ac:dyDescent="0.2">
      <c r="A287" t="s">
        <v>189</v>
      </c>
      <c r="B287" t="s">
        <v>22</v>
      </c>
      <c r="C287" s="6">
        <v>45408</v>
      </c>
      <c r="D287" s="7">
        <v>172.53299999999999</v>
      </c>
      <c r="E287" s="6">
        <v>45509</v>
      </c>
      <c r="F287" s="7">
        <v>158.75550000000001</v>
      </c>
      <c r="G287">
        <v>1</v>
      </c>
      <c r="H287">
        <v>0</v>
      </c>
      <c r="J287" s="7"/>
      <c r="K287" s="8"/>
      <c r="M287" s="7"/>
      <c r="N287" s="8"/>
      <c r="O287" s="9" cm="1">
        <f t="array" ref="O287">_xlfn.IFS(AND(B287="Short",F287=Q287),(D287-F287)/D287,AND(B287="Long",F287=Q287),(F287/D287)-1,AND(B287="Long",F287&lt;&gt;Q287),(F287/D287)-1,AND(B287="Short",F287&lt;&gt;Q287),(D287-F287)/D287)</f>
        <v>7.9854288744761734E-2</v>
      </c>
      <c r="P287" t="s">
        <v>23</v>
      </c>
      <c r="Q287" s="7">
        <v>158.75550000000001</v>
      </c>
      <c r="R287" s="8">
        <v>45408</v>
      </c>
      <c r="S287" s="10">
        <f t="shared" si="12"/>
        <v>101</v>
      </c>
      <c r="T287" s="10">
        <v>1</v>
      </c>
      <c r="V287" s="11" t="str">
        <f t="shared" si="13"/>
        <v>1</v>
      </c>
      <c r="Y287" s="10">
        <v>0</v>
      </c>
      <c r="AC287">
        <f t="shared" si="14"/>
        <v>101</v>
      </c>
    </row>
    <row r="288" spans="1:29" x14ac:dyDescent="0.2">
      <c r="A288" t="s">
        <v>193</v>
      </c>
      <c r="B288" t="s">
        <v>25</v>
      </c>
      <c r="C288" s="6">
        <v>43906</v>
      </c>
      <c r="D288" s="7">
        <v>71.611000000000004</v>
      </c>
      <c r="E288" s="6">
        <v>43938</v>
      </c>
      <c r="F288" s="7">
        <v>77.993499999999997</v>
      </c>
      <c r="G288">
        <v>1</v>
      </c>
      <c r="H288">
        <v>0</v>
      </c>
      <c r="J288" s="7"/>
      <c r="K288" s="8"/>
      <c r="M288" s="7"/>
      <c r="N288" s="8"/>
      <c r="O288" s="9" cm="1">
        <f t="array" ref="O288">_xlfn.IFS(AND(B288="Short",F288=Q288),(D288-F288)/D288,AND(B288="Long",F288=Q288),(F288/D288)-1,AND(B288="Long",F288&lt;&gt;Q288),(F288/D288)-1,AND(B288="Short",F288&lt;&gt;Q288),(D288-F288)/D288)</f>
        <v>8.9127368700339327E-2</v>
      </c>
      <c r="P288" t="s">
        <v>23</v>
      </c>
      <c r="Q288" s="7">
        <v>77.993499999999997</v>
      </c>
      <c r="R288" s="8">
        <v>43906</v>
      </c>
      <c r="S288" s="10">
        <f t="shared" si="12"/>
        <v>32</v>
      </c>
      <c r="T288" s="10">
        <v>1</v>
      </c>
      <c r="V288" s="11" t="str">
        <f t="shared" si="13"/>
        <v>1</v>
      </c>
      <c r="Y288" s="10">
        <v>0</v>
      </c>
      <c r="AC288">
        <f t="shared" si="14"/>
        <v>32</v>
      </c>
    </row>
    <row r="289" spans="1:29" x14ac:dyDescent="0.2">
      <c r="A289" t="s">
        <v>192</v>
      </c>
      <c r="B289" t="s">
        <v>25</v>
      </c>
      <c r="C289" s="6">
        <v>43906</v>
      </c>
      <c r="D289" s="7">
        <v>35.036000000000001</v>
      </c>
      <c r="E289" s="6">
        <v>43929</v>
      </c>
      <c r="F289" s="7">
        <v>39.655999999999999</v>
      </c>
      <c r="G289">
        <v>1</v>
      </c>
      <c r="H289">
        <v>0</v>
      </c>
      <c r="J289" s="7"/>
      <c r="K289" s="8"/>
      <c r="M289" s="7"/>
      <c r="N289" s="8"/>
      <c r="O289" s="9" cm="1">
        <f t="array" ref="O289">_xlfn.IFS(AND(B289="Short",F289=Q289),(D289-F289)/D289,AND(B289="Long",F289=Q289),(F289/D289)-1,AND(B289="Long",F289&lt;&gt;Q289),(F289/D289)-1,AND(B289="Short",F289&lt;&gt;Q289),(D289-F289)/D289)</f>
        <v>0.13186436807854762</v>
      </c>
      <c r="P289" t="s">
        <v>23</v>
      </c>
      <c r="Q289" s="7">
        <v>39.655999999999999</v>
      </c>
      <c r="R289" s="8">
        <v>43906</v>
      </c>
      <c r="S289" s="10">
        <f t="shared" si="12"/>
        <v>23</v>
      </c>
      <c r="T289" s="10">
        <v>1</v>
      </c>
      <c r="V289" s="11" t="str">
        <f t="shared" si="13"/>
        <v>1</v>
      </c>
      <c r="Y289" s="10">
        <v>0</v>
      </c>
      <c r="AC289">
        <f t="shared" si="14"/>
        <v>23</v>
      </c>
    </row>
    <row r="290" spans="1:29" x14ac:dyDescent="0.2">
      <c r="A290" t="s">
        <v>174</v>
      </c>
      <c r="B290" t="s">
        <v>25</v>
      </c>
      <c r="C290" s="6">
        <v>43906</v>
      </c>
      <c r="D290" s="7">
        <v>77.268000000000001</v>
      </c>
      <c r="E290" s="6">
        <v>43930</v>
      </c>
      <c r="F290" s="7">
        <v>86.253</v>
      </c>
      <c r="G290">
        <v>1</v>
      </c>
      <c r="H290">
        <v>0</v>
      </c>
      <c r="J290" s="7"/>
      <c r="K290" s="8"/>
      <c r="M290" s="7"/>
      <c r="N290" s="8"/>
      <c r="O290" s="9" cm="1">
        <f t="array" ref="O290">_xlfn.IFS(AND(B290="Short",F290=Q290),(D290-F290)/D290,AND(B290="Long",F290=Q290),(F290/D290)-1,AND(B290="Long",F290&lt;&gt;Q290),(F290/D290)-1,AND(B290="Short",F290&lt;&gt;Q290),(D290-F290)/D290)</f>
        <v>0.11628358440751674</v>
      </c>
      <c r="P290" t="s">
        <v>23</v>
      </c>
      <c r="Q290" s="7">
        <v>86.253</v>
      </c>
      <c r="R290" s="8">
        <v>43906</v>
      </c>
      <c r="S290" s="10">
        <f t="shared" si="12"/>
        <v>24</v>
      </c>
      <c r="T290" s="10">
        <v>1</v>
      </c>
      <c r="V290" s="11" t="str">
        <f t="shared" si="13"/>
        <v>1</v>
      </c>
      <c r="Y290" s="10">
        <v>0</v>
      </c>
      <c r="AC290">
        <f t="shared" si="14"/>
        <v>24</v>
      </c>
    </row>
    <row r="291" spans="1:29" x14ac:dyDescent="0.2">
      <c r="A291" t="s">
        <v>192</v>
      </c>
      <c r="B291" t="s">
        <v>25</v>
      </c>
      <c r="C291" s="6">
        <v>44144</v>
      </c>
      <c r="D291" s="7">
        <v>67.480999999999995</v>
      </c>
      <c r="E291" s="6">
        <v>44175</v>
      </c>
      <c r="F291" s="7">
        <v>73.788499999999999</v>
      </c>
      <c r="G291">
        <v>1</v>
      </c>
      <c r="H291">
        <v>0</v>
      </c>
      <c r="J291" s="7"/>
      <c r="K291" s="8"/>
      <c r="M291" s="7"/>
      <c r="N291" s="8"/>
      <c r="O291" s="9" cm="1">
        <f t="array" ref="O291">_xlfn.IFS(AND(B291="Short",F291=Q291),(D291-F291)/D291,AND(B291="Long",F291=Q291),(F291/D291)-1,AND(B291="Long",F291&lt;&gt;Q291),(F291/D291)-1,AND(B291="Short",F291&lt;&gt;Q291),(D291-F291)/D291)</f>
        <v>9.3470754730961447E-2</v>
      </c>
      <c r="P291" t="s">
        <v>23</v>
      </c>
      <c r="Q291" s="7">
        <v>73.788499999999999</v>
      </c>
      <c r="R291" s="8">
        <v>44144</v>
      </c>
      <c r="S291" s="10">
        <f t="shared" si="12"/>
        <v>31</v>
      </c>
      <c r="T291" s="10">
        <v>1</v>
      </c>
      <c r="V291" s="11" t="str">
        <f t="shared" si="13"/>
        <v>1</v>
      </c>
      <c r="Y291" s="10">
        <v>0</v>
      </c>
      <c r="AC291">
        <f t="shared" si="14"/>
        <v>31</v>
      </c>
    </row>
    <row r="292" spans="1:29" x14ac:dyDescent="0.2">
      <c r="A292" t="s">
        <v>174</v>
      </c>
      <c r="B292" t="s">
        <v>25</v>
      </c>
      <c r="C292" s="6">
        <v>45222</v>
      </c>
      <c r="D292" s="7">
        <v>51.838999999999999</v>
      </c>
      <c r="E292" s="6">
        <v>45293</v>
      </c>
      <c r="F292" s="7">
        <v>64.4315</v>
      </c>
      <c r="G292">
        <v>1</v>
      </c>
      <c r="H292">
        <v>0</v>
      </c>
      <c r="J292" s="7"/>
      <c r="K292" s="8"/>
      <c r="M292" s="7"/>
      <c r="N292" s="8"/>
      <c r="O292" s="9" cm="1">
        <f t="array" ref="O292">_xlfn.IFS(AND(B292="Short",F292=Q292),(D292-F292)/D292,AND(B292="Long",F292=Q292),(F292/D292)-1,AND(B292="Long",F292&lt;&gt;Q292),(F292/D292)-1,AND(B292="Short",F292&lt;&gt;Q292),(D292-F292)/D292)</f>
        <v>0.24291556550087767</v>
      </c>
      <c r="P292" t="s">
        <v>23</v>
      </c>
      <c r="Q292" s="7">
        <v>64.4315</v>
      </c>
      <c r="R292" s="8">
        <v>45222</v>
      </c>
      <c r="S292" s="10">
        <f t="shared" si="12"/>
        <v>71</v>
      </c>
      <c r="T292" s="10">
        <v>1</v>
      </c>
      <c r="V292" s="11" t="str">
        <f t="shared" si="13"/>
        <v>1</v>
      </c>
      <c r="Y292" s="10">
        <v>0</v>
      </c>
      <c r="AC292">
        <f t="shared" si="14"/>
        <v>71</v>
      </c>
    </row>
    <row r="293" spans="1:29" x14ac:dyDescent="0.2">
      <c r="A293" t="s">
        <v>174</v>
      </c>
      <c r="B293" t="s">
        <v>25</v>
      </c>
      <c r="C293" s="6">
        <v>45328</v>
      </c>
      <c r="D293" s="7">
        <v>52.932000000000002</v>
      </c>
      <c r="E293" s="6">
        <v>45355</v>
      </c>
      <c r="F293" s="7">
        <v>59.171999999999997</v>
      </c>
      <c r="G293">
        <v>1</v>
      </c>
      <c r="H293">
        <v>0</v>
      </c>
      <c r="J293" s="7"/>
      <c r="K293" s="8"/>
      <c r="M293" s="7"/>
      <c r="N293" s="8"/>
      <c r="O293" s="9" cm="1">
        <f t="array" ref="O293">_xlfn.IFS(AND(B293="Short",F293=Q293),(D293-F293)/D293,AND(B293="Long",F293=Q293),(F293/D293)-1,AND(B293="Long",F293&lt;&gt;Q293),(F293/D293)-1,AND(B293="Short",F293&lt;&gt;Q293),(D293-F293)/D293)</f>
        <v>0.11788710043074113</v>
      </c>
      <c r="P293" t="s">
        <v>23</v>
      </c>
      <c r="Q293" s="7">
        <v>59.171999999999997</v>
      </c>
      <c r="R293" s="8">
        <v>45328</v>
      </c>
      <c r="S293" s="10">
        <f t="shared" si="12"/>
        <v>27</v>
      </c>
      <c r="T293" s="10">
        <v>1</v>
      </c>
      <c r="V293" s="11" t="str">
        <f t="shared" si="13"/>
        <v>1</v>
      </c>
      <c r="Y293" s="10">
        <v>0</v>
      </c>
      <c r="AC293">
        <f t="shared" si="14"/>
        <v>27</v>
      </c>
    </row>
    <row r="294" spans="1:29" x14ac:dyDescent="0.2">
      <c r="A294" t="s">
        <v>196</v>
      </c>
      <c r="B294" t="s">
        <v>25</v>
      </c>
      <c r="C294" s="6">
        <v>43906</v>
      </c>
      <c r="D294" s="7">
        <v>152.30799999999999</v>
      </c>
      <c r="E294" s="6">
        <v>43950</v>
      </c>
      <c r="F294" s="7">
        <v>169.54300000000001</v>
      </c>
      <c r="G294">
        <v>1</v>
      </c>
      <c r="H294">
        <v>0</v>
      </c>
      <c r="J294" s="7"/>
      <c r="K294" s="8"/>
      <c r="M294" s="7"/>
      <c r="N294" s="8"/>
      <c r="O294" s="9" cm="1">
        <f t="array" ref="O294">_xlfn.IFS(AND(B294="Short",F294=Q294),(D294-F294)/D294,AND(B294="Long",F294=Q294),(F294/D294)-1,AND(B294="Long",F294&lt;&gt;Q294),(F294/D294)-1,AND(B294="Short",F294&lt;&gt;Q294),(D294-F294)/D294)</f>
        <v>0.11315886230532879</v>
      </c>
      <c r="P294" t="s">
        <v>23</v>
      </c>
      <c r="Q294" s="7">
        <v>169.54300000000001</v>
      </c>
      <c r="R294" s="8">
        <v>43906</v>
      </c>
      <c r="S294" s="10">
        <f t="shared" si="12"/>
        <v>44</v>
      </c>
      <c r="T294" s="10">
        <v>1</v>
      </c>
      <c r="V294" s="11" t="str">
        <f t="shared" si="13"/>
        <v>1</v>
      </c>
      <c r="Y294" s="10">
        <v>0</v>
      </c>
      <c r="AC294">
        <f t="shared" si="14"/>
        <v>44</v>
      </c>
    </row>
    <row r="295" spans="1:29" x14ac:dyDescent="0.2">
      <c r="A295" t="s">
        <v>197</v>
      </c>
      <c r="B295" t="s">
        <v>25</v>
      </c>
      <c r="C295" s="6">
        <v>43906</v>
      </c>
      <c r="D295" s="7">
        <v>130.14099999999999</v>
      </c>
      <c r="E295" s="6">
        <v>43930</v>
      </c>
      <c r="F295" s="7">
        <v>146.1985</v>
      </c>
      <c r="G295">
        <v>1</v>
      </c>
      <c r="H295">
        <v>0</v>
      </c>
      <c r="J295" s="7"/>
      <c r="K295" s="8"/>
      <c r="M295" s="7"/>
      <c r="N295" s="8"/>
      <c r="O295" s="9" cm="1">
        <f t="array" ref="O295">_xlfn.IFS(AND(B295="Short",F295=Q295),(D295-F295)/D295,AND(B295="Long",F295=Q295),(F295/D295)-1,AND(B295="Long",F295&lt;&gt;Q295),(F295/D295)-1,AND(B295="Short",F295&lt;&gt;Q295),(D295-F295)/D295)</f>
        <v>0.12338540506066509</v>
      </c>
      <c r="P295" t="s">
        <v>23</v>
      </c>
      <c r="Q295" s="7">
        <v>146.1985</v>
      </c>
      <c r="R295" s="8">
        <v>43906</v>
      </c>
      <c r="S295" s="10">
        <f t="shared" si="12"/>
        <v>24</v>
      </c>
      <c r="T295" s="10">
        <v>1</v>
      </c>
      <c r="V295" s="11" t="str">
        <f t="shared" si="13"/>
        <v>1</v>
      </c>
      <c r="Y295" s="10">
        <v>0</v>
      </c>
      <c r="AC295">
        <f t="shared" si="14"/>
        <v>24</v>
      </c>
    </row>
    <row r="296" spans="1:29" x14ac:dyDescent="0.2">
      <c r="A296" t="s">
        <v>203</v>
      </c>
      <c r="B296" t="s">
        <v>25</v>
      </c>
      <c r="C296" s="6">
        <v>43906</v>
      </c>
      <c r="D296" s="7">
        <v>48.201999999999998</v>
      </c>
      <c r="E296" s="6">
        <v>43914</v>
      </c>
      <c r="F296" s="7">
        <v>53.392000000000003</v>
      </c>
      <c r="G296">
        <v>1</v>
      </c>
      <c r="H296">
        <v>0</v>
      </c>
      <c r="J296" s="7"/>
      <c r="K296" s="8"/>
      <c r="M296" s="7"/>
      <c r="N296" s="8"/>
      <c r="O296" s="9" cm="1">
        <f t="array" ref="O296">_xlfn.IFS(AND(B296="Short",F296=Q296),(D296-F296)/D296,AND(B296="Long",F296=Q296),(F296/D296)-1,AND(B296="Long",F296&lt;&gt;Q296),(F296/D296)-1,AND(B296="Short",F296&lt;&gt;Q296),(D296-F296)/D296)</f>
        <v>0.10767188083482027</v>
      </c>
      <c r="P296" t="s">
        <v>23</v>
      </c>
      <c r="Q296" s="7">
        <v>53.392000000000003</v>
      </c>
      <c r="R296" s="8">
        <v>43906</v>
      </c>
      <c r="S296" s="10">
        <f t="shared" si="12"/>
        <v>8</v>
      </c>
      <c r="T296" s="10">
        <v>1</v>
      </c>
      <c r="V296" s="11" t="str">
        <f t="shared" si="13"/>
        <v>1</v>
      </c>
      <c r="Y296" s="10">
        <v>0</v>
      </c>
      <c r="AC296">
        <f t="shared" si="14"/>
        <v>8</v>
      </c>
    </row>
    <row r="297" spans="1:29" x14ac:dyDescent="0.2">
      <c r="A297" t="s">
        <v>203</v>
      </c>
      <c r="B297" t="s">
        <v>22</v>
      </c>
      <c r="C297" s="6">
        <v>44209</v>
      </c>
      <c r="D297" s="7">
        <v>58.874000000000002</v>
      </c>
      <c r="E297" s="6">
        <v>44221</v>
      </c>
      <c r="F297" s="7">
        <v>54.179000000000002</v>
      </c>
      <c r="G297">
        <v>1</v>
      </c>
      <c r="H297">
        <v>0</v>
      </c>
      <c r="J297" s="7"/>
      <c r="K297" s="8"/>
      <c r="M297" s="7"/>
      <c r="N297" s="8"/>
      <c r="O297" s="9" cm="1">
        <f t="array" ref="O297">_xlfn.IFS(AND(B297="Short",F297=Q297),(D297-F297)/D297,AND(B297="Long",F297=Q297),(F297/D297)-1,AND(B297="Long",F297&lt;&gt;Q297),(F297/D297)-1,AND(B297="Short",F297&lt;&gt;Q297),(D297-F297)/D297)</f>
        <v>7.974657743655944E-2</v>
      </c>
      <c r="P297" t="s">
        <v>23</v>
      </c>
      <c r="Q297" s="7">
        <v>54.179000000000002</v>
      </c>
      <c r="R297" s="8">
        <v>44209</v>
      </c>
      <c r="S297" s="10">
        <f t="shared" si="12"/>
        <v>12</v>
      </c>
      <c r="T297" s="10">
        <v>1</v>
      </c>
      <c r="V297" s="11" t="str">
        <f t="shared" si="13"/>
        <v>1</v>
      </c>
      <c r="Y297" s="10">
        <v>0</v>
      </c>
      <c r="AC297">
        <f t="shared" si="14"/>
        <v>12</v>
      </c>
    </row>
    <row r="298" spans="1:29" x14ac:dyDescent="0.2">
      <c r="A298" t="s">
        <v>203</v>
      </c>
      <c r="B298" t="s">
        <v>25</v>
      </c>
      <c r="C298" s="6">
        <v>44771</v>
      </c>
      <c r="D298" s="7">
        <v>36.015500000000003</v>
      </c>
      <c r="E298" s="6">
        <v>45138</v>
      </c>
      <c r="F298" s="7">
        <v>35.770000000000003</v>
      </c>
      <c r="G298">
        <v>0</v>
      </c>
      <c r="H298">
        <v>0</v>
      </c>
      <c r="J298" s="7"/>
      <c r="K298" s="8"/>
      <c r="M298" s="7"/>
      <c r="N298" s="8"/>
      <c r="O298" s="9" cm="1">
        <f t="array" ref="O298">_xlfn.IFS(AND(B298="Short",F298=Q298),(D298-F298)/D298,AND(B298="Long",F298=Q298),(F298/D298)-1,AND(B298="Long",F298&lt;&gt;Q298),(F298/D298)-1,AND(B298="Short",F298&lt;&gt;Q298),(D298-F298)/D298)</f>
        <v>-6.8165095583845314E-3</v>
      </c>
      <c r="P298" t="s">
        <v>23</v>
      </c>
      <c r="Q298" s="7">
        <v>39.094250000000002</v>
      </c>
      <c r="R298" s="8">
        <v>44771</v>
      </c>
      <c r="S298" s="10">
        <f t="shared" si="12"/>
        <v>367</v>
      </c>
      <c r="T298" s="10">
        <v>0</v>
      </c>
      <c r="V298" s="11" t="b">
        <f t="shared" si="13"/>
        <v>0</v>
      </c>
      <c r="Y298" s="10">
        <v>0</v>
      </c>
      <c r="AC298">
        <f t="shared" si="14"/>
        <v>367</v>
      </c>
    </row>
    <row r="299" spans="1:29" x14ac:dyDescent="0.2">
      <c r="A299" t="s">
        <v>182</v>
      </c>
      <c r="B299" t="s">
        <v>25</v>
      </c>
      <c r="C299" s="6">
        <v>43906</v>
      </c>
      <c r="D299" s="7">
        <v>32.305999999999997</v>
      </c>
      <c r="E299" s="6">
        <v>43910</v>
      </c>
      <c r="F299" s="7">
        <v>35.350999999999999</v>
      </c>
      <c r="G299">
        <v>1</v>
      </c>
      <c r="H299">
        <v>0</v>
      </c>
      <c r="J299" s="7"/>
      <c r="K299" s="8"/>
      <c r="M299" s="7"/>
      <c r="N299" s="8"/>
      <c r="O299" s="9" cm="1">
        <f t="array" ref="O299">_xlfn.IFS(AND(B299="Short",F299=Q299),(D299-F299)/D299,AND(B299="Long",F299=Q299),(F299/D299)-1,AND(B299="Long",F299&lt;&gt;Q299),(F299/D299)-1,AND(B299="Short",F299&lt;&gt;Q299),(D299-F299)/D299)</f>
        <v>9.4254937163375185E-2</v>
      </c>
      <c r="P299" t="s">
        <v>23</v>
      </c>
      <c r="Q299" s="7">
        <v>35.350999999999999</v>
      </c>
      <c r="R299" s="8">
        <v>43906</v>
      </c>
      <c r="S299" s="10">
        <f t="shared" si="12"/>
        <v>4</v>
      </c>
      <c r="T299" s="10">
        <v>1</v>
      </c>
      <c r="V299" s="11" t="str">
        <f t="shared" si="13"/>
        <v>1</v>
      </c>
      <c r="Y299" s="10">
        <v>0</v>
      </c>
      <c r="AC299">
        <f t="shared" si="14"/>
        <v>4</v>
      </c>
    </row>
    <row r="300" spans="1:29" x14ac:dyDescent="0.2">
      <c r="A300" t="s">
        <v>182</v>
      </c>
      <c r="B300" t="s">
        <v>22</v>
      </c>
      <c r="C300" s="6">
        <v>44132</v>
      </c>
      <c r="D300" s="7">
        <v>91.335999999999999</v>
      </c>
      <c r="E300" s="6">
        <v>44134</v>
      </c>
      <c r="F300" s="7">
        <v>83.881</v>
      </c>
      <c r="G300">
        <v>1</v>
      </c>
      <c r="H300">
        <v>0</v>
      </c>
      <c r="J300" s="7"/>
      <c r="K300" s="8"/>
      <c r="M300" s="7"/>
      <c r="N300" s="8"/>
      <c r="O300" s="9" cm="1">
        <f t="array" ref="O300">_xlfn.IFS(AND(B300="Short",F300=Q300),(D300-F300)/D300,AND(B300="Long",F300=Q300),(F300/D300)-1,AND(B300="Long",F300&lt;&gt;Q300),(F300/D300)-1,AND(B300="Short",F300&lt;&gt;Q300),(D300-F300)/D300)</f>
        <v>8.1621704475781709E-2</v>
      </c>
      <c r="P300" t="s">
        <v>23</v>
      </c>
      <c r="Q300" s="7">
        <v>83.881</v>
      </c>
      <c r="R300" s="8">
        <v>44132</v>
      </c>
      <c r="S300" s="10">
        <f t="shared" si="12"/>
        <v>2</v>
      </c>
      <c r="T300" s="10">
        <v>1</v>
      </c>
      <c r="V300" s="11" t="str">
        <f t="shared" si="13"/>
        <v>1</v>
      </c>
      <c r="Y300" s="10">
        <v>0</v>
      </c>
      <c r="AC300">
        <f t="shared" si="14"/>
        <v>2</v>
      </c>
    </row>
    <row r="301" spans="1:29" x14ac:dyDescent="0.2">
      <c r="A301" t="s">
        <v>182</v>
      </c>
      <c r="B301" t="s">
        <v>25</v>
      </c>
      <c r="C301" s="6">
        <v>44622</v>
      </c>
      <c r="D301" s="7">
        <v>66.817999999999998</v>
      </c>
      <c r="E301" s="6">
        <v>44627</v>
      </c>
      <c r="F301" s="7">
        <v>74.153000000000006</v>
      </c>
      <c r="G301">
        <v>1</v>
      </c>
      <c r="H301">
        <v>0</v>
      </c>
      <c r="J301" s="7"/>
      <c r="K301" s="8"/>
      <c r="M301" s="7"/>
      <c r="N301" s="8"/>
      <c r="O301" s="9" cm="1">
        <f t="array" ref="O301">_xlfn.IFS(AND(B301="Short",F301=Q301),(D301-F301)/D301,AND(B301="Long",F301=Q301),(F301/D301)-1,AND(B301="Long",F301&lt;&gt;Q301),(F301/D301)-1,AND(B301="Short",F301&lt;&gt;Q301),(D301-F301)/D301)</f>
        <v>0.10977580891376593</v>
      </c>
      <c r="P301" t="s">
        <v>23</v>
      </c>
      <c r="Q301" s="7">
        <v>74.153000000000006</v>
      </c>
      <c r="R301" s="8">
        <v>44622</v>
      </c>
      <c r="S301" s="10">
        <f t="shared" si="12"/>
        <v>5</v>
      </c>
      <c r="T301" s="10">
        <v>1</v>
      </c>
      <c r="V301" s="11" t="str">
        <f t="shared" si="13"/>
        <v>1</v>
      </c>
      <c r="Y301" s="10">
        <v>0</v>
      </c>
      <c r="AC301">
        <f t="shared" si="14"/>
        <v>5</v>
      </c>
    </row>
    <row r="302" spans="1:29" x14ac:dyDescent="0.2">
      <c r="A302" t="s">
        <v>182</v>
      </c>
      <c r="B302" t="s">
        <v>22</v>
      </c>
      <c r="C302" s="6">
        <v>44770</v>
      </c>
      <c r="D302" s="7">
        <v>88.343000000000004</v>
      </c>
      <c r="E302" s="6">
        <v>45138</v>
      </c>
      <c r="F302" s="7">
        <v>207.4</v>
      </c>
      <c r="G302">
        <v>0</v>
      </c>
      <c r="H302">
        <v>0</v>
      </c>
      <c r="J302" s="7"/>
      <c r="K302" s="8"/>
      <c r="M302" s="7"/>
      <c r="N302" s="8"/>
      <c r="O302" s="9" cm="1">
        <f t="array" ref="O302">_xlfn.IFS(AND(B302="Short",F302=Q302),(D302-F302)/D302,AND(B302="Long",F302=Q302),(F302/D302)-1,AND(B302="Long",F302&lt;&gt;Q302),(F302/D302)-1,AND(B302="Short",F302&lt;&gt;Q302),(D302-F302)/D302)</f>
        <v>-1.3476676137328367</v>
      </c>
      <c r="P302" t="s">
        <v>23</v>
      </c>
      <c r="Q302" s="7">
        <v>78.6905</v>
      </c>
      <c r="R302" s="8">
        <v>44770</v>
      </c>
      <c r="S302" s="10">
        <f t="shared" si="12"/>
        <v>368</v>
      </c>
      <c r="T302" s="10">
        <v>0</v>
      </c>
      <c r="V302" s="11" t="b">
        <f t="shared" si="13"/>
        <v>0</v>
      </c>
      <c r="Y302" s="10">
        <v>0</v>
      </c>
      <c r="AC302" t="b">
        <f t="shared" si="14"/>
        <v>0</v>
      </c>
    </row>
    <row r="303" spans="1:29" x14ac:dyDescent="0.2">
      <c r="A303" t="s">
        <v>197</v>
      </c>
      <c r="B303" t="s">
        <v>22</v>
      </c>
      <c r="C303" s="6">
        <v>44144</v>
      </c>
      <c r="D303" s="7">
        <v>202.83699999999999</v>
      </c>
      <c r="E303" s="6">
        <v>44510</v>
      </c>
      <c r="F303" s="7">
        <v>225.41</v>
      </c>
      <c r="G303">
        <v>0</v>
      </c>
      <c r="H303">
        <v>0</v>
      </c>
      <c r="J303" s="7"/>
      <c r="K303" s="8"/>
      <c r="M303" s="7"/>
      <c r="N303" s="8"/>
      <c r="O303" s="9" cm="1">
        <f t="array" ref="O303">_xlfn.IFS(AND(B303="Short",F303=Q303),(D303-F303)/D303,AND(B303="Long",F303=Q303),(F303/D303)-1,AND(B303="Long",F303&lt;&gt;Q303),(F303/D303)-1,AND(B303="Short",F303&lt;&gt;Q303),(D303-F303)/D303)</f>
        <v>-0.11128640238220841</v>
      </c>
      <c r="P303" t="s">
        <v>23</v>
      </c>
      <c r="Q303" s="7">
        <v>187.36449999999999</v>
      </c>
      <c r="R303" s="8">
        <v>44144</v>
      </c>
      <c r="S303" s="10">
        <f t="shared" si="12"/>
        <v>366</v>
      </c>
      <c r="T303" s="10">
        <v>0</v>
      </c>
      <c r="V303" s="11" t="b">
        <f t="shared" si="13"/>
        <v>0</v>
      </c>
      <c r="Y303" s="10">
        <v>0</v>
      </c>
      <c r="AC303" t="b">
        <f t="shared" si="14"/>
        <v>0</v>
      </c>
    </row>
    <row r="304" spans="1:29" x14ac:dyDescent="0.2">
      <c r="A304" t="s">
        <v>185</v>
      </c>
      <c r="B304" t="s">
        <v>25</v>
      </c>
      <c r="C304" s="6">
        <v>43906</v>
      </c>
      <c r="D304" s="7">
        <v>14.71</v>
      </c>
      <c r="E304" s="6">
        <v>43908</v>
      </c>
      <c r="F304" s="7">
        <v>16.225000000000001</v>
      </c>
      <c r="G304">
        <v>1</v>
      </c>
      <c r="H304">
        <v>0</v>
      </c>
      <c r="J304" s="7"/>
      <c r="K304" s="8"/>
      <c r="M304" s="7"/>
      <c r="N304" s="8"/>
      <c r="O304" s="9" cm="1">
        <f t="array" ref="O304">_xlfn.IFS(AND(B304="Short",F304=Q304),(D304-F304)/D304,AND(B304="Long",F304=Q304),(F304/D304)-1,AND(B304="Long",F304&lt;&gt;Q304),(F304/D304)-1,AND(B304="Short",F304&lt;&gt;Q304),(D304-F304)/D304)</f>
        <v>0.10299116247450724</v>
      </c>
      <c r="P304" t="s">
        <v>23</v>
      </c>
      <c r="Q304" s="7">
        <v>16.225000000000001</v>
      </c>
      <c r="R304" s="8">
        <v>43906</v>
      </c>
      <c r="S304" s="10">
        <f t="shared" si="12"/>
        <v>2</v>
      </c>
      <c r="T304" s="10">
        <v>1</v>
      </c>
      <c r="V304" s="11" t="str">
        <f t="shared" si="13"/>
        <v>1</v>
      </c>
      <c r="Y304" s="10">
        <v>0</v>
      </c>
      <c r="AC304">
        <f t="shared" si="14"/>
        <v>2</v>
      </c>
    </row>
    <row r="305" spans="1:29" x14ac:dyDescent="0.2">
      <c r="A305" t="s">
        <v>200</v>
      </c>
      <c r="B305" t="s">
        <v>25</v>
      </c>
      <c r="C305" s="6">
        <v>43906</v>
      </c>
      <c r="D305" s="7">
        <v>69.834000000000003</v>
      </c>
      <c r="E305" s="6">
        <v>43917</v>
      </c>
      <c r="F305" s="7">
        <v>76.088999999999999</v>
      </c>
      <c r="G305">
        <v>1</v>
      </c>
      <c r="H305">
        <v>0</v>
      </c>
      <c r="J305" s="7"/>
      <c r="K305" s="8"/>
      <c r="M305" s="7"/>
      <c r="N305" s="8"/>
      <c r="O305" s="9" cm="1">
        <f t="array" ref="O305">_xlfn.IFS(AND(B305="Short",F305=Q305),(D305-F305)/D305,AND(B305="Long",F305=Q305),(F305/D305)-1,AND(B305="Long",F305&lt;&gt;Q305),(F305/D305)-1,AND(B305="Short",F305&lt;&gt;Q305),(D305-F305)/D305)</f>
        <v>8.9569550648681107E-2</v>
      </c>
      <c r="P305" t="s">
        <v>23</v>
      </c>
      <c r="Q305" s="7">
        <v>76.088999999999999</v>
      </c>
      <c r="R305" s="8">
        <v>43906</v>
      </c>
      <c r="S305" s="10">
        <f t="shared" si="12"/>
        <v>11</v>
      </c>
      <c r="T305" s="10">
        <v>1</v>
      </c>
      <c r="V305" s="11" t="str">
        <f t="shared" si="13"/>
        <v>1</v>
      </c>
      <c r="Y305" s="10">
        <v>0</v>
      </c>
      <c r="AC305">
        <f t="shared" si="14"/>
        <v>11</v>
      </c>
    </row>
    <row r="306" spans="1:29" x14ac:dyDescent="0.2">
      <c r="A306" t="s">
        <v>185</v>
      </c>
      <c r="B306" t="s">
        <v>25</v>
      </c>
      <c r="C306" s="6">
        <v>44868</v>
      </c>
      <c r="D306" s="7">
        <v>46.317999999999998</v>
      </c>
      <c r="E306" s="6">
        <v>44875</v>
      </c>
      <c r="F306" s="7">
        <v>52.078000000000003</v>
      </c>
      <c r="G306">
        <v>1</v>
      </c>
      <c r="H306">
        <v>0</v>
      </c>
      <c r="J306" s="7"/>
      <c r="K306" s="8"/>
      <c r="M306" s="7"/>
      <c r="N306" s="8"/>
      <c r="O306" s="9" cm="1">
        <f t="array" ref="O306">_xlfn.IFS(AND(B306="Short",F306=Q306),(D306-F306)/D306,AND(B306="Long",F306=Q306),(F306/D306)-1,AND(B306="Long",F306&lt;&gt;Q306),(F306/D306)-1,AND(B306="Short",F306&lt;&gt;Q306),(D306-F306)/D306)</f>
        <v>0.12435770110971989</v>
      </c>
      <c r="P306" t="s">
        <v>23</v>
      </c>
      <c r="Q306" s="7">
        <v>52.078000000000003</v>
      </c>
      <c r="R306" s="8">
        <v>44868</v>
      </c>
      <c r="S306" s="10">
        <f t="shared" si="12"/>
        <v>7</v>
      </c>
      <c r="T306" s="10">
        <v>1</v>
      </c>
      <c r="V306" s="11" t="str">
        <f t="shared" si="13"/>
        <v>1</v>
      </c>
      <c r="Y306" s="10">
        <v>0</v>
      </c>
      <c r="AC306">
        <f t="shared" si="14"/>
        <v>7</v>
      </c>
    </row>
    <row r="307" spans="1:29" x14ac:dyDescent="0.2">
      <c r="A307" t="s">
        <v>185</v>
      </c>
      <c r="B307" t="s">
        <v>22</v>
      </c>
      <c r="C307" s="6">
        <v>44965</v>
      </c>
      <c r="D307" s="7">
        <v>60.052999999999997</v>
      </c>
      <c r="E307" s="6">
        <v>45233</v>
      </c>
      <c r="F307" s="7">
        <v>54.825499999999998</v>
      </c>
      <c r="G307">
        <v>1</v>
      </c>
      <c r="H307">
        <v>0</v>
      </c>
      <c r="J307" s="7"/>
      <c r="K307" s="8"/>
      <c r="M307" s="7"/>
      <c r="N307" s="8"/>
      <c r="O307" s="9" cm="1">
        <f t="array" ref="O307">_xlfn.IFS(AND(B307="Short",F307=Q307),(D307-F307)/D307,AND(B307="Long",F307=Q307),(F307/D307)-1,AND(B307="Long",F307&lt;&gt;Q307),(F307/D307)-1,AND(B307="Short",F307&lt;&gt;Q307),(D307-F307)/D307)</f>
        <v>8.7048107505037206E-2</v>
      </c>
      <c r="P307" t="s">
        <v>23</v>
      </c>
      <c r="Q307" s="7">
        <v>54.825499999999998</v>
      </c>
      <c r="R307" s="8">
        <v>44965</v>
      </c>
      <c r="S307" s="10">
        <f t="shared" si="12"/>
        <v>268</v>
      </c>
      <c r="T307" s="10">
        <v>1</v>
      </c>
      <c r="V307" s="11" t="str">
        <f t="shared" si="13"/>
        <v>1</v>
      </c>
      <c r="Y307" s="10">
        <v>0</v>
      </c>
      <c r="AC307">
        <f t="shared" si="14"/>
        <v>268</v>
      </c>
    </row>
    <row r="308" spans="1:29" x14ac:dyDescent="0.2">
      <c r="A308" t="s">
        <v>185</v>
      </c>
      <c r="B308" t="s">
        <v>25</v>
      </c>
      <c r="C308" s="6">
        <v>45233</v>
      </c>
      <c r="D308" s="7">
        <v>45.808999999999997</v>
      </c>
      <c r="E308" s="6">
        <v>45272</v>
      </c>
      <c r="F308" s="7">
        <v>55.6265</v>
      </c>
      <c r="G308">
        <v>1</v>
      </c>
      <c r="H308">
        <v>0</v>
      </c>
      <c r="J308" s="7"/>
      <c r="K308" s="8"/>
      <c r="M308" s="7"/>
      <c r="N308" s="8"/>
      <c r="O308" s="9" cm="1">
        <f t="array" ref="O308">_xlfn.IFS(AND(B308="Short",F308=Q308),(D308-F308)/D308,AND(B308="Long",F308=Q308),(F308/D308)-1,AND(B308="Long",F308&lt;&gt;Q308),(F308/D308)-1,AND(B308="Short",F308&lt;&gt;Q308),(D308-F308)/D308)</f>
        <v>0.21431378113471156</v>
      </c>
      <c r="P308" t="s">
        <v>23</v>
      </c>
      <c r="Q308" s="7">
        <v>55.6265</v>
      </c>
      <c r="R308" s="8">
        <v>45233</v>
      </c>
      <c r="S308" s="10">
        <f t="shared" si="12"/>
        <v>39</v>
      </c>
      <c r="T308" s="10">
        <v>1</v>
      </c>
      <c r="V308" s="11" t="str">
        <f t="shared" si="13"/>
        <v>1</v>
      </c>
      <c r="Y308" s="10">
        <v>0</v>
      </c>
      <c r="AC308">
        <f t="shared" si="14"/>
        <v>39</v>
      </c>
    </row>
    <row r="309" spans="1:29" x14ac:dyDescent="0.2">
      <c r="A309" t="s">
        <v>191</v>
      </c>
      <c r="B309" t="s">
        <v>25</v>
      </c>
      <c r="C309" s="6">
        <v>43906</v>
      </c>
      <c r="D309" s="7">
        <v>53.978999999999999</v>
      </c>
      <c r="E309" s="6">
        <v>43928</v>
      </c>
      <c r="F309" s="7">
        <v>58.771500000000003</v>
      </c>
      <c r="G309">
        <v>1</v>
      </c>
      <c r="H309">
        <v>0</v>
      </c>
      <c r="J309" s="7"/>
      <c r="K309" s="8"/>
      <c r="M309" s="7"/>
      <c r="N309" s="8"/>
      <c r="O309" s="9" cm="1">
        <f t="array" ref="O309">_xlfn.IFS(AND(B309="Short",F309=Q309),(D309-F309)/D309,AND(B309="Long",F309=Q309),(F309/D309)-1,AND(B309="Long",F309&lt;&gt;Q309),(F309/D309)-1,AND(B309="Short",F309&lt;&gt;Q309),(D309-F309)/D309)</f>
        <v>8.8784527316178696E-2</v>
      </c>
      <c r="P309" t="s">
        <v>23</v>
      </c>
      <c r="Q309" s="7">
        <v>58.771500000000003</v>
      </c>
      <c r="R309" s="8">
        <v>43906</v>
      </c>
      <c r="S309" s="10">
        <f t="shared" si="12"/>
        <v>22</v>
      </c>
      <c r="T309" s="10">
        <v>1</v>
      </c>
      <c r="V309" s="11" t="str">
        <f t="shared" si="13"/>
        <v>1</v>
      </c>
      <c r="Y309" s="10">
        <v>0</v>
      </c>
      <c r="AC309">
        <f t="shared" si="14"/>
        <v>22</v>
      </c>
    </row>
    <row r="310" spans="1:29" x14ac:dyDescent="0.2">
      <c r="A310" t="s">
        <v>206</v>
      </c>
      <c r="B310" t="s">
        <v>25</v>
      </c>
      <c r="C310" s="6">
        <v>43906</v>
      </c>
      <c r="D310" s="7">
        <v>152.92400000000001</v>
      </c>
      <c r="E310" s="6">
        <v>43929</v>
      </c>
      <c r="F310" s="7">
        <v>173.12899999999999</v>
      </c>
      <c r="G310">
        <v>1</v>
      </c>
      <c r="H310">
        <v>0</v>
      </c>
      <c r="J310" s="7"/>
      <c r="K310" s="8"/>
      <c r="M310" s="7"/>
      <c r="N310" s="8"/>
      <c r="O310" s="9" cm="1">
        <f t="array" ref="O310">_xlfn.IFS(AND(B310="Short",F310=Q310),(D310-F310)/D310,AND(B310="Long",F310=Q310),(F310/D310)-1,AND(B310="Long",F310&lt;&gt;Q310),(F310/D310)-1,AND(B310="Short",F310&lt;&gt;Q310),(D310-F310)/D310)</f>
        <v>0.1321244539771389</v>
      </c>
      <c r="P310" t="s">
        <v>23</v>
      </c>
      <c r="Q310" s="7">
        <v>173.12899999999999</v>
      </c>
      <c r="R310" s="8">
        <v>43906</v>
      </c>
      <c r="S310" s="10">
        <f t="shared" si="12"/>
        <v>23</v>
      </c>
      <c r="T310" s="10">
        <v>1</v>
      </c>
      <c r="V310" s="11" t="str">
        <f t="shared" si="13"/>
        <v>1</v>
      </c>
      <c r="Y310" s="10">
        <v>0</v>
      </c>
      <c r="AC310">
        <f t="shared" si="14"/>
        <v>23</v>
      </c>
    </row>
    <row r="311" spans="1:29" x14ac:dyDescent="0.2">
      <c r="A311" t="s">
        <v>208</v>
      </c>
      <c r="B311" t="s">
        <v>25</v>
      </c>
      <c r="C311" s="6">
        <v>43906</v>
      </c>
      <c r="D311" s="7">
        <v>234.92500000000001</v>
      </c>
      <c r="E311" s="6">
        <v>43935</v>
      </c>
      <c r="F311" s="7">
        <v>256.86250000000001</v>
      </c>
      <c r="G311">
        <v>1</v>
      </c>
      <c r="H311">
        <v>0</v>
      </c>
      <c r="J311" s="7"/>
      <c r="K311" s="8"/>
      <c r="M311" s="7"/>
      <c r="N311" s="8"/>
      <c r="O311" s="9" cm="1">
        <f t="array" ref="O311">_xlfn.IFS(AND(B311="Short",F311=Q311),(D311-F311)/D311,AND(B311="Long",F311=Q311),(F311/D311)-1,AND(B311="Long",F311&lt;&gt;Q311),(F311/D311)-1,AND(B311="Short",F311&lt;&gt;Q311),(D311-F311)/D311)</f>
        <v>9.3380866233904403E-2</v>
      </c>
      <c r="P311" t="s">
        <v>23</v>
      </c>
      <c r="Q311" s="7">
        <v>256.86250000000001</v>
      </c>
      <c r="R311" s="8">
        <v>43906</v>
      </c>
      <c r="S311" s="10">
        <f t="shared" si="12"/>
        <v>29</v>
      </c>
      <c r="T311" s="10">
        <v>1</v>
      </c>
      <c r="V311" s="11" t="str">
        <f t="shared" si="13"/>
        <v>1</v>
      </c>
      <c r="Y311" s="10">
        <v>0</v>
      </c>
      <c r="AC311">
        <f t="shared" si="14"/>
        <v>29</v>
      </c>
    </row>
    <row r="312" spans="1:29" x14ac:dyDescent="0.2">
      <c r="A312" t="s">
        <v>208</v>
      </c>
      <c r="B312" t="s">
        <v>22</v>
      </c>
      <c r="C312" s="6">
        <v>44519</v>
      </c>
      <c r="D312" s="7">
        <v>707.17700000000002</v>
      </c>
      <c r="E312" s="6">
        <v>44533</v>
      </c>
      <c r="F312" s="7">
        <v>641.97950000000003</v>
      </c>
      <c r="G312">
        <v>1</v>
      </c>
      <c r="H312">
        <v>0</v>
      </c>
      <c r="J312" s="7"/>
      <c r="K312" s="8"/>
      <c r="M312" s="7"/>
      <c r="N312" s="8"/>
      <c r="O312" s="9" cm="1">
        <f t="array" ref="O312">_xlfn.IFS(AND(B312="Short",F312=Q312),(D312-F312)/D312,AND(B312="Long",F312=Q312),(F312/D312)-1,AND(B312="Long",F312&lt;&gt;Q312),(F312/D312)-1,AND(B312="Short",F312&lt;&gt;Q312),(D312-F312)/D312)</f>
        <v>9.2194033459798597E-2</v>
      </c>
      <c r="P312" t="s">
        <v>23</v>
      </c>
      <c r="Q312" s="7">
        <v>641.97950000000003</v>
      </c>
      <c r="R312" s="8">
        <v>44519</v>
      </c>
      <c r="S312" s="10">
        <f t="shared" si="12"/>
        <v>14</v>
      </c>
      <c r="T312" s="10">
        <v>1</v>
      </c>
      <c r="V312" s="11" t="str">
        <f t="shared" si="13"/>
        <v>1</v>
      </c>
      <c r="Y312" s="10">
        <v>0</v>
      </c>
      <c r="AC312">
        <f t="shared" si="14"/>
        <v>14</v>
      </c>
    </row>
    <row r="313" spans="1:29" x14ac:dyDescent="0.2">
      <c r="A313" t="s">
        <v>211</v>
      </c>
      <c r="B313" t="s">
        <v>25</v>
      </c>
      <c r="C313" s="6">
        <v>44861</v>
      </c>
      <c r="D313" s="7">
        <v>30.545000000000002</v>
      </c>
      <c r="E313" s="6">
        <v>44896</v>
      </c>
      <c r="F313" s="7">
        <v>33.1325</v>
      </c>
      <c r="G313">
        <v>1</v>
      </c>
      <c r="H313">
        <v>0</v>
      </c>
      <c r="J313" s="7"/>
      <c r="K313" s="8"/>
      <c r="M313" s="7"/>
      <c r="N313" s="8"/>
      <c r="O313" s="9" cm="1">
        <f t="array" ref="O313">_xlfn.IFS(AND(B313="Short",F313=Q313),(D313-F313)/D313,AND(B313="Long",F313=Q313),(F313/D313)-1,AND(B313="Long",F313&lt;&gt;Q313),(F313/D313)-1,AND(B313="Short",F313&lt;&gt;Q313),(D313-F313)/D313)</f>
        <v>8.4711082010148875E-2</v>
      </c>
      <c r="P313" t="s">
        <v>23</v>
      </c>
      <c r="Q313" s="7">
        <v>33.1325</v>
      </c>
      <c r="R313" s="8">
        <v>44861</v>
      </c>
      <c r="S313" s="10">
        <f t="shared" si="12"/>
        <v>35</v>
      </c>
      <c r="T313" s="10">
        <v>1</v>
      </c>
      <c r="V313" s="11" t="str">
        <f t="shared" si="13"/>
        <v>1</v>
      </c>
      <c r="Y313" s="10">
        <v>0</v>
      </c>
      <c r="AC313">
        <f t="shared" si="14"/>
        <v>35</v>
      </c>
    </row>
    <row r="314" spans="1:29" x14ac:dyDescent="0.2">
      <c r="A314" t="s">
        <v>217</v>
      </c>
      <c r="B314" t="s">
        <v>25</v>
      </c>
      <c r="C314" s="6">
        <v>43906</v>
      </c>
      <c r="D314" s="7">
        <v>29.245999999999999</v>
      </c>
      <c r="E314" s="6">
        <v>43907</v>
      </c>
      <c r="F314" s="7">
        <v>32.741</v>
      </c>
      <c r="G314">
        <v>1</v>
      </c>
      <c r="H314">
        <v>0</v>
      </c>
      <c r="J314" s="7"/>
      <c r="K314" s="8"/>
      <c r="M314" s="7"/>
      <c r="N314" s="8"/>
      <c r="O314" s="9" cm="1">
        <f t="array" ref="O314">_xlfn.IFS(AND(B314="Short",F314=Q314),(D314-F314)/D314,AND(B314="Long",F314=Q314),(F314/D314)-1,AND(B314="Long",F314&lt;&gt;Q314),(F314/D314)-1,AND(B314="Short",F314&lt;&gt;Q314),(D314-F314)/D314)</f>
        <v>0.11950352184914181</v>
      </c>
      <c r="P314" t="s">
        <v>23</v>
      </c>
      <c r="Q314" s="7">
        <v>32.741</v>
      </c>
      <c r="R314" s="8">
        <v>43906</v>
      </c>
      <c r="S314" s="10">
        <f t="shared" si="12"/>
        <v>1</v>
      </c>
      <c r="T314" s="10">
        <v>1</v>
      </c>
      <c r="V314" s="11" t="str">
        <f t="shared" si="13"/>
        <v>1</v>
      </c>
      <c r="Y314" s="10">
        <v>0</v>
      </c>
      <c r="AC314">
        <f t="shared" si="14"/>
        <v>1</v>
      </c>
    </row>
    <row r="315" spans="1:29" x14ac:dyDescent="0.2">
      <c r="A315" t="s">
        <v>195</v>
      </c>
      <c r="B315" t="s">
        <v>25</v>
      </c>
      <c r="C315" s="6">
        <v>43906</v>
      </c>
      <c r="D315" s="7">
        <v>101.11499999999999</v>
      </c>
      <c r="E315" s="6">
        <v>43916</v>
      </c>
      <c r="F315" s="7">
        <v>115.7775</v>
      </c>
      <c r="G315">
        <v>1</v>
      </c>
      <c r="H315">
        <v>0</v>
      </c>
      <c r="J315" s="7"/>
      <c r="K315" s="8"/>
      <c r="M315" s="7"/>
      <c r="N315" s="8"/>
      <c r="O315" s="9" cm="1">
        <f t="array" ref="O315">_xlfn.IFS(AND(B315="Short",F315=Q315),(D315-F315)/D315,AND(B315="Long",F315=Q315),(F315/D315)-1,AND(B315="Long",F315&lt;&gt;Q315),(F315/D315)-1,AND(B315="Short",F315&lt;&gt;Q315),(D315-F315)/D315)</f>
        <v>0.1450081590268506</v>
      </c>
      <c r="P315" t="s">
        <v>23</v>
      </c>
      <c r="Q315" s="7">
        <v>115.7775</v>
      </c>
      <c r="R315" s="8">
        <v>43906</v>
      </c>
      <c r="S315" s="10">
        <f t="shared" si="12"/>
        <v>10</v>
      </c>
      <c r="T315" s="10">
        <v>1</v>
      </c>
      <c r="V315" s="11" t="str">
        <f t="shared" si="13"/>
        <v>1</v>
      </c>
      <c r="Y315" s="10">
        <v>0</v>
      </c>
      <c r="AC315">
        <f t="shared" si="14"/>
        <v>10</v>
      </c>
    </row>
    <row r="316" spans="1:29" x14ac:dyDescent="0.2">
      <c r="A316" t="s">
        <v>199</v>
      </c>
      <c r="B316" t="s">
        <v>25</v>
      </c>
      <c r="C316" s="6">
        <v>45077</v>
      </c>
      <c r="D316" s="7">
        <v>14.026</v>
      </c>
      <c r="E316" s="6">
        <v>45079</v>
      </c>
      <c r="F316" s="7">
        <v>15.271000000000001</v>
      </c>
      <c r="G316">
        <v>1</v>
      </c>
      <c r="H316">
        <v>0</v>
      </c>
      <c r="J316" s="7"/>
      <c r="K316" s="8"/>
      <c r="M316" s="7"/>
      <c r="N316" s="8"/>
      <c r="O316" s="9" cm="1">
        <f t="array" ref="O316">_xlfn.IFS(AND(B316="Short",F316=Q316),(D316-F316)/D316,AND(B316="Long",F316=Q316),(F316/D316)-1,AND(B316="Long",F316&lt;&gt;Q316),(F316/D316)-1,AND(B316="Short",F316&lt;&gt;Q316),(D316-F316)/D316)</f>
        <v>8.8763724511621289E-2</v>
      </c>
      <c r="P316" t="s">
        <v>23</v>
      </c>
      <c r="Q316" s="7">
        <v>15.271000000000001</v>
      </c>
      <c r="R316" s="8">
        <v>45077</v>
      </c>
      <c r="S316" s="10">
        <f t="shared" si="12"/>
        <v>2</v>
      </c>
      <c r="T316" s="10">
        <v>1</v>
      </c>
      <c r="V316" s="11" t="str">
        <f t="shared" si="13"/>
        <v>1</v>
      </c>
      <c r="Y316" s="10">
        <v>0</v>
      </c>
      <c r="AC316">
        <f t="shared" si="14"/>
        <v>2</v>
      </c>
    </row>
    <row r="317" spans="1:29" x14ac:dyDescent="0.2">
      <c r="A317" t="s">
        <v>210</v>
      </c>
      <c r="B317" t="s">
        <v>25</v>
      </c>
      <c r="C317" s="6">
        <v>43906</v>
      </c>
      <c r="D317" s="7">
        <v>157.26300000000001</v>
      </c>
      <c r="E317" s="6">
        <v>43908</v>
      </c>
      <c r="F317" s="7">
        <v>174.2355</v>
      </c>
      <c r="G317">
        <v>1</v>
      </c>
      <c r="H317">
        <v>0</v>
      </c>
      <c r="J317" s="7"/>
      <c r="K317" s="8"/>
      <c r="M317" s="7"/>
      <c r="N317" s="8"/>
      <c r="O317" s="9" cm="1">
        <f t="array" ref="O317">_xlfn.IFS(AND(B317="Short",F317=Q317),(D317-F317)/D317,AND(B317="Long",F317=Q317),(F317/D317)-1,AND(B317="Long",F317&lt;&gt;Q317),(F317/D317)-1,AND(B317="Short",F317&lt;&gt;Q317),(D317-F317)/D317)</f>
        <v>0.1079243051448846</v>
      </c>
      <c r="P317" t="s">
        <v>23</v>
      </c>
      <c r="Q317" s="7">
        <v>174.2355</v>
      </c>
      <c r="R317" s="8">
        <v>43906</v>
      </c>
      <c r="S317" s="10">
        <f t="shared" si="12"/>
        <v>2</v>
      </c>
      <c r="T317" s="10">
        <v>1</v>
      </c>
      <c r="V317" s="11" t="str">
        <f t="shared" si="13"/>
        <v>1</v>
      </c>
      <c r="Y317" s="10">
        <v>0</v>
      </c>
      <c r="AC317">
        <f t="shared" si="14"/>
        <v>2</v>
      </c>
    </row>
    <row r="318" spans="1:29" x14ac:dyDescent="0.2">
      <c r="A318" t="s">
        <v>199</v>
      </c>
      <c r="B318" t="s">
        <v>22</v>
      </c>
      <c r="C318" s="6">
        <v>45448</v>
      </c>
      <c r="D318" s="7">
        <v>20.074999999999999</v>
      </c>
      <c r="E318" s="6">
        <v>45506</v>
      </c>
      <c r="F318" s="7">
        <v>18.012499999999999</v>
      </c>
      <c r="G318">
        <v>1</v>
      </c>
      <c r="H318">
        <v>0</v>
      </c>
      <c r="J318" s="7"/>
      <c r="K318" s="8"/>
      <c r="M318" s="7"/>
      <c r="N318" s="8"/>
      <c r="O318" s="9" cm="1">
        <f t="array" ref="O318">_xlfn.IFS(AND(B318="Short",F318=Q318),(D318-F318)/D318,AND(B318="Long",F318=Q318),(F318/D318)-1,AND(B318="Long",F318&lt;&gt;Q318),(F318/D318)-1,AND(B318="Short",F318&lt;&gt;Q318),(D318-F318)/D318)</f>
        <v>0.10273972602739727</v>
      </c>
      <c r="P318" t="s">
        <v>23</v>
      </c>
      <c r="Q318" s="7">
        <v>18.012499999999999</v>
      </c>
      <c r="R318" s="8">
        <v>45448</v>
      </c>
      <c r="S318" s="10">
        <f t="shared" si="12"/>
        <v>58</v>
      </c>
      <c r="T318" s="10">
        <v>1</v>
      </c>
      <c r="V318" s="11" t="str">
        <f t="shared" si="13"/>
        <v>1</v>
      </c>
      <c r="Y318" s="10">
        <v>0</v>
      </c>
      <c r="AC318">
        <f t="shared" si="14"/>
        <v>58</v>
      </c>
    </row>
    <row r="319" spans="1:29" x14ac:dyDescent="0.2">
      <c r="A319" t="s">
        <v>202</v>
      </c>
      <c r="B319" t="s">
        <v>22</v>
      </c>
      <c r="C319" s="6">
        <v>43775</v>
      </c>
      <c r="D319" s="7">
        <v>21.315999999999999</v>
      </c>
      <c r="E319" s="6">
        <v>43900</v>
      </c>
      <c r="F319" s="7">
        <v>18.885999999999999</v>
      </c>
      <c r="G319">
        <v>1</v>
      </c>
      <c r="H319">
        <v>0</v>
      </c>
      <c r="J319" s="7"/>
      <c r="K319" s="8"/>
      <c r="M319" s="7"/>
      <c r="N319" s="8"/>
      <c r="O319" s="9" cm="1">
        <f t="array" ref="O319">_xlfn.IFS(AND(B319="Short",F319=Q319),(D319-F319)/D319,AND(B319="Long",F319=Q319),(F319/D319)-1,AND(B319="Long",F319&lt;&gt;Q319),(F319/D319)-1,AND(B319="Short",F319&lt;&gt;Q319),(D319-F319)/D319)</f>
        <v>0.11399887408519421</v>
      </c>
      <c r="P319" t="s">
        <v>23</v>
      </c>
      <c r="Q319" s="7">
        <v>18.885999999999999</v>
      </c>
      <c r="R319" s="8">
        <v>43775</v>
      </c>
      <c r="S319" s="10">
        <f t="shared" si="12"/>
        <v>125</v>
      </c>
      <c r="T319" s="10">
        <v>1</v>
      </c>
      <c r="V319" s="11" t="str">
        <f t="shared" si="13"/>
        <v>1</v>
      </c>
      <c r="Y319" s="10">
        <v>0</v>
      </c>
      <c r="AC319">
        <f t="shared" si="14"/>
        <v>125</v>
      </c>
    </row>
    <row r="320" spans="1:29" x14ac:dyDescent="0.2">
      <c r="A320" t="s">
        <v>202</v>
      </c>
      <c r="B320" t="s">
        <v>25</v>
      </c>
      <c r="C320" s="6">
        <v>43902</v>
      </c>
      <c r="D320" s="7">
        <v>17.596</v>
      </c>
      <c r="E320" s="6">
        <v>44054</v>
      </c>
      <c r="F320" s="7">
        <v>19.065999999999999</v>
      </c>
      <c r="G320">
        <v>1</v>
      </c>
      <c r="H320">
        <v>0</v>
      </c>
      <c r="J320" s="7"/>
      <c r="K320" s="8"/>
      <c r="M320" s="7"/>
      <c r="N320" s="8"/>
      <c r="O320" s="9" cm="1">
        <f t="array" ref="O320">_xlfn.IFS(AND(B320="Short",F320=Q320),(D320-F320)/D320,AND(B320="Long",F320=Q320),(F320/D320)-1,AND(B320="Long",F320&lt;&gt;Q320),(F320/D320)-1,AND(B320="Short",F320&lt;&gt;Q320),(D320-F320)/D320)</f>
        <v>8.3541714025914926E-2</v>
      </c>
      <c r="P320" t="s">
        <v>23</v>
      </c>
      <c r="Q320" s="7">
        <v>19.065999999999999</v>
      </c>
      <c r="R320" s="8">
        <v>43902</v>
      </c>
      <c r="S320" s="10">
        <f t="shared" si="12"/>
        <v>152</v>
      </c>
      <c r="T320" s="10">
        <v>1</v>
      </c>
      <c r="V320" s="11" t="str">
        <f t="shared" si="13"/>
        <v>1</v>
      </c>
      <c r="Y320" s="10">
        <v>0</v>
      </c>
      <c r="AC320">
        <f t="shared" si="14"/>
        <v>152</v>
      </c>
    </row>
    <row r="321" spans="1:29" x14ac:dyDescent="0.2">
      <c r="A321" t="s">
        <v>201</v>
      </c>
      <c r="B321" t="s">
        <v>25</v>
      </c>
      <c r="C321" s="6">
        <v>43902</v>
      </c>
      <c r="D321" s="7">
        <v>21.222000000000001</v>
      </c>
      <c r="E321" s="6">
        <v>43903</v>
      </c>
      <c r="F321" s="7">
        <v>23.111999999999998</v>
      </c>
      <c r="G321">
        <v>1</v>
      </c>
      <c r="H321">
        <v>0</v>
      </c>
      <c r="J321" s="7"/>
      <c r="K321" s="8"/>
      <c r="M321" s="7"/>
      <c r="N321" s="8"/>
      <c r="O321" s="9" cm="1">
        <f t="array" ref="O321">_xlfn.IFS(AND(B321="Short",F321=Q321),(D321-F321)/D321,AND(B321="Long",F321=Q321),(F321/D321)-1,AND(B321="Long",F321&lt;&gt;Q321),(F321/D321)-1,AND(B321="Short",F321&lt;&gt;Q321),(D321-F321)/D321)</f>
        <v>8.9058524173027953E-2</v>
      </c>
      <c r="P321" t="s">
        <v>23</v>
      </c>
      <c r="Q321" s="7">
        <v>23.111999999999998</v>
      </c>
      <c r="R321" s="8">
        <v>43902</v>
      </c>
      <c r="S321" s="10">
        <f t="shared" si="12"/>
        <v>1</v>
      </c>
      <c r="T321" s="10">
        <v>1</v>
      </c>
      <c r="V321" s="11" t="str">
        <f t="shared" si="13"/>
        <v>1</v>
      </c>
      <c r="Y321" s="10">
        <v>0</v>
      </c>
      <c r="AC321">
        <f t="shared" si="14"/>
        <v>1</v>
      </c>
    </row>
    <row r="322" spans="1:29" x14ac:dyDescent="0.2">
      <c r="A322" t="s">
        <v>220</v>
      </c>
      <c r="B322" t="s">
        <v>25</v>
      </c>
      <c r="C322" s="6">
        <v>43906</v>
      </c>
      <c r="D322" s="7">
        <v>15.076000000000001</v>
      </c>
      <c r="E322" s="6">
        <v>43950</v>
      </c>
      <c r="F322" s="7">
        <v>16.771000000000001</v>
      </c>
      <c r="G322">
        <v>1</v>
      </c>
      <c r="H322">
        <v>0</v>
      </c>
      <c r="J322" s="7"/>
      <c r="K322" s="8"/>
      <c r="M322" s="7"/>
      <c r="N322" s="8"/>
      <c r="O322" s="9" cm="1">
        <f t="array" ref="O322">_xlfn.IFS(AND(B322="Short",F322=Q322),(D322-F322)/D322,AND(B322="Long",F322=Q322),(F322/D322)-1,AND(B322="Long",F322&lt;&gt;Q322),(F322/D322)-1,AND(B322="Short",F322&lt;&gt;Q322),(D322-F322)/D322)</f>
        <v>0.11243035287874759</v>
      </c>
      <c r="P322" t="s">
        <v>23</v>
      </c>
      <c r="Q322" s="7">
        <v>16.771000000000001</v>
      </c>
      <c r="R322" s="8">
        <v>43906</v>
      </c>
      <c r="S322" s="10">
        <f t="shared" si="12"/>
        <v>44</v>
      </c>
      <c r="T322" s="10">
        <v>1</v>
      </c>
      <c r="V322" s="11" t="str">
        <f t="shared" si="13"/>
        <v>1</v>
      </c>
      <c r="Y322" s="10">
        <v>0</v>
      </c>
      <c r="AC322">
        <f t="shared" si="14"/>
        <v>44</v>
      </c>
    </row>
    <row r="323" spans="1:29" x14ac:dyDescent="0.2">
      <c r="A323" t="s">
        <v>201</v>
      </c>
      <c r="B323" t="s">
        <v>25</v>
      </c>
      <c r="C323" s="6">
        <v>43906</v>
      </c>
      <c r="D323" s="7">
        <v>20.606000000000002</v>
      </c>
      <c r="E323" s="6">
        <v>43907</v>
      </c>
      <c r="F323" s="7">
        <v>22.600999999999999</v>
      </c>
      <c r="G323">
        <v>1</v>
      </c>
      <c r="H323">
        <v>0</v>
      </c>
      <c r="J323" s="7"/>
      <c r="K323" s="8"/>
      <c r="M323" s="7"/>
      <c r="N323" s="8"/>
      <c r="O323" s="9" cm="1">
        <f t="array" ref="O323">_xlfn.IFS(AND(B323="Short",F323=Q323),(D323-F323)/D323,AND(B323="Long",F323=Q323),(F323/D323)-1,AND(B323="Long",F323&lt;&gt;Q323),(F323/D323)-1,AND(B323="Short",F323&lt;&gt;Q323),(D323-F323)/D323)</f>
        <v>9.6816461224885852E-2</v>
      </c>
      <c r="P323" t="s">
        <v>23</v>
      </c>
      <c r="Q323" s="7">
        <v>22.600999999999999</v>
      </c>
      <c r="R323" s="8">
        <v>43906</v>
      </c>
      <c r="S323" s="10">
        <f t="shared" ref="S323:S386" si="15">_xlfn.DAYS(E323,C323)</f>
        <v>1</v>
      </c>
      <c r="T323" s="10">
        <v>1</v>
      </c>
      <c r="V323" s="11" t="str">
        <f t="shared" ref="V323:V386" si="16">IF(F323=Q323,"1")</f>
        <v>1</v>
      </c>
      <c r="Y323" s="10">
        <v>0</v>
      </c>
      <c r="AC323">
        <f t="shared" si="14"/>
        <v>1</v>
      </c>
    </row>
    <row r="324" spans="1:29" x14ac:dyDescent="0.2">
      <c r="A324" t="s">
        <v>212</v>
      </c>
      <c r="B324" t="s">
        <v>25</v>
      </c>
      <c r="C324" s="6">
        <v>43906</v>
      </c>
      <c r="D324" s="7">
        <v>151.49799999999999</v>
      </c>
      <c r="E324" s="6">
        <v>43915</v>
      </c>
      <c r="F324" s="7">
        <v>172.333</v>
      </c>
      <c r="G324">
        <v>1</v>
      </c>
      <c r="H324">
        <v>0</v>
      </c>
      <c r="J324" s="7"/>
      <c r="K324" s="8"/>
      <c r="M324" s="7"/>
      <c r="N324" s="8"/>
      <c r="O324" s="9" cm="1">
        <f t="array" ref="O324">_xlfn.IFS(AND(B324="Short",F324=Q324),(D324-F324)/D324,AND(B324="Long",F324=Q324),(F324/D324)-1,AND(B324="Long",F324&lt;&gt;Q324),(F324/D324)-1,AND(B324="Short",F324&lt;&gt;Q324),(D324-F324)/D324)</f>
        <v>0.13752656800749841</v>
      </c>
      <c r="P324" t="s">
        <v>23</v>
      </c>
      <c r="Q324" s="7">
        <v>172.333</v>
      </c>
      <c r="R324" s="8">
        <v>43906</v>
      </c>
      <c r="S324" s="10">
        <f t="shared" si="15"/>
        <v>9</v>
      </c>
      <c r="T324" s="10">
        <v>1</v>
      </c>
      <c r="V324" s="11" t="str">
        <f t="shared" si="16"/>
        <v>1</v>
      </c>
      <c r="Y324" s="10">
        <v>0</v>
      </c>
      <c r="AC324">
        <f t="shared" ref="AC324:AC387" si="17">IF(O324&gt;-0.01,_xlfn.DAYS(E324,C324))</f>
        <v>9</v>
      </c>
    </row>
    <row r="325" spans="1:29" x14ac:dyDescent="0.2">
      <c r="A325" t="s">
        <v>220</v>
      </c>
      <c r="B325" t="s">
        <v>25</v>
      </c>
      <c r="C325" s="6">
        <v>44602</v>
      </c>
      <c r="D325" s="7">
        <v>33.698</v>
      </c>
      <c r="E325" s="6">
        <v>44959</v>
      </c>
      <c r="F325" s="7">
        <v>38.482999999999997</v>
      </c>
      <c r="G325">
        <v>1</v>
      </c>
      <c r="H325">
        <v>0</v>
      </c>
      <c r="J325" s="7"/>
      <c r="K325" s="8"/>
      <c r="M325" s="7"/>
      <c r="N325" s="8"/>
      <c r="O325" s="9" cm="1">
        <f t="array" ref="O325">_xlfn.IFS(AND(B325="Short",F325=Q325),(D325-F325)/D325,AND(B325="Long",F325=Q325),(F325/D325)-1,AND(B325="Long",F325&lt;&gt;Q325),(F325/D325)-1,AND(B325="Short",F325&lt;&gt;Q325),(D325-F325)/D325)</f>
        <v>0.14199655765920816</v>
      </c>
      <c r="P325" t="s">
        <v>23</v>
      </c>
      <c r="Q325" s="7">
        <v>38.482999999999997</v>
      </c>
      <c r="R325" s="8">
        <v>44602</v>
      </c>
      <c r="S325" s="10">
        <f t="shared" si="15"/>
        <v>357</v>
      </c>
      <c r="T325" s="10">
        <v>1</v>
      </c>
      <c r="V325" s="11" t="str">
        <f t="shared" si="16"/>
        <v>1</v>
      </c>
      <c r="Y325" s="10">
        <v>0</v>
      </c>
      <c r="AC325">
        <f t="shared" si="17"/>
        <v>357</v>
      </c>
    </row>
    <row r="326" spans="1:29" x14ac:dyDescent="0.2">
      <c r="A326" t="s">
        <v>204</v>
      </c>
      <c r="B326" t="s">
        <v>25</v>
      </c>
      <c r="C326" s="6">
        <v>43906</v>
      </c>
      <c r="D326" s="7">
        <v>26.326000000000001</v>
      </c>
      <c r="E326" s="6">
        <v>43907</v>
      </c>
      <c r="F326" s="7">
        <v>28.545999999999999</v>
      </c>
      <c r="G326">
        <v>1</v>
      </c>
      <c r="H326">
        <v>0</v>
      </c>
      <c r="J326" s="7"/>
      <c r="K326" s="8"/>
      <c r="M326" s="7"/>
      <c r="N326" s="8"/>
      <c r="O326" s="9" cm="1">
        <f t="array" ref="O326">_xlfn.IFS(AND(B326="Short",F326=Q326),(D326-F326)/D326,AND(B326="Long",F326=Q326),(F326/D326)-1,AND(B326="Long",F326&lt;&gt;Q326),(F326/D326)-1,AND(B326="Short",F326&lt;&gt;Q326),(D326-F326)/D326)</f>
        <v>8.4327281014966227E-2</v>
      </c>
      <c r="P326" t="s">
        <v>23</v>
      </c>
      <c r="Q326" s="7">
        <v>28.545999999999999</v>
      </c>
      <c r="R326" s="8">
        <v>43906</v>
      </c>
      <c r="S326" s="10">
        <f t="shared" si="15"/>
        <v>1</v>
      </c>
      <c r="T326" s="10">
        <v>1</v>
      </c>
      <c r="V326" s="11" t="str">
        <f t="shared" si="16"/>
        <v>1</v>
      </c>
      <c r="Y326" s="10">
        <v>0</v>
      </c>
      <c r="AC326">
        <f t="shared" si="17"/>
        <v>1</v>
      </c>
    </row>
    <row r="327" spans="1:29" x14ac:dyDescent="0.2">
      <c r="A327" t="s">
        <v>205</v>
      </c>
      <c r="B327" t="s">
        <v>25</v>
      </c>
      <c r="C327" s="6">
        <v>43906</v>
      </c>
      <c r="D327" s="7">
        <v>140.59530000000001</v>
      </c>
      <c r="E327" s="6">
        <v>43915</v>
      </c>
      <c r="F327" s="7">
        <v>154.2603</v>
      </c>
      <c r="G327">
        <v>1</v>
      </c>
      <c r="H327">
        <v>0</v>
      </c>
      <c r="J327" s="7"/>
      <c r="K327" s="8"/>
      <c r="M327" s="7"/>
      <c r="N327" s="8"/>
      <c r="O327" s="9" cm="1">
        <f t="array" ref="O327">_xlfn.IFS(AND(B327="Short",F327=Q327),(D327-F327)/D327,AND(B327="Long",F327=Q327),(F327/D327)-1,AND(B327="Long",F327&lt;&gt;Q327),(F327/D327)-1,AND(B327="Short",F327&lt;&gt;Q327),(D327-F327)/D327)</f>
        <v>9.719386067670821E-2</v>
      </c>
      <c r="P327" t="s">
        <v>23</v>
      </c>
      <c r="Q327" s="7">
        <v>154.2603</v>
      </c>
      <c r="R327" s="8">
        <v>43906</v>
      </c>
      <c r="S327" s="10">
        <f t="shared" si="15"/>
        <v>9</v>
      </c>
      <c r="T327" s="10">
        <v>1</v>
      </c>
      <c r="V327" s="11" t="str">
        <f t="shared" si="16"/>
        <v>1</v>
      </c>
      <c r="Y327" s="10">
        <v>0</v>
      </c>
      <c r="AC327">
        <f t="shared" si="17"/>
        <v>9</v>
      </c>
    </row>
    <row r="328" spans="1:29" x14ac:dyDescent="0.2">
      <c r="A328" t="s">
        <v>207</v>
      </c>
      <c r="B328" t="s">
        <v>22</v>
      </c>
      <c r="C328" s="6">
        <v>45351</v>
      </c>
      <c r="D328" s="7">
        <v>34.366999999999997</v>
      </c>
      <c r="E328" s="6">
        <v>45442</v>
      </c>
      <c r="F328" s="7">
        <v>31.419499999999999</v>
      </c>
      <c r="G328">
        <v>1</v>
      </c>
      <c r="H328">
        <v>0</v>
      </c>
      <c r="J328" s="7"/>
      <c r="K328" s="8"/>
      <c r="M328" s="7"/>
      <c r="N328" s="8"/>
      <c r="O328" s="9" cm="1">
        <f t="array" ref="O328">_xlfn.IFS(AND(B328="Short",F328=Q328),(D328-F328)/D328,AND(B328="Long",F328=Q328),(F328/D328)-1,AND(B328="Long",F328&lt;&gt;Q328),(F328/D328)-1,AND(B328="Short",F328&lt;&gt;Q328),(D328-F328)/D328)</f>
        <v>8.5765414496464576E-2</v>
      </c>
      <c r="P328" t="s">
        <v>23</v>
      </c>
      <c r="Q328" s="7">
        <v>31.419499999999999</v>
      </c>
      <c r="R328" s="8">
        <v>45351</v>
      </c>
      <c r="S328" s="10">
        <f t="shared" si="15"/>
        <v>91</v>
      </c>
      <c r="T328" s="10">
        <v>1</v>
      </c>
      <c r="V328" s="11" t="str">
        <f t="shared" si="16"/>
        <v>1</v>
      </c>
      <c r="Y328" s="10">
        <v>0</v>
      </c>
      <c r="AC328">
        <f t="shared" si="17"/>
        <v>91</v>
      </c>
    </row>
    <row r="329" spans="1:29" x14ac:dyDescent="0.2">
      <c r="A329" t="s">
        <v>205</v>
      </c>
      <c r="B329" t="s">
        <v>22</v>
      </c>
      <c r="C329" s="6">
        <v>44853</v>
      </c>
      <c r="D329" s="7">
        <v>215.51900000000001</v>
      </c>
      <c r="E329" s="6">
        <v>45219</v>
      </c>
      <c r="F329" s="7">
        <v>266.91000000000003</v>
      </c>
      <c r="G329">
        <v>0</v>
      </c>
      <c r="H329">
        <v>0</v>
      </c>
      <c r="J329" s="7"/>
      <c r="K329" s="8"/>
      <c r="M329" s="7"/>
      <c r="N329" s="8"/>
      <c r="O329" s="9" cm="1">
        <f t="array" ref="O329">_xlfn.IFS(AND(B329="Short",F329=Q329),(D329-F329)/D329,AND(B329="Long",F329=Q329),(F329/D329)-1,AND(B329="Long",F329&lt;&gt;Q329),(F329/D329)-1,AND(B329="Short",F329&lt;&gt;Q329),(D329-F329)/D329)</f>
        <v>-0.23845229422927916</v>
      </c>
      <c r="P329" t="s">
        <v>23</v>
      </c>
      <c r="Q329" s="7">
        <v>197.36150000000001</v>
      </c>
      <c r="R329" s="8">
        <v>44853</v>
      </c>
      <c r="S329" s="10">
        <f t="shared" si="15"/>
        <v>366</v>
      </c>
      <c r="T329" s="10">
        <v>0</v>
      </c>
      <c r="V329" s="11" t="b">
        <f t="shared" si="16"/>
        <v>0</v>
      </c>
      <c r="Y329" s="10">
        <v>0</v>
      </c>
      <c r="AC329" t="b">
        <f t="shared" si="17"/>
        <v>0</v>
      </c>
    </row>
    <row r="330" spans="1:29" x14ac:dyDescent="0.2">
      <c r="A330" t="s">
        <v>209</v>
      </c>
      <c r="B330" t="s">
        <v>25</v>
      </c>
      <c r="C330" s="6">
        <v>43906</v>
      </c>
      <c r="D330" s="7">
        <v>92.738</v>
      </c>
      <c r="E330" s="6">
        <v>43916</v>
      </c>
      <c r="F330" s="7">
        <v>104.048</v>
      </c>
      <c r="G330">
        <v>1</v>
      </c>
      <c r="H330">
        <v>0</v>
      </c>
      <c r="J330" s="7"/>
      <c r="K330" s="8"/>
      <c r="M330" s="7"/>
      <c r="N330" s="8"/>
      <c r="O330" s="9" cm="1">
        <f t="array" ref="O330">_xlfn.IFS(AND(B330="Short",F330=Q330),(D330-F330)/D330,AND(B330="Long",F330=Q330),(F330/D330)-1,AND(B330="Long",F330&lt;&gt;Q330),(F330/D330)-1,AND(B330="Short",F330&lt;&gt;Q330),(D330-F330)/D330)</f>
        <v>0.12195647954452338</v>
      </c>
      <c r="P330" t="s">
        <v>23</v>
      </c>
      <c r="Q330" s="7">
        <v>104.048</v>
      </c>
      <c r="R330" s="8">
        <v>43906</v>
      </c>
      <c r="S330" s="10">
        <f t="shared" si="15"/>
        <v>10</v>
      </c>
      <c r="T330" s="10">
        <v>1</v>
      </c>
      <c r="V330" s="11" t="str">
        <f t="shared" si="16"/>
        <v>1</v>
      </c>
      <c r="Y330" s="10">
        <v>0</v>
      </c>
      <c r="AC330">
        <f t="shared" si="17"/>
        <v>10</v>
      </c>
    </row>
    <row r="331" spans="1:29" x14ac:dyDescent="0.2">
      <c r="A331" t="s">
        <v>209</v>
      </c>
      <c r="B331" t="s">
        <v>22</v>
      </c>
      <c r="C331" s="6">
        <v>44320</v>
      </c>
      <c r="D331" s="7">
        <v>229.41399999999999</v>
      </c>
      <c r="E331" s="6">
        <v>44686</v>
      </c>
      <c r="F331" s="7">
        <v>259.55</v>
      </c>
      <c r="G331">
        <v>0</v>
      </c>
      <c r="H331">
        <v>0</v>
      </c>
      <c r="J331" s="7"/>
      <c r="K331" s="8"/>
      <c r="M331" s="7"/>
      <c r="N331" s="8"/>
      <c r="O331" s="9" cm="1">
        <f t="array" ref="O331">_xlfn.IFS(AND(B331="Short",F331=Q331),(D331-F331)/D331,AND(B331="Long",F331=Q331),(F331/D331)-1,AND(B331="Long",F331&lt;&gt;Q331),(F331/D331)-1,AND(B331="Short",F331&lt;&gt;Q331),(D331-F331)/D331)</f>
        <v>-0.13136077135658689</v>
      </c>
      <c r="P331" t="s">
        <v>23</v>
      </c>
      <c r="Q331" s="7">
        <v>202.744</v>
      </c>
      <c r="R331" s="8">
        <v>44320</v>
      </c>
      <c r="S331" s="10">
        <f t="shared" si="15"/>
        <v>366</v>
      </c>
      <c r="T331" s="10">
        <v>0</v>
      </c>
      <c r="V331" s="11" t="b">
        <f t="shared" si="16"/>
        <v>0</v>
      </c>
      <c r="Y331" s="10">
        <v>0</v>
      </c>
      <c r="AC331" t="b">
        <f t="shared" si="17"/>
        <v>0</v>
      </c>
    </row>
    <row r="332" spans="1:29" x14ac:dyDescent="0.2">
      <c r="A332" t="s">
        <v>218</v>
      </c>
      <c r="B332" t="s">
        <v>22</v>
      </c>
      <c r="C332" s="6">
        <v>44207</v>
      </c>
      <c r="D332" s="7">
        <v>183.14099999999999</v>
      </c>
      <c r="E332" s="6">
        <v>44573</v>
      </c>
      <c r="F332" s="7">
        <v>255.92</v>
      </c>
      <c r="G332">
        <v>0</v>
      </c>
      <c r="H332">
        <v>0</v>
      </c>
      <c r="J332" s="7"/>
      <c r="K332" s="8"/>
      <c r="M332" s="7"/>
      <c r="N332" s="8"/>
      <c r="O332" s="9" cm="1">
        <f t="array" ref="O332">_xlfn.IFS(AND(B332="Short",F332=Q332),(D332-F332)/D332,AND(B332="Long",F332=Q332),(F332/D332)-1,AND(B332="Long",F332&lt;&gt;Q332),(F332/D332)-1,AND(B332="Short",F332&lt;&gt;Q332),(D332-F332)/D332)</f>
        <v>-0.39739326529832208</v>
      </c>
      <c r="P332" t="s">
        <v>23</v>
      </c>
      <c r="Q332" s="7">
        <v>169.1985</v>
      </c>
      <c r="R332" s="8">
        <v>44207</v>
      </c>
      <c r="S332" s="10">
        <f t="shared" si="15"/>
        <v>366</v>
      </c>
      <c r="T332" s="10">
        <v>0</v>
      </c>
      <c r="V332" s="11" t="b">
        <f t="shared" si="16"/>
        <v>0</v>
      </c>
      <c r="Y332" s="10">
        <v>0</v>
      </c>
      <c r="AC332" t="b">
        <f t="shared" si="17"/>
        <v>0</v>
      </c>
    </row>
    <row r="333" spans="1:29" x14ac:dyDescent="0.2">
      <c r="A333" t="s">
        <v>219</v>
      </c>
      <c r="B333" t="s">
        <v>25</v>
      </c>
      <c r="C333" s="6">
        <v>43906</v>
      </c>
      <c r="D333" s="7">
        <v>298.36799999999999</v>
      </c>
      <c r="E333" s="6">
        <v>43908</v>
      </c>
      <c r="F333" s="7">
        <v>323.553</v>
      </c>
      <c r="G333">
        <v>1</v>
      </c>
      <c r="H333">
        <v>0</v>
      </c>
      <c r="J333" s="7"/>
      <c r="K333" s="8"/>
      <c r="M333" s="7"/>
      <c r="N333" s="8"/>
      <c r="O333" s="9" cm="1">
        <f t="array" ref="O333">_xlfn.IFS(AND(B333="Short",F333=Q333),(D333-F333)/D333,AND(B333="Long",F333=Q333),(F333/D333)-1,AND(B333="Long",F333&lt;&gt;Q333),(F333/D333)-1,AND(B333="Short",F333&lt;&gt;Q333),(D333-F333)/D333)</f>
        <v>8.4409185971686007E-2</v>
      </c>
      <c r="P333" t="s">
        <v>23</v>
      </c>
      <c r="Q333" s="7">
        <v>323.553</v>
      </c>
      <c r="R333" s="8">
        <v>43906</v>
      </c>
      <c r="S333" s="10">
        <f t="shared" si="15"/>
        <v>2</v>
      </c>
      <c r="T333" s="10">
        <v>1</v>
      </c>
      <c r="V333" s="11" t="str">
        <f t="shared" si="16"/>
        <v>1</v>
      </c>
      <c r="Y333" s="10">
        <v>0</v>
      </c>
      <c r="AC333">
        <f t="shared" si="17"/>
        <v>2</v>
      </c>
    </row>
    <row r="334" spans="1:29" x14ac:dyDescent="0.2">
      <c r="A334" t="s">
        <v>216</v>
      </c>
      <c r="B334" t="s">
        <v>25</v>
      </c>
      <c r="C334" s="6">
        <v>43906</v>
      </c>
      <c r="D334" s="7">
        <v>36.344000000000001</v>
      </c>
      <c r="E334" s="6">
        <v>43907</v>
      </c>
      <c r="F334" s="7">
        <v>39.448999999999998</v>
      </c>
      <c r="G334">
        <v>1</v>
      </c>
      <c r="H334">
        <v>0</v>
      </c>
      <c r="J334" s="7"/>
      <c r="K334" s="8"/>
      <c r="M334" s="7"/>
      <c r="N334" s="8"/>
      <c r="O334" s="9" cm="1">
        <f t="array" ref="O334">_xlfn.IFS(AND(B334="Short",F334=Q334),(D334-F334)/D334,AND(B334="Long",F334=Q334),(F334/D334)-1,AND(B334="Long",F334&lt;&gt;Q334),(F334/D334)-1,AND(B334="Short",F334&lt;&gt;Q334),(D334-F334)/D334)</f>
        <v>8.5433634162447536E-2</v>
      </c>
      <c r="P334" t="s">
        <v>23</v>
      </c>
      <c r="Q334" s="7">
        <v>39.448999999999998</v>
      </c>
      <c r="R334" s="8">
        <v>43906</v>
      </c>
      <c r="S334" s="10">
        <f t="shared" si="15"/>
        <v>1</v>
      </c>
      <c r="T334" s="10">
        <v>1</v>
      </c>
      <c r="V334" s="11" t="str">
        <f t="shared" si="16"/>
        <v>1</v>
      </c>
      <c r="Y334" s="10">
        <v>0</v>
      </c>
      <c r="AC334">
        <f t="shared" si="17"/>
        <v>1</v>
      </c>
    </row>
    <row r="335" spans="1:29" x14ac:dyDescent="0.2">
      <c r="A335" t="s">
        <v>223</v>
      </c>
      <c r="B335" t="s">
        <v>25</v>
      </c>
      <c r="C335" s="6">
        <v>43906</v>
      </c>
      <c r="D335" s="7">
        <v>32.158999999999999</v>
      </c>
      <c r="E335" s="6">
        <v>43921</v>
      </c>
      <c r="F335" s="7">
        <v>35.226500000000001</v>
      </c>
      <c r="G335">
        <v>1</v>
      </c>
      <c r="H335">
        <v>0</v>
      </c>
      <c r="J335" s="7"/>
      <c r="K335" s="8"/>
      <c r="M335" s="7"/>
      <c r="N335" s="8"/>
      <c r="O335" s="9" cm="1">
        <f t="array" ref="O335">_xlfn.IFS(AND(B335="Short",F335=Q335),(D335-F335)/D335,AND(B335="Long",F335=Q335),(F335/D335)-1,AND(B335="Long",F335&lt;&gt;Q335),(F335/D335)-1,AND(B335="Short",F335&lt;&gt;Q335),(D335-F335)/D335)</f>
        <v>9.5385428651388438E-2</v>
      </c>
      <c r="P335" t="s">
        <v>23</v>
      </c>
      <c r="Q335" s="7">
        <v>35.226500000000001</v>
      </c>
      <c r="R335" s="8">
        <v>43906</v>
      </c>
      <c r="S335" s="10">
        <f t="shared" si="15"/>
        <v>15</v>
      </c>
      <c r="T335" s="10">
        <v>1</v>
      </c>
      <c r="V335" s="11" t="str">
        <f t="shared" si="16"/>
        <v>1</v>
      </c>
      <c r="Y335" s="10">
        <v>0</v>
      </c>
      <c r="AC335">
        <f t="shared" si="17"/>
        <v>15</v>
      </c>
    </row>
    <row r="336" spans="1:29" x14ac:dyDescent="0.2">
      <c r="A336" t="s">
        <v>225</v>
      </c>
      <c r="B336" t="s">
        <v>22</v>
      </c>
      <c r="C336" s="6">
        <v>43698</v>
      </c>
      <c r="D336" s="7">
        <v>108.80500000000001</v>
      </c>
      <c r="E336" s="6">
        <v>43899</v>
      </c>
      <c r="F336" s="7">
        <v>99.692499999999995</v>
      </c>
      <c r="G336">
        <v>1</v>
      </c>
      <c r="H336">
        <v>0</v>
      </c>
      <c r="J336" s="7"/>
      <c r="K336" s="8"/>
      <c r="M336" s="7"/>
      <c r="N336" s="8"/>
      <c r="O336" s="9" cm="1">
        <f t="array" ref="O336">_xlfn.IFS(AND(B336="Short",F336=Q336),(D336-F336)/D336,AND(B336="Long",F336=Q336),(F336/D336)-1,AND(B336="Long",F336&lt;&gt;Q336),(F336/D336)-1,AND(B336="Short",F336&lt;&gt;Q336),(D336-F336)/D336)</f>
        <v>8.3750746748770838E-2</v>
      </c>
      <c r="P336" t="s">
        <v>23</v>
      </c>
      <c r="Q336" s="7">
        <v>99.692499999999995</v>
      </c>
      <c r="R336" s="8">
        <v>43698</v>
      </c>
      <c r="S336" s="10">
        <f t="shared" si="15"/>
        <v>201</v>
      </c>
      <c r="T336" s="10">
        <v>1</v>
      </c>
      <c r="V336" s="11" t="str">
        <f t="shared" si="16"/>
        <v>1</v>
      </c>
      <c r="Y336" s="10">
        <v>0</v>
      </c>
      <c r="AC336">
        <f t="shared" si="17"/>
        <v>201</v>
      </c>
    </row>
    <row r="337" spans="1:29" x14ac:dyDescent="0.2">
      <c r="A337" t="s">
        <v>226</v>
      </c>
      <c r="B337" t="s">
        <v>22</v>
      </c>
      <c r="C337" s="6">
        <v>44518</v>
      </c>
      <c r="D337" s="7">
        <v>32.056399999999996</v>
      </c>
      <c r="E337" s="6">
        <v>44536</v>
      </c>
      <c r="F337" s="7">
        <v>29.726900000000001</v>
      </c>
      <c r="G337">
        <v>1</v>
      </c>
      <c r="H337">
        <v>0</v>
      </c>
      <c r="J337" s="7"/>
      <c r="K337" s="8"/>
      <c r="M337" s="7"/>
      <c r="N337" s="8"/>
      <c r="O337" s="9" cm="1">
        <f t="array" ref="O337">_xlfn.IFS(AND(B337="Short",F337=Q337),(D337-F337)/D337,AND(B337="Long",F337=Q337),(F337/D337)-1,AND(B337="Long",F337&lt;&gt;Q337),(F337/D337)-1,AND(B337="Short",F337&lt;&gt;Q337),(D337-F337)/D337)</f>
        <v>7.2668796246615222E-2</v>
      </c>
      <c r="P337" t="s">
        <v>23</v>
      </c>
      <c r="Q337" s="7">
        <v>29.726900000000001</v>
      </c>
      <c r="R337" s="8">
        <v>44518</v>
      </c>
      <c r="S337" s="10">
        <f t="shared" si="15"/>
        <v>18</v>
      </c>
      <c r="T337" s="10">
        <v>1</v>
      </c>
      <c r="V337" s="11" t="str">
        <f t="shared" si="16"/>
        <v>1</v>
      </c>
      <c r="Y337" s="10">
        <v>0</v>
      </c>
      <c r="AC337">
        <f t="shared" si="17"/>
        <v>18</v>
      </c>
    </row>
    <row r="338" spans="1:29" x14ac:dyDescent="0.2">
      <c r="A338" t="s">
        <v>225</v>
      </c>
      <c r="B338" t="s">
        <v>25</v>
      </c>
      <c r="C338" s="6">
        <v>43906</v>
      </c>
      <c r="D338" s="7">
        <v>86.644000000000005</v>
      </c>
      <c r="E338" s="6">
        <v>43928</v>
      </c>
      <c r="F338" s="7">
        <v>94.849000000000004</v>
      </c>
      <c r="G338">
        <v>1</v>
      </c>
      <c r="H338">
        <v>0</v>
      </c>
      <c r="J338" s="7"/>
      <c r="K338" s="8"/>
      <c r="M338" s="7"/>
      <c r="N338" s="8"/>
      <c r="O338" s="9" cm="1">
        <f t="array" ref="O338">_xlfn.IFS(AND(B338="Short",F338=Q338),(D338-F338)/D338,AND(B338="Long",F338=Q338),(F338/D338)-1,AND(B338="Long",F338&lt;&gt;Q338),(F338/D338)-1,AND(B338="Short",F338&lt;&gt;Q338),(D338-F338)/D338)</f>
        <v>9.4697844051521152E-2</v>
      </c>
      <c r="P338" t="s">
        <v>23</v>
      </c>
      <c r="Q338" s="7">
        <v>94.849000000000004</v>
      </c>
      <c r="R338" s="8">
        <v>43906</v>
      </c>
      <c r="S338" s="10">
        <f t="shared" si="15"/>
        <v>22</v>
      </c>
      <c r="T338" s="10">
        <v>1</v>
      </c>
      <c r="V338" s="11" t="str">
        <f t="shared" si="16"/>
        <v>1</v>
      </c>
      <c r="Y338" s="10">
        <v>0</v>
      </c>
      <c r="AC338">
        <f t="shared" si="17"/>
        <v>22</v>
      </c>
    </row>
    <row r="339" spans="1:29" x14ac:dyDescent="0.2">
      <c r="A339" t="s">
        <v>226</v>
      </c>
      <c r="B339" t="s">
        <v>22</v>
      </c>
      <c r="C339" s="6">
        <v>44980</v>
      </c>
      <c r="D339" s="7">
        <v>23.171399999999998</v>
      </c>
      <c r="E339" s="6">
        <v>45348</v>
      </c>
      <c r="F339" s="7">
        <v>79.091999999999999</v>
      </c>
      <c r="G339">
        <v>0</v>
      </c>
      <c r="H339">
        <v>0</v>
      </c>
      <c r="J339" s="7"/>
      <c r="K339" s="8"/>
      <c r="M339" s="7"/>
      <c r="N339" s="8"/>
      <c r="O339" s="9" cm="1">
        <f t="array" ref="O339">_xlfn.IFS(AND(B339="Short",F339=Q339),(D339-F339)/D339,AND(B339="Long",F339=Q339),(F339/D339)-1,AND(B339="Long",F339&lt;&gt;Q339),(F339/D339)-1,AND(B339="Short",F339&lt;&gt;Q339),(D339-F339)/D339)</f>
        <v>-2.4133457624485359</v>
      </c>
      <c r="P339" t="s">
        <v>23</v>
      </c>
      <c r="Q339" s="7">
        <v>21.1569</v>
      </c>
      <c r="R339" s="8">
        <v>44980</v>
      </c>
      <c r="S339" s="10">
        <f t="shared" si="15"/>
        <v>368</v>
      </c>
      <c r="T339" s="10">
        <v>0</v>
      </c>
      <c r="V339" s="11" t="b">
        <f t="shared" si="16"/>
        <v>0</v>
      </c>
      <c r="Y339" s="10">
        <v>0</v>
      </c>
      <c r="AC339" t="b">
        <f t="shared" si="17"/>
        <v>0</v>
      </c>
    </row>
    <row r="340" spans="1:29" x14ac:dyDescent="0.2">
      <c r="A340" t="s">
        <v>227</v>
      </c>
      <c r="B340" t="s">
        <v>25</v>
      </c>
      <c r="C340" s="6">
        <v>43906</v>
      </c>
      <c r="D340" s="7">
        <v>227.61600000000001</v>
      </c>
      <c r="E340" s="6">
        <v>43916</v>
      </c>
      <c r="F340" s="7">
        <v>256.08600000000001</v>
      </c>
      <c r="G340">
        <v>1</v>
      </c>
      <c r="H340">
        <v>0</v>
      </c>
      <c r="J340" s="7"/>
      <c r="K340" s="8"/>
      <c r="M340" s="7"/>
      <c r="N340" s="8"/>
      <c r="O340" s="9" cm="1">
        <f t="array" ref="O340">_xlfn.IFS(AND(B340="Short",F340=Q340),(D340-F340)/D340,AND(B340="Long",F340=Q340),(F340/D340)-1,AND(B340="Long",F340&lt;&gt;Q340),(F340/D340)-1,AND(B340="Short",F340&lt;&gt;Q340),(D340-F340)/D340)</f>
        <v>0.12507908055672701</v>
      </c>
      <c r="P340" t="s">
        <v>23</v>
      </c>
      <c r="Q340" s="7">
        <v>256.08600000000001</v>
      </c>
      <c r="R340" s="8">
        <v>43906</v>
      </c>
      <c r="S340" s="10">
        <f t="shared" si="15"/>
        <v>10</v>
      </c>
      <c r="T340" s="10">
        <v>1</v>
      </c>
      <c r="V340" s="11" t="str">
        <f t="shared" si="16"/>
        <v>1</v>
      </c>
      <c r="Y340" s="10">
        <v>0</v>
      </c>
      <c r="AC340">
        <f t="shared" si="17"/>
        <v>10</v>
      </c>
    </row>
    <row r="341" spans="1:29" x14ac:dyDescent="0.2">
      <c r="A341" t="s">
        <v>224</v>
      </c>
      <c r="B341" t="s">
        <v>22</v>
      </c>
      <c r="C341" s="6">
        <v>43903</v>
      </c>
      <c r="D341" s="7">
        <v>25.545000000000002</v>
      </c>
      <c r="E341" s="6">
        <v>43903</v>
      </c>
      <c r="F341" s="7">
        <v>23.3325</v>
      </c>
      <c r="G341">
        <v>1</v>
      </c>
      <c r="H341">
        <v>0</v>
      </c>
      <c r="J341" s="7"/>
      <c r="K341" s="8"/>
      <c r="M341" s="7"/>
      <c r="N341" s="8"/>
      <c r="O341" s="9" cm="1">
        <f t="array" ref="O341">_xlfn.IFS(AND(B341="Short",F341=Q341),(D341-F341)/D341,AND(B341="Long",F341=Q341),(F341/D341)-1,AND(B341="Long",F341&lt;&gt;Q341),(F341/D341)-1,AND(B341="Short",F341&lt;&gt;Q341),(D341-F341)/D341)</f>
        <v>8.6611861421021799E-2</v>
      </c>
      <c r="P341" t="s">
        <v>23</v>
      </c>
      <c r="Q341" s="7">
        <v>23.3325</v>
      </c>
      <c r="R341" s="8">
        <v>43903</v>
      </c>
      <c r="S341" s="10">
        <f t="shared" si="15"/>
        <v>0</v>
      </c>
      <c r="T341" s="10">
        <v>1</v>
      </c>
      <c r="V341" s="11" t="str">
        <f t="shared" si="16"/>
        <v>1</v>
      </c>
      <c r="Y341" s="10">
        <v>0</v>
      </c>
      <c r="AC341">
        <f t="shared" si="17"/>
        <v>0</v>
      </c>
    </row>
    <row r="342" spans="1:29" x14ac:dyDescent="0.2">
      <c r="A342" t="s">
        <v>230</v>
      </c>
      <c r="B342" t="s">
        <v>22</v>
      </c>
      <c r="C342" s="6">
        <v>44448</v>
      </c>
      <c r="D342" s="7">
        <v>428.4375</v>
      </c>
      <c r="E342" s="6">
        <v>44480</v>
      </c>
      <c r="F342" s="7">
        <v>388.78125</v>
      </c>
      <c r="G342">
        <v>1</v>
      </c>
      <c r="H342">
        <v>0</v>
      </c>
      <c r="J342" s="7"/>
      <c r="K342" s="8"/>
      <c r="M342" s="7"/>
      <c r="N342" s="8"/>
      <c r="O342" s="9" cm="1">
        <f t="array" ref="O342">_xlfn.IFS(AND(B342="Short",F342=Q342),(D342-F342)/D342,AND(B342="Long",F342=Q342),(F342/D342)-1,AND(B342="Long",F342&lt;&gt;Q342),(F342/D342)-1,AND(B342="Short",F342&lt;&gt;Q342),(D342-F342)/D342)</f>
        <v>9.2560175054704596E-2</v>
      </c>
      <c r="P342" t="s">
        <v>23</v>
      </c>
      <c r="Q342" s="7">
        <v>388.78125</v>
      </c>
      <c r="R342" s="8">
        <v>44448</v>
      </c>
      <c r="S342" s="10">
        <f t="shared" si="15"/>
        <v>32</v>
      </c>
      <c r="T342" s="10">
        <v>1</v>
      </c>
      <c r="V342" s="11" t="str">
        <f t="shared" si="16"/>
        <v>1</v>
      </c>
      <c r="Y342" s="10">
        <v>0</v>
      </c>
      <c r="AC342">
        <f t="shared" si="17"/>
        <v>32</v>
      </c>
    </row>
    <row r="343" spans="1:29" x14ac:dyDescent="0.2">
      <c r="A343" t="s">
        <v>228</v>
      </c>
      <c r="B343" t="s">
        <v>25</v>
      </c>
      <c r="C343" s="6">
        <v>43906</v>
      </c>
      <c r="D343" s="7">
        <v>153.40600000000001</v>
      </c>
      <c r="E343" s="6">
        <v>43915</v>
      </c>
      <c r="F343" s="7">
        <v>167.70099999999999</v>
      </c>
      <c r="G343">
        <v>1</v>
      </c>
      <c r="H343">
        <v>0</v>
      </c>
      <c r="J343" s="7"/>
      <c r="K343" s="8"/>
      <c r="M343" s="7"/>
      <c r="N343" s="8"/>
      <c r="O343" s="9" cm="1">
        <f t="array" ref="O343">_xlfn.IFS(AND(B343="Short",F343=Q343),(D343-F343)/D343,AND(B343="Long",F343=Q343),(F343/D343)-1,AND(B343="Long",F343&lt;&gt;Q343),(F343/D343)-1,AND(B343="Short",F343&lt;&gt;Q343),(D343-F343)/D343)</f>
        <v>9.3184099709268109E-2</v>
      </c>
      <c r="P343" t="s">
        <v>23</v>
      </c>
      <c r="Q343" s="7">
        <v>167.70099999999999</v>
      </c>
      <c r="R343" s="8">
        <v>43906</v>
      </c>
      <c r="S343" s="10">
        <f t="shared" si="15"/>
        <v>9</v>
      </c>
      <c r="T343" s="10">
        <v>1</v>
      </c>
      <c r="V343" s="11" t="str">
        <f t="shared" si="16"/>
        <v>1</v>
      </c>
      <c r="Y343" s="10">
        <v>0</v>
      </c>
      <c r="AC343">
        <f t="shared" si="17"/>
        <v>9</v>
      </c>
    </row>
    <row r="344" spans="1:29" x14ac:dyDescent="0.2">
      <c r="A344" t="s">
        <v>230</v>
      </c>
      <c r="B344" t="s">
        <v>22</v>
      </c>
      <c r="C344" s="6">
        <v>44806</v>
      </c>
      <c r="D344" s="7">
        <v>323.20499999999998</v>
      </c>
      <c r="E344" s="6">
        <v>44827</v>
      </c>
      <c r="F344" s="7">
        <v>299.24250000000001</v>
      </c>
      <c r="G344">
        <v>1</v>
      </c>
      <c r="H344">
        <v>0</v>
      </c>
      <c r="J344" s="7"/>
      <c r="K344" s="8"/>
      <c r="M344" s="7"/>
      <c r="N344" s="8"/>
      <c r="O344" s="9" cm="1">
        <f t="array" ref="O344">_xlfn.IFS(AND(B344="Short",F344=Q344),(D344-F344)/D344,AND(B344="Long",F344=Q344),(F344/D344)-1,AND(B344="Long",F344&lt;&gt;Q344),(F344/D344)-1,AND(B344="Short",F344&lt;&gt;Q344),(D344-F344)/D344)</f>
        <v>7.4140251543138191E-2</v>
      </c>
      <c r="P344" t="s">
        <v>23</v>
      </c>
      <c r="Q344" s="7">
        <v>299.24250000000001</v>
      </c>
      <c r="R344" s="8">
        <v>44806</v>
      </c>
      <c r="S344" s="10">
        <f t="shared" si="15"/>
        <v>21</v>
      </c>
      <c r="T344" s="10">
        <v>1</v>
      </c>
      <c r="V344" s="11" t="str">
        <f t="shared" si="16"/>
        <v>1</v>
      </c>
      <c r="Y344" s="10">
        <v>0</v>
      </c>
      <c r="AC344">
        <f t="shared" si="17"/>
        <v>21</v>
      </c>
    </row>
    <row r="345" spans="1:29" x14ac:dyDescent="0.2">
      <c r="A345" t="s">
        <v>230</v>
      </c>
      <c r="B345" t="s">
        <v>25</v>
      </c>
      <c r="C345" s="6">
        <v>44935</v>
      </c>
      <c r="D345" s="7">
        <v>296.80599999999998</v>
      </c>
      <c r="E345" s="6">
        <v>44943</v>
      </c>
      <c r="F345" s="7">
        <v>323.851</v>
      </c>
      <c r="G345">
        <v>1</v>
      </c>
      <c r="H345">
        <v>0</v>
      </c>
      <c r="J345" s="7"/>
      <c r="K345" s="8"/>
      <c r="M345" s="7"/>
      <c r="N345" s="8"/>
      <c r="O345" s="9" cm="1">
        <f t="array" ref="O345">_xlfn.IFS(AND(B345="Short",F345=Q345),(D345-F345)/D345,AND(B345="Long",F345=Q345),(F345/D345)-1,AND(B345="Long",F345&lt;&gt;Q345),(F345/D345)-1,AND(B345="Short",F345&lt;&gt;Q345),(D345-F345)/D345)</f>
        <v>9.1120125603929791E-2</v>
      </c>
      <c r="P345" t="s">
        <v>23</v>
      </c>
      <c r="Q345" s="7">
        <v>323.851</v>
      </c>
      <c r="R345" s="8">
        <v>44935</v>
      </c>
      <c r="S345" s="10">
        <f t="shared" si="15"/>
        <v>8</v>
      </c>
      <c r="T345" s="10">
        <v>1</v>
      </c>
      <c r="V345" s="11" t="str">
        <f t="shared" si="16"/>
        <v>1</v>
      </c>
      <c r="Y345" s="10">
        <v>0</v>
      </c>
      <c r="AC345">
        <f t="shared" si="17"/>
        <v>8</v>
      </c>
    </row>
    <row r="346" spans="1:29" x14ac:dyDescent="0.2">
      <c r="A346" t="s">
        <v>230</v>
      </c>
      <c r="B346" t="s">
        <v>22</v>
      </c>
      <c r="C346" s="6">
        <v>45014</v>
      </c>
      <c r="D346" s="7">
        <v>361.65600000000001</v>
      </c>
      <c r="E346" s="6">
        <v>45078</v>
      </c>
      <c r="F346" s="7">
        <v>327.20100000000002</v>
      </c>
      <c r="G346">
        <v>1</v>
      </c>
      <c r="H346">
        <v>0</v>
      </c>
      <c r="J346" s="7"/>
      <c r="K346" s="8"/>
      <c r="M346" s="7"/>
      <c r="N346" s="8"/>
      <c r="O346" s="9" cm="1">
        <f t="array" ref="O346">_xlfn.IFS(AND(B346="Short",F346=Q346),(D346-F346)/D346,AND(B346="Long",F346=Q346),(F346/D346)-1,AND(B346="Long",F346&lt;&gt;Q346),(F346/D346)-1,AND(B346="Short",F346&lt;&gt;Q346),(D346-F346)/D346)</f>
        <v>9.5270090915123715E-2</v>
      </c>
      <c r="P346" t="s">
        <v>23</v>
      </c>
      <c r="Q346" s="7">
        <v>327.20100000000002</v>
      </c>
      <c r="R346" s="8">
        <v>45014</v>
      </c>
      <c r="S346" s="10">
        <f t="shared" si="15"/>
        <v>64</v>
      </c>
      <c r="T346" s="10">
        <v>1</v>
      </c>
      <c r="V346" s="11" t="str">
        <f t="shared" si="16"/>
        <v>1</v>
      </c>
      <c r="Y346" s="10">
        <v>0</v>
      </c>
      <c r="AC346">
        <f t="shared" si="17"/>
        <v>64</v>
      </c>
    </row>
    <row r="347" spans="1:29" x14ac:dyDescent="0.2">
      <c r="A347" t="s">
        <v>230</v>
      </c>
      <c r="B347" t="s">
        <v>22</v>
      </c>
      <c r="C347" s="6">
        <v>45079</v>
      </c>
      <c r="D347" s="7">
        <v>373.24200000000002</v>
      </c>
      <c r="E347" s="6">
        <v>45397</v>
      </c>
      <c r="F347" s="7">
        <v>335.83199999999999</v>
      </c>
      <c r="G347">
        <v>1</v>
      </c>
      <c r="H347">
        <v>0</v>
      </c>
      <c r="J347" s="7"/>
      <c r="K347" s="8"/>
      <c r="M347" s="7"/>
      <c r="N347" s="8"/>
      <c r="O347" s="9" cm="1">
        <f t="array" ref="O347">_xlfn.IFS(AND(B347="Short",F347=Q347),(D347-F347)/D347,AND(B347="Long",F347=Q347),(F347/D347)-1,AND(B347="Long",F347&lt;&gt;Q347),(F347/D347)-1,AND(B347="Short",F347&lt;&gt;Q347),(D347-F347)/D347)</f>
        <v>0.10022987766650061</v>
      </c>
      <c r="P347" t="s">
        <v>23</v>
      </c>
      <c r="Q347" s="7">
        <v>335.83199999999999</v>
      </c>
      <c r="R347" s="8">
        <v>45079</v>
      </c>
      <c r="S347" s="10">
        <f t="shared" si="15"/>
        <v>318</v>
      </c>
      <c r="T347" s="10">
        <v>1</v>
      </c>
      <c r="V347" s="11" t="str">
        <f t="shared" si="16"/>
        <v>1</v>
      </c>
      <c r="Y347" s="10">
        <v>0</v>
      </c>
      <c r="AC347">
        <f t="shared" si="17"/>
        <v>318</v>
      </c>
    </row>
    <row r="348" spans="1:29" x14ac:dyDescent="0.2">
      <c r="A348" t="s">
        <v>213</v>
      </c>
      <c r="B348" t="s">
        <v>25</v>
      </c>
      <c r="C348" s="6">
        <v>43906</v>
      </c>
      <c r="D348" s="7">
        <v>140.988</v>
      </c>
      <c r="E348" s="6">
        <v>43907</v>
      </c>
      <c r="F348" s="7">
        <v>153.87299999999999</v>
      </c>
      <c r="G348">
        <v>1</v>
      </c>
      <c r="H348">
        <v>0</v>
      </c>
      <c r="J348" s="7"/>
      <c r="K348" s="8"/>
      <c r="M348" s="7"/>
      <c r="N348" s="8"/>
      <c r="O348" s="9" cm="1">
        <f t="array" ref="O348">_xlfn.IFS(AND(B348="Short",F348=Q348),(D348-F348)/D348,AND(B348="Long",F348=Q348),(F348/D348)-1,AND(B348="Long",F348&lt;&gt;Q348),(F348/D348)-1,AND(B348="Short",F348&lt;&gt;Q348),(D348-F348)/D348)</f>
        <v>9.1390756660141292E-2</v>
      </c>
      <c r="P348" t="s">
        <v>23</v>
      </c>
      <c r="Q348" s="7">
        <v>153.87299999999999</v>
      </c>
      <c r="R348" s="8">
        <v>43906</v>
      </c>
      <c r="S348" s="10">
        <f t="shared" si="15"/>
        <v>1</v>
      </c>
      <c r="T348" s="10">
        <v>1</v>
      </c>
      <c r="V348" s="11" t="str">
        <f t="shared" si="16"/>
        <v>1</v>
      </c>
      <c r="Y348" s="10">
        <v>0</v>
      </c>
      <c r="AC348">
        <f t="shared" si="17"/>
        <v>1</v>
      </c>
    </row>
    <row r="349" spans="1:29" x14ac:dyDescent="0.2">
      <c r="A349" t="s">
        <v>228</v>
      </c>
      <c r="B349" t="s">
        <v>25</v>
      </c>
      <c r="C349" s="6">
        <v>45051</v>
      </c>
      <c r="D349" s="7">
        <v>410.43799999999999</v>
      </c>
      <c r="E349" s="6">
        <v>45071</v>
      </c>
      <c r="F349" s="7">
        <v>450.84800000000001</v>
      </c>
      <c r="G349">
        <v>1</v>
      </c>
      <c r="H349">
        <v>0</v>
      </c>
      <c r="J349" s="7"/>
      <c r="K349" s="8"/>
      <c r="M349" s="7"/>
      <c r="N349" s="8"/>
      <c r="O349" s="9" cm="1">
        <f t="array" ref="O349">_xlfn.IFS(AND(B349="Short",F349=Q349),(D349-F349)/D349,AND(B349="Long",F349=Q349),(F349/D349)-1,AND(B349="Long",F349&lt;&gt;Q349),(F349/D349)-1,AND(B349="Short",F349&lt;&gt;Q349),(D349-F349)/D349)</f>
        <v>9.8455796003294127E-2</v>
      </c>
      <c r="P349" t="s">
        <v>23</v>
      </c>
      <c r="Q349" s="7">
        <v>450.84800000000001</v>
      </c>
      <c r="R349" s="8">
        <v>45051</v>
      </c>
      <c r="S349" s="10">
        <f t="shared" si="15"/>
        <v>20</v>
      </c>
      <c r="T349" s="10">
        <v>1</v>
      </c>
      <c r="V349" s="11" t="str">
        <f t="shared" si="16"/>
        <v>1</v>
      </c>
      <c r="Y349" s="10">
        <v>0</v>
      </c>
      <c r="AC349">
        <f t="shared" si="17"/>
        <v>20</v>
      </c>
    </row>
    <row r="350" spans="1:29" x14ac:dyDescent="0.2">
      <c r="A350" t="s">
        <v>235</v>
      </c>
      <c r="B350" t="s">
        <v>25</v>
      </c>
      <c r="C350" s="6">
        <v>43906</v>
      </c>
      <c r="D350" s="7">
        <v>36.978000000000002</v>
      </c>
      <c r="E350" s="6">
        <v>43907</v>
      </c>
      <c r="F350" s="7">
        <v>40.563000000000002</v>
      </c>
      <c r="G350">
        <v>1</v>
      </c>
      <c r="H350">
        <v>0</v>
      </c>
      <c r="J350" s="7"/>
      <c r="K350" s="8"/>
      <c r="M350" s="7"/>
      <c r="N350" s="8"/>
      <c r="O350" s="9" cm="1">
        <f t="array" ref="O350">_xlfn.IFS(AND(B350="Short",F350=Q350),(D350-F350)/D350,AND(B350="Long",F350=Q350),(F350/D350)-1,AND(B350="Long",F350&lt;&gt;Q350),(F350/D350)-1,AND(B350="Short",F350&lt;&gt;Q350),(D350-F350)/D350)</f>
        <v>9.6949537562875276E-2</v>
      </c>
      <c r="P350" t="s">
        <v>23</v>
      </c>
      <c r="Q350" s="7">
        <v>40.563000000000002</v>
      </c>
      <c r="R350" s="8">
        <v>43906</v>
      </c>
      <c r="S350" s="10">
        <f t="shared" si="15"/>
        <v>1</v>
      </c>
      <c r="T350" s="10">
        <v>1</v>
      </c>
      <c r="V350" s="11" t="str">
        <f t="shared" si="16"/>
        <v>1</v>
      </c>
      <c r="Y350" s="10">
        <v>0</v>
      </c>
      <c r="AC350">
        <f t="shared" si="17"/>
        <v>1</v>
      </c>
    </row>
    <row r="351" spans="1:29" x14ac:dyDescent="0.2">
      <c r="A351" t="s">
        <v>215</v>
      </c>
      <c r="B351" t="s">
        <v>25</v>
      </c>
      <c r="C351" s="6">
        <v>43902</v>
      </c>
      <c r="D351" s="7">
        <v>78.504999999999995</v>
      </c>
      <c r="E351" s="6">
        <v>43903</v>
      </c>
      <c r="F351" s="7">
        <v>86.417500000000004</v>
      </c>
      <c r="G351">
        <v>1</v>
      </c>
      <c r="H351">
        <v>0</v>
      </c>
      <c r="J351" s="7"/>
      <c r="K351" s="8"/>
      <c r="M351" s="7"/>
      <c r="N351" s="8"/>
      <c r="O351" s="9" cm="1">
        <f t="array" ref="O351">_xlfn.IFS(AND(B351="Short",F351=Q351),(D351-F351)/D351,AND(B351="Long",F351=Q351),(F351/D351)-1,AND(B351="Long",F351&lt;&gt;Q351),(F351/D351)-1,AND(B351="Short",F351&lt;&gt;Q351),(D351-F351)/D351)</f>
        <v>0.10078975861410111</v>
      </c>
      <c r="P351" t="s">
        <v>23</v>
      </c>
      <c r="Q351" s="7">
        <v>86.417500000000004</v>
      </c>
      <c r="R351" s="8">
        <v>43902</v>
      </c>
      <c r="S351" s="10">
        <f t="shared" si="15"/>
        <v>1</v>
      </c>
      <c r="T351" s="10">
        <v>1</v>
      </c>
      <c r="V351" s="11" t="str">
        <f t="shared" si="16"/>
        <v>1</v>
      </c>
      <c r="Y351" s="10">
        <v>0</v>
      </c>
      <c r="AC351">
        <f t="shared" si="17"/>
        <v>1</v>
      </c>
    </row>
    <row r="352" spans="1:29" x14ac:dyDescent="0.2">
      <c r="A352" t="s">
        <v>235</v>
      </c>
      <c r="B352" t="s">
        <v>22</v>
      </c>
      <c r="C352" s="6">
        <v>43914</v>
      </c>
      <c r="D352" s="7">
        <v>37.753</v>
      </c>
      <c r="E352" s="6">
        <v>43922</v>
      </c>
      <c r="F352" s="7">
        <v>34.400500000000001</v>
      </c>
      <c r="G352">
        <v>1</v>
      </c>
      <c r="H352">
        <v>0</v>
      </c>
      <c r="J352" s="7"/>
      <c r="K352" s="8"/>
      <c r="M352" s="7"/>
      <c r="N352" s="8"/>
      <c r="O352" s="9" cm="1">
        <f t="array" ref="O352">_xlfn.IFS(AND(B352="Short",F352=Q352),(D352-F352)/D352,AND(B352="Long",F352=Q352),(F352/D352)-1,AND(B352="Long",F352&lt;&gt;Q352),(F352/D352)-1,AND(B352="Short",F352&lt;&gt;Q352),(D352-F352)/D352)</f>
        <v>8.8800889995497026E-2</v>
      </c>
      <c r="P352" t="s">
        <v>23</v>
      </c>
      <c r="Q352" s="7">
        <v>34.400500000000001</v>
      </c>
      <c r="R352" s="8">
        <v>43914</v>
      </c>
      <c r="S352" s="10">
        <f t="shared" si="15"/>
        <v>8</v>
      </c>
      <c r="T352" s="10">
        <v>1</v>
      </c>
      <c r="V352" s="11" t="str">
        <f t="shared" si="16"/>
        <v>1</v>
      </c>
      <c r="Y352" s="10">
        <v>0</v>
      </c>
      <c r="AC352">
        <f t="shared" si="17"/>
        <v>8</v>
      </c>
    </row>
    <row r="353" spans="1:29" x14ac:dyDescent="0.2">
      <c r="A353" t="s">
        <v>235</v>
      </c>
      <c r="B353" t="s">
        <v>22</v>
      </c>
      <c r="C353" s="6">
        <v>43928</v>
      </c>
      <c r="D353" s="7">
        <v>33.526000000000003</v>
      </c>
      <c r="E353" s="6">
        <v>43937</v>
      </c>
      <c r="F353" s="7">
        <v>31.170999999999999</v>
      </c>
      <c r="G353">
        <v>1</v>
      </c>
      <c r="H353">
        <v>0</v>
      </c>
      <c r="J353" s="7"/>
      <c r="K353" s="8"/>
      <c r="M353" s="7"/>
      <c r="N353" s="8"/>
      <c r="O353" s="9" cm="1">
        <f t="array" ref="O353">_xlfn.IFS(AND(B353="Short",F353=Q353),(D353-F353)/D353,AND(B353="Long",F353=Q353),(F353/D353)-1,AND(B353="Long",F353&lt;&gt;Q353),(F353/D353)-1,AND(B353="Short",F353&lt;&gt;Q353),(D353-F353)/D353)</f>
        <v>7.0243989739306914E-2</v>
      </c>
      <c r="P353" t="s">
        <v>23</v>
      </c>
      <c r="Q353" s="7">
        <v>31.170999999999999</v>
      </c>
      <c r="R353" s="8">
        <v>43928</v>
      </c>
      <c r="S353" s="10">
        <f t="shared" si="15"/>
        <v>9</v>
      </c>
      <c r="T353" s="10">
        <v>1</v>
      </c>
      <c r="V353" s="11" t="str">
        <f t="shared" si="16"/>
        <v>1</v>
      </c>
      <c r="Y353" s="10">
        <v>0</v>
      </c>
      <c r="AC353">
        <f t="shared" si="17"/>
        <v>9</v>
      </c>
    </row>
    <row r="354" spans="1:29" x14ac:dyDescent="0.2">
      <c r="A354" t="s">
        <v>235</v>
      </c>
      <c r="B354" t="s">
        <v>25</v>
      </c>
      <c r="C354" s="6">
        <v>43993</v>
      </c>
      <c r="D354" s="7">
        <v>33.36</v>
      </c>
      <c r="E354" s="6">
        <v>43994</v>
      </c>
      <c r="F354" s="7">
        <v>36.51</v>
      </c>
      <c r="G354">
        <v>1</v>
      </c>
      <c r="H354">
        <v>0</v>
      </c>
      <c r="J354" s="7"/>
      <c r="K354" s="8"/>
      <c r="M354" s="7"/>
      <c r="N354" s="8"/>
      <c r="O354" s="9" cm="1">
        <f t="array" ref="O354">_xlfn.IFS(AND(B354="Short",F354=Q354),(D354-F354)/D354,AND(B354="Long",F354=Q354),(F354/D354)-1,AND(B354="Long",F354&lt;&gt;Q354),(F354/D354)-1,AND(B354="Short",F354&lt;&gt;Q354),(D354-F354)/D354)</f>
        <v>9.4424460431654644E-2</v>
      </c>
      <c r="P354" t="s">
        <v>23</v>
      </c>
      <c r="Q354" s="7">
        <v>36.51</v>
      </c>
      <c r="R354" s="8">
        <v>43993</v>
      </c>
      <c r="S354" s="10">
        <f t="shared" si="15"/>
        <v>1</v>
      </c>
      <c r="T354" s="10">
        <v>1</v>
      </c>
      <c r="V354" s="11" t="str">
        <f t="shared" si="16"/>
        <v>1</v>
      </c>
      <c r="Y354" s="10">
        <v>0</v>
      </c>
      <c r="AC354">
        <f t="shared" si="17"/>
        <v>1</v>
      </c>
    </row>
    <row r="355" spans="1:29" x14ac:dyDescent="0.2">
      <c r="A355" t="s">
        <v>226</v>
      </c>
      <c r="B355" t="s">
        <v>25</v>
      </c>
      <c r="C355" s="6">
        <v>45509</v>
      </c>
      <c r="D355" s="7">
        <v>93.581000000000003</v>
      </c>
      <c r="E355" s="6">
        <v>45510</v>
      </c>
      <c r="F355" s="7">
        <v>104.9885</v>
      </c>
      <c r="G355">
        <v>1</v>
      </c>
      <c r="H355">
        <v>0</v>
      </c>
      <c r="J355" s="7"/>
      <c r="K355" s="8"/>
      <c r="M355" s="7"/>
      <c r="N355" s="8"/>
      <c r="O355" s="9" cm="1">
        <f t="array" ref="O355">_xlfn.IFS(AND(B355="Short",F355=Q355),(D355-F355)/D355,AND(B355="Long",F355=Q355),(F355/D355)-1,AND(B355="Long",F355&lt;&gt;Q355),(F355/D355)-1,AND(B355="Short",F355&lt;&gt;Q355),(D355-F355)/D355)</f>
        <v>0.12189974460627684</v>
      </c>
      <c r="P355" t="s">
        <v>23</v>
      </c>
      <c r="Q355" s="7">
        <v>104.9885</v>
      </c>
      <c r="R355" s="8">
        <v>45509</v>
      </c>
      <c r="S355" s="10">
        <f t="shared" si="15"/>
        <v>1</v>
      </c>
      <c r="T355" s="10">
        <v>1</v>
      </c>
      <c r="V355" s="11" t="str">
        <f t="shared" si="16"/>
        <v>1</v>
      </c>
      <c r="Y355" s="10">
        <v>0</v>
      </c>
      <c r="AC355">
        <f t="shared" si="17"/>
        <v>1</v>
      </c>
    </row>
    <row r="356" spans="1:29" x14ac:dyDescent="0.2">
      <c r="A356" t="s">
        <v>235</v>
      </c>
      <c r="B356" t="s">
        <v>22</v>
      </c>
      <c r="C356" s="6">
        <v>44144</v>
      </c>
      <c r="D356" s="7">
        <v>46.165999999999997</v>
      </c>
      <c r="E356" s="6">
        <v>44510</v>
      </c>
      <c r="F356" s="7">
        <v>49.69</v>
      </c>
      <c r="G356">
        <v>0</v>
      </c>
      <c r="H356">
        <v>0</v>
      </c>
      <c r="J356" s="7"/>
      <c r="K356" s="8"/>
      <c r="M356" s="7"/>
      <c r="N356" s="8"/>
      <c r="O356" s="9" cm="1">
        <f t="array" ref="O356">_xlfn.IFS(AND(B356="Short",F356=Q356),(D356-F356)/D356,AND(B356="Long",F356=Q356),(F356/D356)-1,AND(B356="Long",F356&lt;&gt;Q356),(F356/D356)-1,AND(B356="Short",F356&lt;&gt;Q356),(D356-F356)/D356)</f>
        <v>-7.6333232248841157E-2</v>
      </c>
      <c r="P356" t="s">
        <v>23</v>
      </c>
      <c r="Q356" s="7">
        <v>41.036000000000001</v>
      </c>
      <c r="R356" s="8">
        <v>44144</v>
      </c>
      <c r="S356" s="10">
        <f t="shared" si="15"/>
        <v>366</v>
      </c>
      <c r="T356" s="10">
        <v>0</v>
      </c>
      <c r="V356" s="11" t="b">
        <f t="shared" si="16"/>
        <v>0</v>
      </c>
      <c r="Y356" s="10">
        <v>0</v>
      </c>
      <c r="AC356" t="b">
        <f t="shared" si="17"/>
        <v>0</v>
      </c>
    </row>
    <row r="357" spans="1:29" x14ac:dyDescent="0.2">
      <c r="A357" t="s">
        <v>231</v>
      </c>
      <c r="B357" t="s">
        <v>25</v>
      </c>
      <c r="C357" s="6">
        <v>43906</v>
      </c>
      <c r="D357" s="7">
        <v>2632.2280000000001</v>
      </c>
      <c r="E357" s="6">
        <v>43915</v>
      </c>
      <c r="F357" s="7">
        <v>2873.9380000000001</v>
      </c>
      <c r="G357">
        <v>1</v>
      </c>
      <c r="H357">
        <v>0</v>
      </c>
      <c r="J357" s="7"/>
      <c r="K357" s="8"/>
      <c r="M357" s="7"/>
      <c r="N357" s="8"/>
      <c r="O357" s="9" cm="1">
        <f t="array" ref="O357">_xlfn.IFS(AND(B357="Short",F357=Q357),(D357-F357)/D357,AND(B357="Long",F357=Q357),(F357/D357)-1,AND(B357="Long",F357&lt;&gt;Q357),(F357/D357)-1,AND(B357="Short",F357&lt;&gt;Q357),(D357-F357)/D357)</f>
        <v>9.182715175129208E-2</v>
      </c>
      <c r="P357" t="s">
        <v>23</v>
      </c>
      <c r="Q357" s="7">
        <v>2873.9380000000001</v>
      </c>
      <c r="R357" s="8">
        <v>43906</v>
      </c>
      <c r="S357" s="10">
        <f t="shared" si="15"/>
        <v>9</v>
      </c>
      <c r="T357" s="10">
        <v>1</v>
      </c>
      <c r="V357" s="11" t="str">
        <f t="shared" si="16"/>
        <v>1</v>
      </c>
      <c r="Y357" s="10">
        <v>0</v>
      </c>
      <c r="AC357">
        <f t="shared" si="17"/>
        <v>9</v>
      </c>
    </row>
    <row r="358" spans="1:29" x14ac:dyDescent="0.2">
      <c r="A358" t="s">
        <v>241</v>
      </c>
      <c r="B358" t="s">
        <v>25</v>
      </c>
      <c r="C358" s="6">
        <v>43902</v>
      </c>
      <c r="D358" s="7">
        <v>43.023000000000003</v>
      </c>
      <c r="E358" s="6">
        <v>43903</v>
      </c>
      <c r="F358" s="7">
        <v>47.695500000000003</v>
      </c>
      <c r="G358">
        <v>1</v>
      </c>
      <c r="H358">
        <v>0</v>
      </c>
      <c r="J358" s="7"/>
      <c r="K358" s="8"/>
      <c r="M358" s="7"/>
      <c r="N358" s="8"/>
      <c r="O358" s="9" cm="1">
        <f t="array" ref="O358">_xlfn.IFS(AND(B358="Short",F358=Q358),(D358-F358)/D358,AND(B358="Long",F358=Q358),(F358/D358)-1,AND(B358="Long",F358&lt;&gt;Q358),(F358/D358)-1,AND(B358="Short",F358&lt;&gt;Q358),(D358-F358)/D358)</f>
        <v>0.10860469981172849</v>
      </c>
      <c r="P358" t="s">
        <v>23</v>
      </c>
      <c r="Q358" s="7">
        <v>47.695500000000003</v>
      </c>
      <c r="R358" s="8">
        <v>43902</v>
      </c>
      <c r="S358" s="10">
        <f t="shared" si="15"/>
        <v>1</v>
      </c>
      <c r="T358" s="10">
        <v>1</v>
      </c>
      <c r="V358" s="11" t="str">
        <f t="shared" si="16"/>
        <v>1</v>
      </c>
      <c r="Y358" s="10">
        <v>0</v>
      </c>
      <c r="AC358">
        <f t="shared" si="17"/>
        <v>1</v>
      </c>
    </row>
    <row r="359" spans="1:29" x14ac:dyDescent="0.2">
      <c r="A359" t="s">
        <v>241</v>
      </c>
      <c r="B359" t="s">
        <v>25</v>
      </c>
      <c r="C359" s="6">
        <v>43906</v>
      </c>
      <c r="D359" s="7">
        <v>41.369</v>
      </c>
      <c r="E359" s="6">
        <v>43914</v>
      </c>
      <c r="F359" s="7">
        <v>47.736499999999999</v>
      </c>
      <c r="G359">
        <v>1</v>
      </c>
      <c r="H359">
        <v>0</v>
      </c>
      <c r="J359" s="7"/>
      <c r="K359" s="8"/>
      <c r="M359" s="7"/>
      <c r="N359" s="8"/>
      <c r="O359" s="9" cm="1">
        <f t="array" ref="O359">_xlfn.IFS(AND(B359="Short",F359=Q359),(D359-F359)/D359,AND(B359="Long",F359=Q359),(F359/D359)-1,AND(B359="Long",F359&lt;&gt;Q359),(F359/D359)-1,AND(B359="Short",F359&lt;&gt;Q359),(D359-F359)/D359)</f>
        <v>0.15391960163407381</v>
      </c>
      <c r="P359" t="s">
        <v>23</v>
      </c>
      <c r="Q359" s="7">
        <v>47.736499999999999</v>
      </c>
      <c r="R359" s="8">
        <v>43906</v>
      </c>
      <c r="S359" s="10">
        <f t="shared" si="15"/>
        <v>8</v>
      </c>
      <c r="T359" s="10">
        <v>1</v>
      </c>
      <c r="V359" s="11" t="str">
        <f t="shared" si="16"/>
        <v>1</v>
      </c>
      <c r="Y359" s="10">
        <v>0</v>
      </c>
      <c r="AC359">
        <f t="shared" si="17"/>
        <v>8</v>
      </c>
    </row>
    <row r="360" spans="1:29" x14ac:dyDescent="0.2">
      <c r="A360" t="s">
        <v>241</v>
      </c>
      <c r="B360" t="s">
        <v>22</v>
      </c>
      <c r="C360" s="6">
        <v>43944</v>
      </c>
      <c r="D360" s="7">
        <v>44.756</v>
      </c>
      <c r="E360" s="6">
        <v>44312</v>
      </c>
      <c r="F360" s="7">
        <v>59.3</v>
      </c>
      <c r="G360">
        <v>0</v>
      </c>
      <c r="H360">
        <v>0</v>
      </c>
      <c r="J360" s="7"/>
      <c r="K360" s="8"/>
      <c r="M360" s="7"/>
      <c r="N360" s="8"/>
      <c r="O360" s="9" cm="1">
        <f t="array" ref="O360">_xlfn.IFS(AND(B360="Short",F360=Q360),(D360-F360)/D360,AND(B360="Long",F360=Q360),(F360/D360)-1,AND(B360="Long",F360&lt;&gt;Q360),(F360/D360)-1,AND(B360="Short",F360&lt;&gt;Q360),(D360-F360)/D360)</f>
        <v>-0.32496201626597543</v>
      </c>
      <c r="P360" t="s">
        <v>23</v>
      </c>
      <c r="Q360" s="7">
        <v>41.651000000000003</v>
      </c>
      <c r="R360" s="8">
        <v>43944</v>
      </c>
      <c r="S360" s="10">
        <f t="shared" si="15"/>
        <v>368</v>
      </c>
      <c r="T360" s="10">
        <v>0</v>
      </c>
      <c r="V360" s="11" t="b">
        <f t="shared" si="16"/>
        <v>0</v>
      </c>
      <c r="Y360" s="10">
        <v>0</v>
      </c>
      <c r="AC360" t="b">
        <f t="shared" si="17"/>
        <v>0</v>
      </c>
    </row>
    <row r="361" spans="1:29" x14ac:dyDescent="0.2">
      <c r="A361" t="s">
        <v>241</v>
      </c>
      <c r="B361" t="s">
        <v>22</v>
      </c>
      <c r="C361" s="6">
        <v>44575</v>
      </c>
      <c r="D361" s="7">
        <v>41.683</v>
      </c>
      <c r="E361" s="6">
        <v>44627</v>
      </c>
      <c r="F361" s="7">
        <v>38.330500000000001</v>
      </c>
      <c r="G361">
        <v>1</v>
      </c>
      <c r="H361">
        <v>0</v>
      </c>
      <c r="J361" s="7"/>
      <c r="K361" s="8"/>
      <c r="M361" s="7"/>
      <c r="N361" s="8"/>
      <c r="O361" s="9" cm="1">
        <f t="array" ref="O361">_xlfn.IFS(AND(B361="Short",F361=Q361),(D361-F361)/D361,AND(B361="Long",F361=Q361),(F361/D361)-1,AND(B361="Long",F361&lt;&gt;Q361),(F361/D361)-1,AND(B361="Short",F361&lt;&gt;Q361),(D361-F361)/D361)</f>
        <v>8.0428472038960711E-2</v>
      </c>
      <c r="P361" t="s">
        <v>23</v>
      </c>
      <c r="Q361" s="7">
        <v>38.330500000000001</v>
      </c>
      <c r="R361" s="8">
        <v>44575</v>
      </c>
      <c r="S361" s="10">
        <f t="shared" si="15"/>
        <v>52</v>
      </c>
      <c r="T361" s="10">
        <v>1</v>
      </c>
      <c r="V361" s="11" t="str">
        <f t="shared" si="16"/>
        <v>1</v>
      </c>
      <c r="Y361" s="10">
        <v>0</v>
      </c>
      <c r="AC361">
        <f t="shared" si="17"/>
        <v>52</v>
      </c>
    </row>
    <row r="362" spans="1:29" x14ac:dyDescent="0.2">
      <c r="A362" t="s">
        <v>246</v>
      </c>
      <c r="B362" t="s">
        <v>25</v>
      </c>
      <c r="C362" s="6">
        <v>44476</v>
      </c>
      <c r="D362" s="7">
        <v>55.914000000000001</v>
      </c>
      <c r="E362" s="6">
        <v>44551</v>
      </c>
      <c r="F362" s="7">
        <v>61.268999999999998</v>
      </c>
      <c r="G362">
        <v>1</v>
      </c>
      <c r="H362">
        <v>0</v>
      </c>
      <c r="J362" s="7"/>
      <c r="K362" s="8"/>
      <c r="M362" s="7"/>
      <c r="N362" s="8"/>
      <c r="O362" s="9" cm="1">
        <f t="array" ref="O362">_xlfn.IFS(AND(B362="Short",F362=Q362),(D362-F362)/D362,AND(B362="Long",F362=Q362),(F362/D362)-1,AND(B362="Long",F362&lt;&gt;Q362),(F362/D362)-1,AND(B362="Short",F362&lt;&gt;Q362),(D362-F362)/D362)</f>
        <v>9.5772078549200446E-2</v>
      </c>
      <c r="P362" t="s">
        <v>23</v>
      </c>
      <c r="Q362" s="7">
        <v>61.268999999999998</v>
      </c>
      <c r="R362" s="8">
        <v>44476</v>
      </c>
      <c r="S362" s="10">
        <f t="shared" si="15"/>
        <v>75</v>
      </c>
      <c r="T362" s="10">
        <v>1</v>
      </c>
      <c r="V362" s="11" t="str">
        <f t="shared" si="16"/>
        <v>1</v>
      </c>
      <c r="Y362" s="10">
        <v>0</v>
      </c>
      <c r="AC362">
        <f t="shared" si="17"/>
        <v>75</v>
      </c>
    </row>
    <row r="363" spans="1:29" x14ac:dyDescent="0.2">
      <c r="A363" t="s">
        <v>246</v>
      </c>
      <c r="B363" t="s">
        <v>22</v>
      </c>
      <c r="C363" s="6">
        <v>45204</v>
      </c>
      <c r="D363" s="7">
        <v>100.471</v>
      </c>
      <c r="E363" s="6">
        <v>45208</v>
      </c>
      <c r="F363" s="7">
        <v>92.153499999999994</v>
      </c>
      <c r="G363">
        <v>1</v>
      </c>
      <c r="H363">
        <v>0</v>
      </c>
      <c r="J363" s="7"/>
      <c r="K363" s="8"/>
      <c r="M363" s="7"/>
      <c r="N363" s="8"/>
      <c r="O363" s="9" cm="1">
        <f t="array" ref="O363">_xlfn.IFS(AND(B363="Short",F363=Q363),(D363-F363)/D363,AND(B363="Long",F363=Q363),(F363/D363)-1,AND(B363="Long",F363&lt;&gt;Q363),(F363/D363)-1,AND(B363="Short",F363&lt;&gt;Q363),(D363-F363)/D363)</f>
        <v>8.2785082262543511E-2</v>
      </c>
      <c r="P363" t="s">
        <v>23</v>
      </c>
      <c r="Q363" s="7">
        <v>92.153499999999994</v>
      </c>
      <c r="R363" s="8">
        <v>45204</v>
      </c>
      <c r="S363" s="10">
        <f t="shared" si="15"/>
        <v>4</v>
      </c>
      <c r="T363" s="10">
        <v>1</v>
      </c>
      <c r="V363" s="11" t="str">
        <f t="shared" si="16"/>
        <v>1</v>
      </c>
      <c r="Y363" s="10">
        <v>0</v>
      </c>
      <c r="AC363">
        <f t="shared" si="17"/>
        <v>4</v>
      </c>
    </row>
    <row r="364" spans="1:29" x14ac:dyDescent="0.2">
      <c r="A364" t="s">
        <v>233</v>
      </c>
      <c r="B364" t="s">
        <v>25</v>
      </c>
      <c r="C364" s="6">
        <v>43906</v>
      </c>
      <c r="D364" s="7">
        <v>9.6020000000000003</v>
      </c>
      <c r="E364" s="6">
        <v>43907</v>
      </c>
      <c r="F364" s="7">
        <v>10.442</v>
      </c>
      <c r="G364">
        <v>1</v>
      </c>
      <c r="H364">
        <v>0</v>
      </c>
      <c r="J364" s="7"/>
      <c r="K364" s="8"/>
      <c r="M364" s="7"/>
      <c r="N364" s="8"/>
      <c r="O364" s="9" cm="1">
        <f t="array" ref="O364">_xlfn.IFS(AND(B364="Short",F364=Q364),(D364-F364)/D364,AND(B364="Long",F364=Q364),(F364/D364)-1,AND(B364="Long",F364&lt;&gt;Q364),(F364/D364)-1,AND(B364="Short",F364&lt;&gt;Q364),(D364-F364)/D364)</f>
        <v>8.7481774630285392E-2</v>
      </c>
      <c r="P364" t="s">
        <v>23</v>
      </c>
      <c r="Q364" s="7">
        <v>10.442</v>
      </c>
      <c r="R364" s="8">
        <v>43906</v>
      </c>
      <c r="S364" s="10">
        <f t="shared" si="15"/>
        <v>1</v>
      </c>
      <c r="T364" s="10">
        <v>1</v>
      </c>
      <c r="V364" s="11" t="str">
        <f t="shared" si="16"/>
        <v>1</v>
      </c>
      <c r="Y364" s="10">
        <v>0</v>
      </c>
      <c r="AC364">
        <f t="shared" si="17"/>
        <v>1</v>
      </c>
    </row>
    <row r="365" spans="1:29" x14ac:dyDescent="0.2">
      <c r="A365" t="s">
        <v>251</v>
      </c>
      <c r="B365" t="s">
        <v>25</v>
      </c>
      <c r="C365" s="6">
        <v>43906</v>
      </c>
      <c r="D365" s="7">
        <v>40.252000000000002</v>
      </c>
      <c r="E365" s="6">
        <v>43909</v>
      </c>
      <c r="F365" s="7">
        <v>45.741999999999997</v>
      </c>
      <c r="G365">
        <v>1</v>
      </c>
      <c r="H365">
        <v>0</v>
      </c>
      <c r="J365" s="7"/>
      <c r="K365" s="8"/>
      <c r="M365" s="7"/>
      <c r="N365" s="8"/>
      <c r="O365" s="9" cm="1">
        <f t="array" ref="O365">_xlfn.IFS(AND(B365="Short",F365=Q365),(D365-F365)/D365,AND(B365="Long",F365=Q365),(F365/D365)-1,AND(B365="Long",F365&lt;&gt;Q365),(F365/D365)-1,AND(B365="Short",F365&lt;&gt;Q365),(D365-F365)/D365)</f>
        <v>0.13639073834840487</v>
      </c>
      <c r="P365" t="s">
        <v>23</v>
      </c>
      <c r="Q365" s="7">
        <v>45.741999999999997</v>
      </c>
      <c r="R365" s="8">
        <v>43906</v>
      </c>
      <c r="S365" s="10">
        <f t="shared" si="15"/>
        <v>3</v>
      </c>
      <c r="T365" s="10">
        <v>1</v>
      </c>
      <c r="V365" s="11" t="str">
        <f t="shared" si="16"/>
        <v>1</v>
      </c>
      <c r="Y365" s="10">
        <v>0</v>
      </c>
      <c r="AC365">
        <f t="shared" si="17"/>
        <v>3</v>
      </c>
    </row>
    <row r="366" spans="1:29" x14ac:dyDescent="0.2">
      <c r="A366" t="s">
        <v>233</v>
      </c>
      <c r="B366" t="s">
        <v>22</v>
      </c>
      <c r="C366" s="6">
        <v>44141</v>
      </c>
      <c r="D366" s="7">
        <v>15.16</v>
      </c>
      <c r="E366" s="6">
        <v>44508</v>
      </c>
      <c r="F366" s="7">
        <v>23.95</v>
      </c>
      <c r="G366">
        <v>0</v>
      </c>
      <c r="H366">
        <v>0</v>
      </c>
      <c r="J366" s="7"/>
      <c r="K366" s="8"/>
      <c r="M366" s="7"/>
      <c r="N366" s="8"/>
      <c r="O366" s="9" cm="1">
        <f t="array" ref="O366">_xlfn.IFS(AND(B366="Short",F366=Q366),(D366-F366)/D366,AND(B366="Long",F366=Q366),(F366/D366)-1,AND(B366="Long",F366&lt;&gt;Q366),(F366/D366)-1,AND(B366="Short",F366&lt;&gt;Q366),(D366-F366)/D366)</f>
        <v>-0.57981530343007914</v>
      </c>
      <c r="P366" t="s">
        <v>23</v>
      </c>
      <c r="Q366" s="7">
        <v>14.11</v>
      </c>
      <c r="R366" s="8">
        <v>44141</v>
      </c>
      <c r="S366" s="10">
        <f t="shared" si="15"/>
        <v>367</v>
      </c>
      <c r="T366" s="10">
        <v>0</v>
      </c>
      <c r="V366" s="11" t="b">
        <f t="shared" si="16"/>
        <v>0</v>
      </c>
      <c r="Y366" s="10">
        <v>0</v>
      </c>
      <c r="AC366" t="b">
        <f t="shared" si="17"/>
        <v>0</v>
      </c>
    </row>
    <row r="367" spans="1:29" x14ac:dyDescent="0.2">
      <c r="A367" t="s">
        <v>221</v>
      </c>
      <c r="B367" t="s">
        <v>22</v>
      </c>
      <c r="C367" s="6">
        <v>44636</v>
      </c>
      <c r="D367" s="7">
        <v>61.003</v>
      </c>
      <c r="E367" s="6">
        <v>44658</v>
      </c>
      <c r="F367" s="7">
        <v>56.6755</v>
      </c>
      <c r="G367">
        <v>1</v>
      </c>
      <c r="H367">
        <v>0</v>
      </c>
      <c r="J367" s="7"/>
      <c r="K367" s="8"/>
      <c r="M367" s="7"/>
      <c r="N367" s="8"/>
      <c r="O367" s="9" cm="1">
        <f t="array" ref="O367">_xlfn.IFS(AND(B367="Short",F367=Q367),(D367-F367)/D367,AND(B367="Long",F367=Q367),(F367/D367)-1,AND(B367="Long",F367&lt;&gt;Q367),(F367/D367)-1,AND(B367="Short",F367&lt;&gt;Q367),(D367-F367)/D367)</f>
        <v>7.0939134140943896E-2</v>
      </c>
      <c r="P367" t="s">
        <v>23</v>
      </c>
      <c r="Q367" s="7">
        <v>56.6755</v>
      </c>
      <c r="R367" s="8">
        <v>44636</v>
      </c>
      <c r="S367" s="10">
        <f t="shared" si="15"/>
        <v>22</v>
      </c>
      <c r="T367" s="10">
        <v>1</v>
      </c>
      <c r="V367" s="11" t="str">
        <f t="shared" si="16"/>
        <v>1</v>
      </c>
      <c r="Y367" s="10">
        <v>0</v>
      </c>
      <c r="AC367">
        <f t="shared" si="17"/>
        <v>22</v>
      </c>
    </row>
    <row r="368" spans="1:29" x14ac:dyDescent="0.2">
      <c r="A368" t="s">
        <v>233</v>
      </c>
      <c r="B368" t="s">
        <v>25</v>
      </c>
      <c r="C368" s="6">
        <v>44874</v>
      </c>
      <c r="D368" s="7">
        <v>15.522</v>
      </c>
      <c r="E368" s="6">
        <v>44875</v>
      </c>
      <c r="F368" s="7">
        <v>17.036999999999999</v>
      </c>
      <c r="G368">
        <v>1</v>
      </c>
      <c r="H368">
        <v>0</v>
      </c>
      <c r="J368" s="7"/>
      <c r="K368" s="8"/>
      <c r="M368" s="7"/>
      <c r="N368" s="8"/>
      <c r="O368" s="9" cm="1">
        <f t="array" ref="O368">_xlfn.IFS(AND(B368="Short",F368=Q368),(D368-F368)/D368,AND(B368="Long",F368=Q368),(F368/D368)-1,AND(B368="Long",F368&lt;&gt;Q368),(F368/D368)-1,AND(B368="Short",F368&lt;&gt;Q368),(D368-F368)/D368)</f>
        <v>9.7603401623502117E-2</v>
      </c>
      <c r="P368" t="s">
        <v>23</v>
      </c>
      <c r="Q368" s="7">
        <v>17.036999999999999</v>
      </c>
      <c r="R368" s="8">
        <v>44874</v>
      </c>
      <c r="S368" s="10">
        <f t="shared" si="15"/>
        <v>1</v>
      </c>
      <c r="T368" s="10">
        <v>1</v>
      </c>
      <c r="V368" s="11" t="str">
        <f t="shared" si="16"/>
        <v>1</v>
      </c>
      <c r="Y368" s="10">
        <v>0</v>
      </c>
      <c r="AC368">
        <f t="shared" si="17"/>
        <v>1</v>
      </c>
    </row>
    <row r="369" spans="1:29" x14ac:dyDescent="0.2">
      <c r="A369" t="s">
        <v>221</v>
      </c>
      <c r="B369" t="s">
        <v>25</v>
      </c>
      <c r="C369" s="6">
        <v>45259</v>
      </c>
      <c r="D369" s="7">
        <v>118.881</v>
      </c>
      <c r="E369" s="6">
        <v>45274</v>
      </c>
      <c r="F369" s="7">
        <v>128.71350000000001</v>
      </c>
      <c r="G369">
        <v>1</v>
      </c>
      <c r="H369">
        <v>0</v>
      </c>
      <c r="J369" s="7"/>
      <c r="K369" s="8"/>
      <c r="M369" s="7"/>
      <c r="N369" s="8"/>
      <c r="O369" s="9" cm="1">
        <f t="array" ref="O369">_xlfn.IFS(AND(B369="Short",F369=Q369),(D369-F369)/D369,AND(B369="Long",F369=Q369),(F369/D369)-1,AND(B369="Long",F369&lt;&gt;Q369),(F369/D369)-1,AND(B369="Short",F369&lt;&gt;Q369),(D369-F369)/D369)</f>
        <v>8.2708759179347391E-2</v>
      </c>
      <c r="P369" t="s">
        <v>23</v>
      </c>
      <c r="Q369" s="7">
        <v>128.71350000000001</v>
      </c>
      <c r="R369" s="8">
        <v>45259</v>
      </c>
      <c r="S369" s="10">
        <f t="shared" si="15"/>
        <v>15</v>
      </c>
      <c r="T369" s="10">
        <v>1</v>
      </c>
      <c r="V369" s="11" t="str">
        <f t="shared" si="16"/>
        <v>1</v>
      </c>
      <c r="Y369" s="10">
        <v>0</v>
      </c>
      <c r="AC369">
        <f t="shared" si="17"/>
        <v>15</v>
      </c>
    </row>
    <row r="370" spans="1:29" x14ac:dyDescent="0.2">
      <c r="A370" t="s">
        <v>254</v>
      </c>
      <c r="B370" t="s">
        <v>25</v>
      </c>
      <c r="C370" s="6">
        <v>43902</v>
      </c>
      <c r="D370" s="7">
        <v>37.627000000000002</v>
      </c>
      <c r="E370" s="6">
        <v>43903</v>
      </c>
      <c r="F370" s="7">
        <v>41.279499999999999</v>
      </c>
      <c r="G370">
        <v>1</v>
      </c>
      <c r="H370">
        <v>0</v>
      </c>
      <c r="J370" s="7"/>
      <c r="K370" s="8"/>
      <c r="M370" s="7"/>
      <c r="N370" s="8"/>
      <c r="O370" s="9" cm="1">
        <f t="array" ref="O370">_xlfn.IFS(AND(B370="Short",F370=Q370),(D370-F370)/D370,AND(B370="Long",F370=Q370),(F370/D370)-1,AND(B370="Long",F370&lt;&gt;Q370),(F370/D370)-1,AND(B370="Short",F370&lt;&gt;Q370),(D370-F370)/D370)</f>
        <v>9.7071252026470267E-2</v>
      </c>
      <c r="P370" t="s">
        <v>23</v>
      </c>
      <c r="Q370" s="7">
        <v>41.279499999999999</v>
      </c>
      <c r="R370" s="8">
        <v>43902</v>
      </c>
      <c r="S370" s="10">
        <f t="shared" si="15"/>
        <v>1</v>
      </c>
      <c r="T370" s="10">
        <v>1</v>
      </c>
      <c r="V370" s="11" t="str">
        <f t="shared" si="16"/>
        <v>1</v>
      </c>
      <c r="Y370" s="10">
        <v>0</v>
      </c>
      <c r="AC370">
        <f t="shared" si="17"/>
        <v>1</v>
      </c>
    </row>
    <row r="371" spans="1:29" x14ac:dyDescent="0.2">
      <c r="A371" t="s">
        <v>254</v>
      </c>
      <c r="B371" t="s">
        <v>22</v>
      </c>
      <c r="C371" s="6">
        <v>43903</v>
      </c>
      <c r="D371" s="7">
        <v>41.491999999999997</v>
      </c>
      <c r="E371" s="6">
        <v>43906</v>
      </c>
      <c r="F371" s="7">
        <v>37.082000000000001</v>
      </c>
      <c r="G371">
        <v>1</v>
      </c>
      <c r="H371">
        <v>0</v>
      </c>
      <c r="J371" s="7"/>
      <c r="K371" s="8"/>
      <c r="M371" s="7"/>
      <c r="N371" s="8"/>
      <c r="O371" s="9" cm="1">
        <f t="array" ref="O371">_xlfn.IFS(AND(B371="Short",F371=Q371),(D371-F371)/D371,AND(B371="Long",F371=Q371),(F371/D371)-1,AND(B371="Long",F371&lt;&gt;Q371),(F371/D371)-1,AND(B371="Short",F371&lt;&gt;Q371),(D371-F371)/D371)</f>
        <v>0.10628554902149805</v>
      </c>
      <c r="P371" t="s">
        <v>23</v>
      </c>
      <c r="Q371" s="7">
        <v>37.082000000000001</v>
      </c>
      <c r="R371" s="8">
        <v>43903</v>
      </c>
      <c r="S371" s="10">
        <f t="shared" si="15"/>
        <v>3</v>
      </c>
      <c r="T371" s="10">
        <v>1</v>
      </c>
      <c r="V371" s="11" t="str">
        <f t="shared" si="16"/>
        <v>1</v>
      </c>
      <c r="Y371" s="10">
        <v>0</v>
      </c>
      <c r="AC371">
        <f t="shared" si="17"/>
        <v>3</v>
      </c>
    </row>
    <row r="372" spans="1:29" x14ac:dyDescent="0.2">
      <c r="A372" t="s">
        <v>254</v>
      </c>
      <c r="B372" t="s">
        <v>25</v>
      </c>
      <c r="C372" s="6">
        <v>43906</v>
      </c>
      <c r="D372" s="7">
        <v>35.784999999999997</v>
      </c>
      <c r="E372" s="6">
        <v>43914</v>
      </c>
      <c r="F372" s="7">
        <v>41.672499999999999</v>
      </c>
      <c r="G372">
        <v>1</v>
      </c>
      <c r="H372">
        <v>0</v>
      </c>
      <c r="J372" s="7"/>
      <c r="K372" s="8"/>
      <c r="M372" s="7"/>
      <c r="N372" s="8"/>
      <c r="O372" s="9" cm="1">
        <f t="array" ref="O372">_xlfn.IFS(AND(B372="Short",F372=Q372),(D372-F372)/D372,AND(B372="Long",F372=Q372),(F372/D372)-1,AND(B372="Long",F372&lt;&gt;Q372),(F372/D372)-1,AND(B372="Short",F372&lt;&gt;Q372),(D372-F372)/D372)</f>
        <v>0.16452424200083837</v>
      </c>
      <c r="P372" t="s">
        <v>23</v>
      </c>
      <c r="Q372" s="7">
        <v>41.672499999999999</v>
      </c>
      <c r="R372" s="8">
        <v>43906</v>
      </c>
      <c r="S372" s="10">
        <f t="shared" si="15"/>
        <v>8</v>
      </c>
      <c r="T372" s="10">
        <v>1</v>
      </c>
      <c r="V372" s="11" t="str">
        <f t="shared" si="16"/>
        <v>1</v>
      </c>
      <c r="Y372" s="10">
        <v>0</v>
      </c>
      <c r="AC372">
        <f t="shared" si="17"/>
        <v>8</v>
      </c>
    </row>
    <row r="373" spans="1:29" x14ac:dyDescent="0.2">
      <c r="A373" t="s">
        <v>254</v>
      </c>
      <c r="B373" t="s">
        <v>22</v>
      </c>
      <c r="C373" s="6">
        <v>43914</v>
      </c>
      <c r="D373" s="7">
        <v>40.848999999999997</v>
      </c>
      <c r="E373" s="6">
        <v>43922</v>
      </c>
      <c r="F373" s="7">
        <v>37.916499999999999</v>
      </c>
      <c r="G373">
        <v>1</v>
      </c>
      <c r="H373">
        <v>0</v>
      </c>
      <c r="J373" s="7"/>
      <c r="K373" s="8"/>
      <c r="M373" s="7"/>
      <c r="N373" s="8"/>
      <c r="O373" s="9" cm="1">
        <f t="array" ref="O373">_xlfn.IFS(AND(B373="Short",F373=Q373),(D373-F373)/D373,AND(B373="Long",F373=Q373),(F373/D373)-1,AND(B373="Long",F373&lt;&gt;Q373),(F373/D373)-1,AND(B373="Short",F373&lt;&gt;Q373),(D373-F373)/D373)</f>
        <v>7.1788783079145088E-2</v>
      </c>
      <c r="P373" t="s">
        <v>23</v>
      </c>
      <c r="Q373" s="7">
        <v>37.916499999999999</v>
      </c>
      <c r="R373" s="8">
        <v>43914</v>
      </c>
      <c r="S373" s="10">
        <f t="shared" si="15"/>
        <v>8</v>
      </c>
      <c r="T373" s="10">
        <v>1</v>
      </c>
      <c r="V373" s="11" t="str">
        <f t="shared" si="16"/>
        <v>1</v>
      </c>
      <c r="Y373" s="10">
        <v>0</v>
      </c>
      <c r="AC373">
        <f t="shared" si="17"/>
        <v>8</v>
      </c>
    </row>
    <row r="374" spans="1:29" x14ac:dyDescent="0.2">
      <c r="A374" t="s">
        <v>254</v>
      </c>
      <c r="B374" t="s">
        <v>22</v>
      </c>
      <c r="C374" s="6">
        <v>43938</v>
      </c>
      <c r="D374" s="7">
        <v>40.414000000000001</v>
      </c>
      <c r="E374" s="6">
        <v>43941</v>
      </c>
      <c r="F374" s="7">
        <v>37.069000000000003</v>
      </c>
      <c r="G374">
        <v>1</v>
      </c>
      <c r="H374">
        <v>0</v>
      </c>
      <c r="J374" s="7"/>
      <c r="K374" s="8"/>
      <c r="M374" s="7"/>
      <c r="N374" s="8"/>
      <c r="O374" s="9" cm="1">
        <f t="array" ref="O374">_xlfn.IFS(AND(B374="Short",F374=Q374),(D374-F374)/D374,AND(B374="Long",F374=Q374),(F374/D374)-1,AND(B374="Long",F374&lt;&gt;Q374),(F374/D374)-1,AND(B374="Short",F374&lt;&gt;Q374),(D374-F374)/D374)</f>
        <v>8.2768347602315995E-2</v>
      </c>
      <c r="P374" t="s">
        <v>23</v>
      </c>
      <c r="Q374" s="7">
        <v>37.069000000000003</v>
      </c>
      <c r="R374" s="8">
        <v>43938</v>
      </c>
      <c r="S374" s="10">
        <f t="shared" si="15"/>
        <v>3</v>
      </c>
      <c r="T374" s="10">
        <v>1</v>
      </c>
      <c r="V374" s="11" t="str">
        <f t="shared" si="16"/>
        <v>1</v>
      </c>
      <c r="Y374" s="10">
        <v>0</v>
      </c>
      <c r="AC374">
        <f t="shared" si="17"/>
        <v>3</v>
      </c>
    </row>
    <row r="375" spans="1:29" x14ac:dyDescent="0.2">
      <c r="A375" t="s">
        <v>254</v>
      </c>
      <c r="B375" t="s">
        <v>22</v>
      </c>
      <c r="C375" s="6">
        <v>44144</v>
      </c>
      <c r="D375" s="7">
        <v>66.263999999999996</v>
      </c>
      <c r="E375" s="6">
        <v>44510</v>
      </c>
      <c r="F375" s="7">
        <v>115.01</v>
      </c>
      <c r="G375">
        <v>0</v>
      </c>
      <c r="H375">
        <v>0</v>
      </c>
      <c r="J375" s="7"/>
      <c r="K375" s="8"/>
      <c r="M375" s="7"/>
      <c r="N375" s="8"/>
      <c r="O375" s="9" cm="1">
        <f t="array" ref="O375">_xlfn.IFS(AND(B375="Short",F375=Q375),(D375-F375)/D375,AND(B375="Long",F375=Q375),(F375/D375)-1,AND(B375="Long",F375&lt;&gt;Q375),(F375/D375)-1,AND(B375="Short",F375&lt;&gt;Q375),(D375-F375)/D375)</f>
        <v>-0.73563322467704961</v>
      </c>
      <c r="P375" t="s">
        <v>23</v>
      </c>
      <c r="Q375" s="7">
        <v>57.744</v>
      </c>
      <c r="R375" s="8">
        <v>44144</v>
      </c>
      <c r="S375" s="10">
        <f t="shared" si="15"/>
        <v>366</v>
      </c>
      <c r="T375" s="10">
        <v>0</v>
      </c>
      <c r="V375" s="11" t="b">
        <f t="shared" si="16"/>
        <v>0</v>
      </c>
      <c r="Y375" s="10">
        <v>0</v>
      </c>
      <c r="AC375" t="b">
        <f t="shared" si="17"/>
        <v>0</v>
      </c>
    </row>
    <row r="376" spans="1:29" x14ac:dyDescent="0.2">
      <c r="A376" t="s">
        <v>258</v>
      </c>
      <c r="B376" t="s">
        <v>25</v>
      </c>
      <c r="C376" s="6">
        <v>43906</v>
      </c>
      <c r="D376" s="7">
        <v>238.042</v>
      </c>
      <c r="E376" s="6">
        <v>43915</v>
      </c>
      <c r="F376" s="7">
        <v>264.68200000000002</v>
      </c>
      <c r="G376">
        <v>1</v>
      </c>
      <c r="H376">
        <v>0</v>
      </c>
      <c r="J376" s="7"/>
      <c r="K376" s="8"/>
      <c r="M376" s="7"/>
      <c r="N376" s="8"/>
      <c r="O376" s="9" cm="1">
        <f t="array" ref="O376">_xlfn.IFS(AND(B376="Short",F376=Q376),(D376-F376)/D376,AND(B376="Long",F376=Q376),(F376/D376)-1,AND(B376="Long",F376&lt;&gt;Q376),(F376/D376)-1,AND(B376="Short",F376&lt;&gt;Q376),(D376-F376)/D376)</f>
        <v>0.1119130237521111</v>
      </c>
      <c r="P376" t="s">
        <v>23</v>
      </c>
      <c r="Q376" s="7">
        <v>264.68200000000002</v>
      </c>
      <c r="R376" s="8">
        <v>43906</v>
      </c>
      <c r="S376" s="10">
        <f t="shared" si="15"/>
        <v>9</v>
      </c>
      <c r="T376" s="10">
        <v>1</v>
      </c>
      <c r="V376" s="11" t="str">
        <f t="shared" si="16"/>
        <v>1</v>
      </c>
      <c r="Y376" s="10">
        <v>0</v>
      </c>
      <c r="AC376">
        <f t="shared" si="17"/>
        <v>9</v>
      </c>
    </row>
    <row r="377" spans="1:29" x14ac:dyDescent="0.2">
      <c r="A377" t="s">
        <v>258</v>
      </c>
      <c r="B377" t="s">
        <v>22</v>
      </c>
      <c r="C377" s="6">
        <v>44144</v>
      </c>
      <c r="D377" s="7">
        <v>343.59199999999998</v>
      </c>
      <c r="E377" s="6">
        <v>44221</v>
      </c>
      <c r="F377" s="7">
        <v>318.63200000000001</v>
      </c>
      <c r="G377">
        <v>1</v>
      </c>
      <c r="H377">
        <v>0</v>
      </c>
      <c r="J377" s="7"/>
      <c r="K377" s="8"/>
      <c r="M377" s="7"/>
      <c r="N377" s="8"/>
      <c r="O377" s="9" cm="1">
        <f t="array" ref="O377">_xlfn.IFS(AND(B377="Short",F377=Q377),(D377-F377)/D377,AND(B377="Long",F377=Q377),(F377/D377)-1,AND(B377="Long",F377&lt;&gt;Q377),(F377/D377)-1,AND(B377="Short",F377&lt;&gt;Q377),(D377-F377)/D377)</f>
        <v>7.2644299052364372E-2</v>
      </c>
      <c r="P377" t="s">
        <v>23</v>
      </c>
      <c r="Q377" s="7">
        <v>318.63200000000001</v>
      </c>
      <c r="R377" s="8">
        <v>44144</v>
      </c>
      <c r="S377" s="10">
        <f t="shared" si="15"/>
        <v>77</v>
      </c>
      <c r="T377" s="10">
        <v>1</v>
      </c>
      <c r="V377" s="11" t="str">
        <f t="shared" si="16"/>
        <v>1</v>
      </c>
      <c r="Y377" s="10">
        <v>0</v>
      </c>
      <c r="AC377">
        <f t="shared" si="17"/>
        <v>77</v>
      </c>
    </row>
    <row r="378" spans="1:29" x14ac:dyDescent="0.2">
      <c r="A378" t="s">
        <v>234</v>
      </c>
      <c r="B378" t="s">
        <v>22</v>
      </c>
      <c r="C378" s="6">
        <v>43840</v>
      </c>
      <c r="D378" s="7">
        <v>20.74</v>
      </c>
      <c r="E378" s="6">
        <v>43843</v>
      </c>
      <c r="F378" s="7">
        <v>18.79</v>
      </c>
      <c r="G378">
        <v>1</v>
      </c>
      <c r="H378">
        <v>0</v>
      </c>
      <c r="J378" s="7"/>
      <c r="K378" s="8"/>
      <c r="M378" s="7"/>
      <c r="N378" s="8"/>
      <c r="O378" s="9" cm="1">
        <f t="array" ref="O378">_xlfn.IFS(AND(B378="Short",F378=Q378),(D378-F378)/D378,AND(B378="Long",F378=Q378),(F378/D378)-1,AND(B378="Long",F378&lt;&gt;Q378),(F378/D378)-1,AND(B378="Short",F378&lt;&gt;Q378),(D378-F378)/D378)</f>
        <v>9.4021215043394377E-2</v>
      </c>
      <c r="P378" t="s">
        <v>23</v>
      </c>
      <c r="Q378" s="7">
        <v>18.79</v>
      </c>
      <c r="R378" s="8">
        <v>43840</v>
      </c>
      <c r="S378" s="10">
        <f t="shared" si="15"/>
        <v>3</v>
      </c>
      <c r="T378" s="10">
        <v>1</v>
      </c>
      <c r="V378" s="11" t="str">
        <f t="shared" si="16"/>
        <v>1</v>
      </c>
      <c r="Y378" s="10">
        <v>0</v>
      </c>
      <c r="AC378">
        <f t="shared" si="17"/>
        <v>3</v>
      </c>
    </row>
    <row r="379" spans="1:29" x14ac:dyDescent="0.2">
      <c r="A379" t="s">
        <v>234</v>
      </c>
      <c r="B379" t="s">
        <v>25</v>
      </c>
      <c r="C379" s="6">
        <v>43889</v>
      </c>
      <c r="D379" s="7">
        <v>23.658000000000001</v>
      </c>
      <c r="E379" s="6">
        <v>43889</v>
      </c>
      <c r="F379" s="7">
        <v>25.742999999999999</v>
      </c>
      <c r="G379">
        <v>1</v>
      </c>
      <c r="H379">
        <v>0</v>
      </c>
      <c r="J379" s="7"/>
      <c r="K379" s="8"/>
      <c r="M379" s="7"/>
      <c r="N379" s="8"/>
      <c r="O379" s="9" cm="1">
        <f t="array" ref="O379">_xlfn.IFS(AND(B379="Short",F379=Q379),(D379-F379)/D379,AND(B379="Long",F379=Q379),(F379/D379)-1,AND(B379="Long",F379&lt;&gt;Q379),(F379/D379)-1,AND(B379="Short",F379&lt;&gt;Q379),(D379-F379)/D379)</f>
        <v>8.813086482373822E-2</v>
      </c>
      <c r="P379" t="s">
        <v>23</v>
      </c>
      <c r="Q379" s="7">
        <v>25.742999999999999</v>
      </c>
      <c r="R379" s="8">
        <v>43889</v>
      </c>
      <c r="S379" s="10">
        <f t="shared" si="15"/>
        <v>0</v>
      </c>
      <c r="T379" s="10">
        <v>1</v>
      </c>
      <c r="V379" s="11" t="str">
        <f t="shared" si="16"/>
        <v>1</v>
      </c>
      <c r="Y379" s="10">
        <v>0</v>
      </c>
      <c r="AC379">
        <f t="shared" si="17"/>
        <v>0</v>
      </c>
    </row>
    <row r="380" spans="1:29" x14ac:dyDescent="0.2">
      <c r="A380" t="s">
        <v>234</v>
      </c>
      <c r="B380" t="s">
        <v>25</v>
      </c>
      <c r="C380" s="6">
        <v>43978</v>
      </c>
      <c r="D380" s="7">
        <v>51.850999999999999</v>
      </c>
      <c r="E380" s="6">
        <v>43979</v>
      </c>
      <c r="F380" s="7">
        <v>56.733499999999999</v>
      </c>
      <c r="G380">
        <v>1</v>
      </c>
      <c r="H380">
        <v>0</v>
      </c>
      <c r="J380" s="7"/>
      <c r="K380" s="8"/>
      <c r="M380" s="7"/>
      <c r="N380" s="8"/>
      <c r="O380" s="9" cm="1">
        <f t="array" ref="O380">_xlfn.IFS(AND(B380="Short",F380=Q380),(D380-F380)/D380,AND(B380="Long",F380=Q380),(F380/D380)-1,AND(B380="Long",F380&lt;&gt;Q380),(F380/D380)-1,AND(B380="Short",F380&lt;&gt;Q380),(D380-F380)/D380)</f>
        <v>9.4164046980771854E-2</v>
      </c>
      <c r="P380" t="s">
        <v>23</v>
      </c>
      <c r="Q380" s="7">
        <v>56.733499999999999</v>
      </c>
      <c r="R380" s="8">
        <v>43978</v>
      </c>
      <c r="S380" s="10">
        <f t="shared" si="15"/>
        <v>1</v>
      </c>
      <c r="T380" s="10">
        <v>1</v>
      </c>
      <c r="V380" s="11" t="str">
        <f t="shared" si="16"/>
        <v>1</v>
      </c>
      <c r="Y380" s="10">
        <v>0</v>
      </c>
      <c r="AC380">
        <f t="shared" si="17"/>
        <v>1</v>
      </c>
    </row>
    <row r="381" spans="1:29" x14ac:dyDescent="0.2">
      <c r="A381" t="s">
        <v>234</v>
      </c>
      <c r="B381" t="s">
        <v>25</v>
      </c>
      <c r="C381" s="6">
        <v>44505</v>
      </c>
      <c r="D381" s="7">
        <v>245.815</v>
      </c>
      <c r="E381" s="6">
        <v>44522</v>
      </c>
      <c r="F381" s="7">
        <v>277.65249999999997</v>
      </c>
      <c r="G381">
        <v>1</v>
      </c>
      <c r="H381">
        <v>0</v>
      </c>
      <c r="J381" s="7"/>
      <c r="K381" s="8"/>
      <c r="M381" s="7"/>
      <c r="N381" s="8"/>
      <c r="O381" s="9" cm="1">
        <f t="array" ref="O381">_xlfn.IFS(AND(B381="Short",F381=Q381),(D381-F381)/D381,AND(B381="Long",F381=Q381),(F381/D381)-1,AND(B381="Long",F381&lt;&gt;Q381),(F381/D381)-1,AND(B381="Short",F381&lt;&gt;Q381),(D381-F381)/D381)</f>
        <v>0.12951813355572273</v>
      </c>
      <c r="P381" t="s">
        <v>23</v>
      </c>
      <c r="Q381" s="7">
        <v>277.65249999999997</v>
      </c>
      <c r="R381" s="8">
        <v>44505</v>
      </c>
      <c r="S381" s="10">
        <f t="shared" si="15"/>
        <v>17</v>
      </c>
      <c r="T381" s="10">
        <v>1</v>
      </c>
      <c r="V381" s="11" t="str">
        <f t="shared" si="16"/>
        <v>1</v>
      </c>
      <c r="Y381" s="10">
        <v>0</v>
      </c>
      <c r="AC381">
        <f t="shared" si="17"/>
        <v>17</v>
      </c>
    </row>
    <row r="382" spans="1:29" x14ac:dyDescent="0.2">
      <c r="A382" t="s">
        <v>234</v>
      </c>
      <c r="B382" t="s">
        <v>25</v>
      </c>
      <c r="C382" s="6">
        <v>44540</v>
      </c>
      <c r="D382" s="7">
        <v>239.0855</v>
      </c>
      <c r="E382" s="6">
        <v>44543</v>
      </c>
      <c r="F382" s="7">
        <v>266.68925000000002</v>
      </c>
      <c r="G382">
        <v>1</v>
      </c>
      <c r="H382">
        <v>0</v>
      </c>
      <c r="J382" s="7"/>
      <c r="K382" s="8"/>
      <c r="M382" s="7"/>
      <c r="N382" s="8"/>
      <c r="O382" s="9" cm="1">
        <f t="array" ref="O382">_xlfn.IFS(AND(B382="Short",F382=Q382),(D382-F382)/D382,AND(B382="Long",F382=Q382),(F382/D382)-1,AND(B382="Long",F382&lt;&gt;Q382),(F382/D382)-1,AND(B382="Short",F382&lt;&gt;Q382),(D382-F382)/D382)</f>
        <v>0.11545555878545555</v>
      </c>
      <c r="P382" t="s">
        <v>23</v>
      </c>
      <c r="Q382" s="7">
        <v>266.68925000000002</v>
      </c>
      <c r="R382" s="8">
        <v>44540</v>
      </c>
      <c r="S382" s="10">
        <f t="shared" si="15"/>
        <v>3</v>
      </c>
      <c r="T382" s="10">
        <v>1</v>
      </c>
      <c r="V382" s="11" t="str">
        <f t="shared" si="16"/>
        <v>1</v>
      </c>
      <c r="Y382" s="10">
        <v>0</v>
      </c>
      <c r="AC382">
        <f t="shared" si="17"/>
        <v>3</v>
      </c>
    </row>
    <row r="383" spans="1:29" x14ac:dyDescent="0.2">
      <c r="A383" t="s">
        <v>237</v>
      </c>
      <c r="B383" t="s">
        <v>22</v>
      </c>
      <c r="C383" s="6">
        <v>44141</v>
      </c>
      <c r="D383" s="7">
        <v>15.503</v>
      </c>
      <c r="E383" s="6">
        <v>44508</v>
      </c>
      <c r="F383" s="7">
        <v>24.05</v>
      </c>
      <c r="G383">
        <v>0</v>
      </c>
      <c r="H383">
        <v>0</v>
      </c>
      <c r="J383" s="7"/>
      <c r="K383" s="8"/>
      <c r="M383" s="7"/>
      <c r="N383" s="8"/>
      <c r="O383" s="9" cm="1">
        <f t="array" ref="O383">_xlfn.IFS(AND(B383="Short",F383=Q383),(D383-F383)/D383,AND(B383="Long",F383=Q383),(F383/D383)-1,AND(B383="Long",F383&lt;&gt;Q383),(F383/D383)-1,AND(B383="Short",F383&lt;&gt;Q383),(D383-F383)/D383)</f>
        <v>-0.55131264916467781</v>
      </c>
      <c r="P383" t="s">
        <v>23</v>
      </c>
      <c r="Q383" s="7">
        <v>14.250500000000001</v>
      </c>
      <c r="R383" s="8">
        <v>44141</v>
      </c>
      <c r="S383" s="10">
        <f t="shared" si="15"/>
        <v>367</v>
      </c>
      <c r="T383" s="10">
        <v>0</v>
      </c>
      <c r="V383" s="11" t="b">
        <f t="shared" si="16"/>
        <v>0</v>
      </c>
      <c r="Y383" s="10">
        <v>0</v>
      </c>
      <c r="AC383" t="b">
        <f t="shared" si="17"/>
        <v>0</v>
      </c>
    </row>
    <row r="384" spans="1:29" x14ac:dyDescent="0.2">
      <c r="A384" t="s">
        <v>234</v>
      </c>
      <c r="B384" t="s">
        <v>25</v>
      </c>
      <c r="C384" s="6">
        <v>45232</v>
      </c>
      <c r="D384" s="7">
        <v>65.534999999999997</v>
      </c>
      <c r="E384" s="6">
        <v>45233</v>
      </c>
      <c r="F384" s="7">
        <v>74.422499999999999</v>
      </c>
      <c r="G384">
        <v>1</v>
      </c>
      <c r="H384">
        <v>0</v>
      </c>
      <c r="J384" s="7"/>
      <c r="K384" s="8"/>
      <c r="M384" s="7"/>
      <c r="N384" s="8"/>
      <c r="O384" s="9" cm="1">
        <f t="array" ref="O384">_xlfn.IFS(AND(B384="Short",F384=Q384),(D384-F384)/D384,AND(B384="Long",F384=Q384),(F384/D384)-1,AND(B384="Long",F384&lt;&gt;Q384),(F384/D384)-1,AND(B384="Short",F384&lt;&gt;Q384),(D384-F384)/D384)</f>
        <v>0.13561455710688941</v>
      </c>
      <c r="P384" t="s">
        <v>23</v>
      </c>
      <c r="Q384" s="7">
        <v>74.422499999999999</v>
      </c>
      <c r="R384" s="8">
        <v>45232</v>
      </c>
      <c r="S384" s="10">
        <f t="shared" si="15"/>
        <v>1</v>
      </c>
      <c r="T384" s="10">
        <v>1</v>
      </c>
      <c r="V384" s="11" t="str">
        <f t="shared" si="16"/>
        <v>1</v>
      </c>
      <c r="Y384" s="10">
        <v>0</v>
      </c>
      <c r="AC384">
        <f t="shared" si="17"/>
        <v>1</v>
      </c>
    </row>
    <row r="385" spans="1:29" x14ac:dyDescent="0.2">
      <c r="A385" t="s">
        <v>236</v>
      </c>
      <c r="B385" t="s">
        <v>22</v>
      </c>
      <c r="C385" s="6">
        <v>43724</v>
      </c>
      <c r="D385" s="7">
        <v>13.942</v>
      </c>
      <c r="E385" s="6">
        <v>43726</v>
      </c>
      <c r="F385" s="7">
        <v>12.907</v>
      </c>
      <c r="G385">
        <v>1</v>
      </c>
      <c r="H385">
        <v>0</v>
      </c>
      <c r="J385" s="7"/>
      <c r="K385" s="8"/>
      <c r="M385" s="7"/>
      <c r="N385" s="8"/>
      <c r="O385" s="9" cm="1">
        <f t="array" ref="O385">_xlfn.IFS(AND(B385="Short",F385=Q385),(D385-F385)/D385,AND(B385="Long",F385=Q385),(F385/D385)-1,AND(B385="Long",F385&lt;&gt;Q385),(F385/D385)-1,AND(B385="Short",F385&lt;&gt;Q385),(D385-F385)/D385)</f>
        <v>7.4236121073016789E-2</v>
      </c>
      <c r="P385" t="s">
        <v>23</v>
      </c>
      <c r="Q385" s="7">
        <v>12.907</v>
      </c>
      <c r="R385" s="8">
        <v>43724</v>
      </c>
      <c r="S385" s="10">
        <f t="shared" si="15"/>
        <v>2</v>
      </c>
      <c r="T385" s="10">
        <v>1</v>
      </c>
      <c r="V385" s="11" t="str">
        <f t="shared" si="16"/>
        <v>1</v>
      </c>
      <c r="Y385" s="10">
        <v>0</v>
      </c>
      <c r="AC385">
        <f t="shared" si="17"/>
        <v>2</v>
      </c>
    </row>
    <row r="386" spans="1:29" x14ac:dyDescent="0.2">
      <c r="A386" t="s">
        <v>262</v>
      </c>
      <c r="B386" t="s">
        <v>25</v>
      </c>
      <c r="C386" s="6">
        <v>43902</v>
      </c>
      <c r="D386" s="7">
        <v>91.010999999999996</v>
      </c>
      <c r="E386" s="6">
        <v>43903</v>
      </c>
      <c r="F386" s="7">
        <v>98.593500000000006</v>
      </c>
      <c r="G386">
        <v>1</v>
      </c>
      <c r="H386">
        <v>0</v>
      </c>
      <c r="J386" s="7"/>
      <c r="K386" s="8"/>
      <c r="M386" s="7"/>
      <c r="N386" s="8"/>
      <c r="O386" s="9" cm="1">
        <f t="array" ref="O386">_xlfn.IFS(AND(B386="Short",F386=Q386),(D386-F386)/D386,AND(B386="Long",F386=Q386),(F386/D386)-1,AND(B386="Long",F386&lt;&gt;Q386),(F386/D386)-1,AND(B386="Short",F386&lt;&gt;Q386),(D386-F386)/D386)</f>
        <v>8.3314104888420282E-2</v>
      </c>
      <c r="P386" t="s">
        <v>23</v>
      </c>
      <c r="Q386" s="7">
        <v>98.593500000000006</v>
      </c>
      <c r="R386" s="8">
        <v>43902</v>
      </c>
      <c r="S386" s="10">
        <f t="shared" si="15"/>
        <v>1</v>
      </c>
      <c r="T386" s="10">
        <v>1</v>
      </c>
      <c r="V386" s="11" t="str">
        <f t="shared" si="16"/>
        <v>1</v>
      </c>
      <c r="Y386" s="10">
        <v>0</v>
      </c>
      <c r="AC386">
        <f t="shared" si="17"/>
        <v>1</v>
      </c>
    </row>
    <row r="387" spans="1:29" x14ac:dyDescent="0.2">
      <c r="A387" t="s">
        <v>262</v>
      </c>
      <c r="B387" t="s">
        <v>22</v>
      </c>
      <c r="C387" s="6">
        <v>43910</v>
      </c>
      <c r="D387" s="7">
        <v>73.019000000000005</v>
      </c>
      <c r="E387" s="6">
        <v>43913</v>
      </c>
      <c r="F387" s="7">
        <v>67.836500000000001</v>
      </c>
      <c r="G387">
        <v>1</v>
      </c>
      <c r="H387">
        <v>0</v>
      </c>
      <c r="J387" s="7"/>
      <c r="K387" s="8"/>
      <c r="M387" s="7"/>
      <c r="N387" s="8"/>
      <c r="O387" s="9" cm="1">
        <f t="array" ref="O387">_xlfn.IFS(AND(B387="Short",F387=Q387),(D387-F387)/D387,AND(B387="Long",F387=Q387),(F387/D387)-1,AND(B387="Long",F387&lt;&gt;Q387),(F387/D387)-1,AND(B387="Short",F387&lt;&gt;Q387),(D387-F387)/D387)</f>
        <v>7.0974677823580218E-2</v>
      </c>
      <c r="P387" t="s">
        <v>23</v>
      </c>
      <c r="Q387" s="7">
        <v>67.836500000000001</v>
      </c>
      <c r="R387" s="8">
        <v>43910</v>
      </c>
      <c r="S387" s="10">
        <f t="shared" ref="S387:S450" si="18">_xlfn.DAYS(E387,C387)</f>
        <v>3</v>
      </c>
      <c r="T387" s="10">
        <v>1</v>
      </c>
      <c r="V387" s="11" t="str">
        <f t="shared" ref="V387:V450" si="19">IF(F387=Q387,"1")</f>
        <v>1</v>
      </c>
      <c r="Y387" s="10">
        <v>0</v>
      </c>
      <c r="AC387">
        <f t="shared" si="17"/>
        <v>3</v>
      </c>
    </row>
    <row r="388" spans="1:29" x14ac:dyDescent="0.2">
      <c r="A388" t="s">
        <v>262</v>
      </c>
      <c r="B388" t="s">
        <v>22</v>
      </c>
      <c r="C388" s="6">
        <v>43928</v>
      </c>
      <c r="D388" s="7">
        <v>77.533500000000004</v>
      </c>
      <c r="E388" s="6">
        <v>43965</v>
      </c>
      <c r="F388" s="7">
        <v>71.747249999999994</v>
      </c>
      <c r="G388">
        <v>1</v>
      </c>
      <c r="H388">
        <v>0</v>
      </c>
      <c r="J388" s="7"/>
      <c r="K388" s="8"/>
      <c r="M388" s="7"/>
      <c r="N388" s="8"/>
      <c r="O388" s="9" cm="1">
        <f t="array" ref="O388">_xlfn.IFS(AND(B388="Short",F388=Q388),(D388-F388)/D388,AND(B388="Long",F388=Q388),(F388/D388)-1,AND(B388="Long",F388&lt;&gt;Q388),(F388/D388)-1,AND(B388="Short",F388&lt;&gt;Q388),(D388-F388)/D388)</f>
        <v>7.462903132194483E-2</v>
      </c>
      <c r="P388" t="s">
        <v>23</v>
      </c>
      <c r="Q388" s="7">
        <v>71.747249999999994</v>
      </c>
      <c r="R388" s="8">
        <v>43928</v>
      </c>
      <c r="S388" s="10">
        <f t="shared" si="18"/>
        <v>37</v>
      </c>
      <c r="T388" s="10">
        <v>1</v>
      </c>
      <c r="V388" s="11" t="str">
        <f t="shared" si="19"/>
        <v>1</v>
      </c>
      <c r="Y388" s="10">
        <v>0</v>
      </c>
      <c r="AC388">
        <f t="shared" ref="AC388:AC451" si="20">IF(O388&gt;-0.01,_xlfn.DAYS(E388,C388))</f>
        <v>37</v>
      </c>
    </row>
    <row r="389" spans="1:29" x14ac:dyDescent="0.2">
      <c r="A389" t="s">
        <v>262</v>
      </c>
      <c r="B389" t="s">
        <v>22</v>
      </c>
      <c r="C389" s="6">
        <v>44144</v>
      </c>
      <c r="D389" s="7">
        <v>121.134</v>
      </c>
      <c r="E389" s="6">
        <v>44510</v>
      </c>
      <c r="F389" s="7">
        <v>160.99</v>
      </c>
      <c r="G389">
        <v>0</v>
      </c>
      <c r="H389">
        <v>0</v>
      </c>
      <c r="J389" s="7"/>
      <c r="K389" s="8"/>
      <c r="M389" s="7"/>
      <c r="N389" s="8"/>
      <c r="O389" s="9" cm="1">
        <f t="array" ref="O389">_xlfn.IFS(AND(B389="Short",F389=Q389),(D389-F389)/D389,AND(B389="Long",F389=Q389),(F389/D389)-1,AND(B389="Long",F389&lt;&gt;Q389),(F389/D389)-1,AND(B389="Short",F389&lt;&gt;Q389),(D389-F389)/D389)</f>
        <v>-0.32902405600409473</v>
      </c>
      <c r="P389" t="s">
        <v>23</v>
      </c>
      <c r="Q389" s="7">
        <v>106.764</v>
      </c>
      <c r="R389" s="8">
        <v>44144</v>
      </c>
      <c r="S389" s="10">
        <f t="shared" si="18"/>
        <v>366</v>
      </c>
      <c r="T389" s="10">
        <v>0</v>
      </c>
      <c r="V389" s="11" t="b">
        <f t="shared" si="19"/>
        <v>0</v>
      </c>
      <c r="Y389" s="10">
        <v>0</v>
      </c>
      <c r="AC389" t="b">
        <f t="shared" si="20"/>
        <v>0</v>
      </c>
    </row>
    <row r="390" spans="1:29" x14ac:dyDescent="0.2">
      <c r="A390" t="s">
        <v>236</v>
      </c>
      <c r="B390" t="s">
        <v>22</v>
      </c>
      <c r="C390" s="6">
        <v>45441</v>
      </c>
      <c r="D390" s="7">
        <v>29.06</v>
      </c>
      <c r="E390" s="6">
        <v>45506</v>
      </c>
      <c r="F390" s="7">
        <v>26.885000000000002</v>
      </c>
      <c r="G390">
        <v>1</v>
      </c>
      <c r="H390">
        <v>0</v>
      </c>
      <c r="J390" s="7"/>
      <c r="K390" s="8"/>
      <c r="M390" s="7"/>
      <c r="N390" s="8"/>
      <c r="O390" s="9" cm="1">
        <f t="array" ref="O390">_xlfn.IFS(AND(B390="Short",F390=Q390),(D390-F390)/D390,AND(B390="Long",F390=Q390),(F390/D390)-1,AND(B390="Long",F390&lt;&gt;Q390),(F390/D390)-1,AND(B390="Short",F390&lt;&gt;Q390),(D390-F390)/D390)</f>
        <v>7.4845147969717737E-2</v>
      </c>
      <c r="P390" t="s">
        <v>23</v>
      </c>
      <c r="Q390" s="7">
        <v>26.885000000000002</v>
      </c>
      <c r="R390" s="8">
        <v>45441</v>
      </c>
      <c r="S390" s="10">
        <f t="shared" si="18"/>
        <v>65</v>
      </c>
      <c r="T390" s="10">
        <v>1</v>
      </c>
      <c r="V390" s="11" t="str">
        <f t="shared" si="19"/>
        <v>1</v>
      </c>
      <c r="Y390" s="10">
        <v>0</v>
      </c>
      <c r="AC390">
        <f t="shared" si="20"/>
        <v>65</v>
      </c>
    </row>
    <row r="391" spans="1:29" x14ac:dyDescent="0.2">
      <c r="A391" t="s">
        <v>238</v>
      </c>
      <c r="B391" t="s">
        <v>25</v>
      </c>
      <c r="C391" s="6">
        <v>43899</v>
      </c>
      <c r="D391" s="7">
        <v>37.348999999999997</v>
      </c>
      <c r="E391" s="6">
        <v>43930</v>
      </c>
      <c r="F391" s="7">
        <v>41.091500000000003</v>
      </c>
      <c r="G391">
        <v>1</v>
      </c>
      <c r="H391">
        <v>0</v>
      </c>
      <c r="J391" s="7"/>
      <c r="K391" s="8"/>
      <c r="M391" s="7"/>
      <c r="N391" s="8"/>
      <c r="O391" s="9" cm="1">
        <f t="array" ref="O391">_xlfn.IFS(AND(B391="Short",F391=Q391),(D391-F391)/D391,AND(B391="Long",F391=Q391),(F391/D391)-1,AND(B391="Long",F391&lt;&gt;Q391),(F391/D391)-1,AND(B391="Short",F391&lt;&gt;Q391),(D391-F391)/D391)</f>
        <v>0.10020348603710971</v>
      </c>
      <c r="P391" t="s">
        <v>23</v>
      </c>
      <c r="Q391" s="7">
        <v>41.091500000000003</v>
      </c>
      <c r="R391" s="8">
        <v>43899</v>
      </c>
      <c r="S391" s="10">
        <f t="shared" si="18"/>
        <v>31</v>
      </c>
      <c r="T391" s="10">
        <v>1</v>
      </c>
      <c r="V391" s="11" t="str">
        <f t="shared" si="19"/>
        <v>1</v>
      </c>
      <c r="Y391" s="10">
        <v>0</v>
      </c>
      <c r="AC391">
        <f t="shared" si="20"/>
        <v>31</v>
      </c>
    </row>
    <row r="392" spans="1:29" x14ac:dyDescent="0.2">
      <c r="A392" t="s">
        <v>267</v>
      </c>
      <c r="B392" t="s">
        <v>25</v>
      </c>
      <c r="C392" s="6">
        <v>44860</v>
      </c>
      <c r="D392" s="7">
        <v>42.930999999999997</v>
      </c>
      <c r="E392" s="6">
        <v>44875</v>
      </c>
      <c r="F392" s="7">
        <v>47.438499999999998</v>
      </c>
      <c r="G392">
        <v>1</v>
      </c>
      <c r="H392">
        <v>0</v>
      </c>
      <c r="J392" s="7"/>
      <c r="K392" s="8"/>
      <c r="M392" s="7"/>
      <c r="N392" s="8"/>
      <c r="O392" s="9" cm="1">
        <f t="array" ref="O392">_xlfn.IFS(AND(B392="Short",F392=Q392),(D392-F392)/D392,AND(B392="Long",F392=Q392),(F392/D392)-1,AND(B392="Long",F392&lt;&gt;Q392),(F392/D392)-1,AND(B392="Short",F392&lt;&gt;Q392),(D392-F392)/D392)</f>
        <v>0.10499406023619295</v>
      </c>
      <c r="P392" t="s">
        <v>23</v>
      </c>
      <c r="Q392" s="7">
        <v>47.438499999999998</v>
      </c>
      <c r="R392" s="8">
        <v>44860</v>
      </c>
      <c r="S392" s="10">
        <f t="shared" si="18"/>
        <v>15</v>
      </c>
      <c r="T392" s="10">
        <v>1</v>
      </c>
      <c r="V392" s="11" t="str">
        <f t="shared" si="19"/>
        <v>1</v>
      </c>
      <c r="Y392" s="10">
        <v>0</v>
      </c>
      <c r="AC392">
        <f t="shared" si="20"/>
        <v>15</v>
      </c>
    </row>
    <row r="393" spans="1:29" x14ac:dyDescent="0.2">
      <c r="A393" t="s">
        <v>222</v>
      </c>
      <c r="B393" t="s">
        <v>25</v>
      </c>
      <c r="C393" s="6">
        <v>43906</v>
      </c>
      <c r="D393" s="7">
        <v>29.155999999999999</v>
      </c>
      <c r="E393" s="6">
        <v>43978</v>
      </c>
      <c r="F393" s="7">
        <v>32.201000000000001</v>
      </c>
      <c r="G393">
        <v>1</v>
      </c>
      <c r="H393">
        <v>0</v>
      </c>
      <c r="J393" s="7"/>
      <c r="K393" s="8"/>
      <c r="M393" s="7"/>
      <c r="N393" s="8"/>
      <c r="O393" s="9" cm="1">
        <f t="array" ref="O393">_xlfn.IFS(AND(B393="Short",F393=Q393),(D393-F393)/D393,AND(B393="Long",F393=Q393),(F393/D393)-1,AND(B393="Long",F393&lt;&gt;Q393),(F393/D393)-1,AND(B393="Short",F393&lt;&gt;Q393),(D393-F393)/D393)</f>
        <v>0.10443819453971748</v>
      </c>
      <c r="P393" t="s">
        <v>23</v>
      </c>
      <c r="Q393" s="7">
        <v>32.201000000000001</v>
      </c>
      <c r="R393" s="8">
        <v>43906</v>
      </c>
      <c r="S393" s="10">
        <f t="shared" si="18"/>
        <v>72</v>
      </c>
      <c r="T393" s="10">
        <v>1</v>
      </c>
      <c r="V393" s="11" t="str">
        <f t="shared" si="19"/>
        <v>1</v>
      </c>
      <c r="Y393" s="10">
        <v>0</v>
      </c>
      <c r="AC393">
        <f t="shared" si="20"/>
        <v>72</v>
      </c>
    </row>
    <row r="394" spans="1:29" x14ac:dyDescent="0.2">
      <c r="A394" t="s">
        <v>269</v>
      </c>
      <c r="B394" t="s">
        <v>25</v>
      </c>
      <c r="C394" s="6">
        <v>43906</v>
      </c>
      <c r="D394" s="7">
        <v>159.10300000000001</v>
      </c>
      <c r="E394" s="6">
        <v>43927</v>
      </c>
      <c r="F394" s="7">
        <v>174.12549999999999</v>
      </c>
      <c r="G394">
        <v>1</v>
      </c>
      <c r="H394">
        <v>0</v>
      </c>
      <c r="J394" s="7"/>
      <c r="K394" s="8"/>
      <c r="M394" s="7"/>
      <c r="N394" s="8"/>
      <c r="O394" s="9" cm="1">
        <f t="array" ref="O394">_xlfn.IFS(AND(B394="Short",F394=Q394),(D394-F394)/D394,AND(B394="Long",F394=Q394),(F394/D394)-1,AND(B394="Long",F394&lt;&gt;Q394),(F394/D394)-1,AND(B394="Short",F394&lt;&gt;Q394),(D394-F394)/D394)</f>
        <v>9.4419966939655264E-2</v>
      </c>
      <c r="P394" t="s">
        <v>23</v>
      </c>
      <c r="Q394" s="7">
        <v>174.12549999999999</v>
      </c>
      <c r="R394" s="8">
        <v>43906</v>
      </c>
      <c r="S394" s="10">
        <f t="shared" si="18"/>
        <v>21</v>
      </c>
      <c r="T394" s="10">
        <v>1</v>
      </c>
      <c r="V394" s="11" t="str">
        <f t="shared" si="19"/>
        <v>1</v>
      </c>
      <c r="Y394" s="10">
        <v>0</v>
      </c>
      <c r="AC394">
        <f t="shared" si="20"/>
        <v>21</v>
      </c>
    </row>
    <row r="395" spans="1:29" x14ac:dyDescent="0.2">
      <c r="A395" t="s">
        <v>222</v>
      </c>
      <c r="B395" t="s">
        <v>25</v>
      </c>
      <c r="C395" s="6">
        <v>44685</v>
      </c>
      <c r="D395" s="7">
        <v>54.844999999999999</v>
      </c>
      <c r="E395" s="6">
        <v>44868</v>
      </c>
      <c r="F395" s="7">
        <v>60.732500000000002</v>
      </c>
      <c r="G395">
        <v>1</v>
      </c>
      <c r="H395">
        <v>0</v>
      </c>
      <c r="J395" s="7"/>
      <c r="K395" s="8"/>
      <c r="M395" s="7"/>
      <c r="N395" s="8"/>
      <c r="O395" s="9" cm="1">
        <f t="array" ref="O395">_xlfn.IFS(AND(B395="Short",F395=Q395),(D395-F395)/D395,AND(B395="Long",F395=Q395),(F395/D395)-1,AND(B395="Long",F395&lt;&gt;Q395),(F395/D395)-1,AND(B395="Short",F395&lt;&gt;Q395),(D395-F395)/D395)</f>
        <v>0.10734798067280527</v>
      </c>
      <c r="P395" t="s">
        <v>23</v>
      </c>
      <c r="Q395" s="7">
        <v>60.732500000000002</v>
      </c>
      <c r="R395" s="8">
        <v>44685</v>
      </c>
      <c r="S395" s="10">
        <f t="shared" si="18"/>
        <v>183</v>
      </c>
      <c r="T395" s="10">
        <v>1</v>
      </c>
      <c r="V395" s="11" t="str">
        <f t="shared" si="19"/>
        <v>1</v>
      </c>
      <c r="Y395" s="10">
        <v>0</v>
      </c>
      <c r="AC395">
        <f t="shared" si="20"/>
        <v>183</v>
      </c>
    </row>
    <row r="396" spans="1:29" x14ac:dyDescent="0.2">
      <c r="A396" t="s">
        <v>242</v>
      </c>
      <c r="B396" t="s">
        <v>25</v>
      </c>
      <c r="C396" s="6">
        <v>43906</v>
      </c>
      <c r="D396" s="7">
        <v>254.24</v>
      </c>
      <c r="E396" s="6">
        <v>43916</v>
      </c>
      <c r="F396" s="7">
        <v>278.54000000000002</v>
      </c>
      <c r="G396">
        <v>1</v>
      </c>
      <c r="H396">
        <v>0</v>
      </c>
      <c r="J396" s="7"/>
      <c r="K396" s="8"/>
      <c r="M396" s="7"/>
      <c r="N396" s="8"/>
      <c r="O396" s="9" cm="1">
        <f t="array" ref="O396">_xlfn.IFS(AND(B396="Short",F396=Q396),(D396-F396)/D396,AND(B396="Long",F396=Q396),(F396/D396)-1,AND(B396="Long",F396&lt;&gt;Q396),(F396/D396)-1,AND(B396="Short",F396&lt;&gt;Q396),(D396-F396)/D396)</f>
        <v>9.5578980490874876E-2</v>
      </c>
      <c r="P396" t="s">
        <v>23</v>
      </c>
      <c r="Q396" s="7">
        <v>278.54000000000002</v>
      </c>
      <c r="R396" s="8">
        <v>43906</v>
      </c>
      <c r="S396" s="10">
        <f t="shared" si="18"/>
        <v>10</v>
      </c>
      <c r="T396" s="10">
        <v>1</v>
      </c>
      <c r="V396" s="11" t="str">
        <f t="shared" si="19"/>
        <v>1</v>
      </c>
      <c r="Y396" s="10">
        <v>0</v>
      </c>
      <c r="AC396">
        <f t="shared" si="20"/>
        <v>10</v>
      </c>
    </row>
    <row r="397" spans="1:29" x14ac:dyDescent="0.2">
      <c r="A397" t="s">
        <v>273</v>
      </c>
      <c r="B397" t="s">
        <v>25</v>
      </c>
      <c r="C397" s="6">
        <v>43906</v>
      </c>
      <c r="D397" s="7">
        <v>31.151</v>
      </c>
      <c r="E397" s="6">
        <v>43914</v>
      </c>
      <c r="F397" s="7">
        <v>34.345999999999997</v>
      </c>
      <c r="G397">
        <v>1</v>
      </c>
      <c r="H397">
        <v>0</v>
      </c>
      <c r="J397" s="7"/>
      <c r="K397" s="8"/>
      <c r="M397" s="7"/>
      <c r="N397" s="8"/>
      <c r="O397" s="9" cm="1">
        <f t="array" ref="O397">_xlfn.IFS(AND(B397="Short",F397=Q397),(D397-F397)/D397,AND(B397="Long",F397=Q397),(F397/D397)-1,AND(B397="Long",F397&lt;&gt;Q397),(F397/D397)-1,AND(B397="Short",F397&lt;&gt;Q397),(D397-F397)/D397)</f>
        <v>0.10256492568456865</v>
      </c>
      <c r="P397" t="s">
        <v>23</v>
      </c>
      <c r="Q397" s="7">
        <v>34.345999999999997</v>
      </c>
      <c r="R397" s="8">
        <v>43906</v>
      </c>
      <c r="S397" s="10">
        <f t="shared" si="18"/>
        <v>8</v>
      </c>
      <c r="T397" s="10">
        <v>1</v>
      </c>
      <c r="V397" s="11" t="str">
        <f t="shared" si="19"/>
        <v>1</v>
      </c>
      <c r="Y397" s="10">
        <v>0</v>
      </c>
      <c r="AC397">
        <f t="shared" si="20"/>
        <v>8</v>
      </c>
    </row>
    <row r="398" spans="1:29" x14ac:dyDescent="0.2">
      <c r="A398" t="s">
        <v>273</v>
      </c>
      <c r="B398" t="s">
        <v>22</v>
      </c>
      <c r="C398" s="6">
        <v>44869</v>
      </c>
      <c r="D398" s="7">
        <v>65.742000000000004</v>
      </c>
      <c r="E398" s="6">
        <v>45236</v>
      </c>
      <c r="F398" s="7">
        <v>75.12</v>
      </c>
      <c r="G398">
        <v>0</v>
      </c>
      <c r="H398">
        <v>0</v>
      </c>
      <c r="J398" s="7"/>
      <c r="K398" s="8"/>
      <c r="M398" s="7"/>
      <c r="N398" s="8"/>
      <c r="O398" s="9" cm="1">
        <f t="array" ref="O398">_xlfn.IFS(AND(B398="Short",F398=Q398),(D398-F398)/D398,AND(B398="Long",F398=Q398),(F398/D398)-1,AND(B398="Long",F398&lt;&gt;Q398),(F398/D398)-1,AND(B398="Short",F398&lt;&gt;Q398),(D398-F398)/D398)</f>
        <v>-0.14264853518298803</v>
      </c>
      <c r="P398" t="s">
        <v>23</v>
      </c>
      <c r="Q398" s="7">
        <v>60.506999999999998</v>
      </c>
      <c r="R398" s="8">
        <v>44869</v>
      </c>
      <c r="S398" s="10">
        <f t="shared" si="18"/>
        <v>367</v>
      </c>
      <c r="T398" s="10">
        <v>0</v>
      </c>
      <c r="V398" s="11" t="b">
        <f t="shared" si="19"/>
        <v>0</v>
      </c>
      <c r="Y398" s="10">
        <v>0</v>
      </c>
      <c r="AC398" t="b">
        <f t="shared" si="20"/>
        <v>0</v>
      </c>
    </row>
    <row r="399" spans="1:29" x14ac:dyDescent="0.2">
      <c r="A399" t="s">
        <v>244</v>
      </c>
      <c r="B399" t="s">
        <v>25</v>
      </c>
      <c r="C399" s="6">
        <v>43906</v>
      </c>
      <c r="D399" s="7">
        <v>141.88300000000001</v>
      </c>
      <c r="E399" s="6">
        <v>43916</v>
      </c>
      <c r="F399" s="7">
        <v>156.00550000000001</v>
      </c>
      <c r="G399">
        <v>1</v>
      </c>
      <c r="H399">
        <v>0</v>
      </c>
      <c r="J399" s="7"/>
      <c r="K399" s="8"/>
      <c r="M399" s="7"/>
      <c r="N399" s="8"/>
      <c r="O399" s="9" cm="1">
        <f t="array" ref="O399">_xlfn.IFS(AND(B399="Short",F399=Q399),(D399-F399)/D399,AND(B399="Long",F399=Q399),(F399/D399)-1,AND(B399="Long",F399&lt;&gt;Q399),(F399/D399)-1,AND(B399="Short",F399&lt;&gt;Q399),(D399-F399)/D399)</f>
        <v>9.9536237604223254E-2</v>
      </c>
      <c r="P399" t="s">
        <v>23</v>
      </c>
      <c r="Q399" s="7">
        <v>156.00550000000001</v>
      </c>
      <c r="R399" s="8">
        <v>43906</v>
      </c>
      <c r="S399" s="10">
        <f t="shared" si="18"/>
        <v>10</v>
      </c>
      <c r="T399" s="10">
        <v>1</v>
      </c>
      <c r="V399" s="11" t="str">
        <f t="shared" si="19"/>
        <v>1</v>
      </c>
      <c r="Y399" s="10">
        <v>0</v>
      </c>
      <c r="AC399">
        <f t="shared" si="20"/>
        <v>10</v>
      </c>
    </row>
    <row r="400" spans="1:29" x14ac:dyDescent="0.2">
      <c r="A400" t="s">
        <v>247</v>
      </c>
      <c r="B400" t="s">
        <v>25</v>
      </c>
      <c r="C400" s="6">
        <v>43906</v>
      </c>
      <c r="D400" s="7">
        <v>140.21700000000001</v>
      </c>
      <c r="E400" s="6">
        <v>43907</v>
      </c>
      <c r="F400" s="7">
        <v>152.49449999999999</v>
      </c>
      <c r="G400">
        <v>1</v>
      </c>
      <c r="H400">
        <v>0</v>
      </c>
      <c r="J400" s="7"/>
      <c r="K400" s="8"/>
      <c r="M400" s="7"/>
      <c r="N400" s="8"/>
      <c r="O400" s="9" cm="1">
        <f t="array" ref="O400">_xlfn.IFS(AND(B400="Short",F400=Q400),(D400-F400)/D400,AND(B400="Long",F400=Q400),(F400/D400)-1,AND(B400="Long",F400&lt;&gt;Q400),(F400/D400)-1,AND(B400="Short",F400&lt;&gt;Q400),(D400-F400)/D400)</f>
        <v>8.7560709471747211E-2</v>
      </c>
      <c r="P400" t="s">
        <v>23</v>
      </c>
      <c r="Q400" s="7">
        <v>152.49449999999999</v>
      </c>
      <c r="R400" s="8">
        <v>43906</v>
      </c>
      <c r="S400" s="10">
        <f t="shared" si="18"/>
        <v>1</v>
      </c>
      <c r="T400" s="10">
        <v>1</v>
      </c>
      <c r="V400" s="11" t="str">
        <f t="shared" si="19"/>
        <v>1</v>
      </c>
      <c r="Y400" s="10">
        <v>0</v>
      </c>
      <c r="AC400">
        <f t="shared" si="20"/>
        <v>1</v>
      </c>
    </row>
    <row r="401" spans="1:29" x14ac:dyDescent="0.2">
      <c r="A401" t="s">
        <v>229</v>
      </c>
      <c r="B401" t="s">
        <v>25</v>
      </c>
      <c r="C401" s="6">
        <v>43906</v>
      </c>
      <c r="D401" s="7">
        <v>17.140999999999998</v>
      </c>
      <c r="E401" s="6">
        <v>43915</v>
      </c>
      <c r="F401" s="7">
        <v>19.773499999999999</v>
      </c>
      <c r="G401">
        <v>1</v>
      </c>
      <c r="H401">
        <v>0</v>
      </c>
      <c r="J401" s="7"/>
      <c r="K401" s="8"/>
      <c r="M401" s="7"/>
      <c r="N401" s="8"/>
      <c r="O401" s="9" cm="1">
        <f t="array" ref="O401">_xlfn.IFS(AND(B401="Short",F401=Q401),(D401-F401)/D401,AND(B401="Long",F401=Q401),(F401/D401)-1,AND(B401="Long",F401&lt;&gt;Q401),(F401/D401)-1,AND(B401="Short",F401&lt;&gt;Q401),(D401-F401)/D401)</f>
        <v>0.15357913773992182</v>
      </c>
      <c r="P401" t="s">
        <v>23</v>
      </c>
      <c r="Q401" s="7">
        <v>19.773499999999999</v>
      </c>
      <c r="R401" s="8">
        <v>43906</v>
      </c>
      <c r="S401" s="10">
        <f t="shared" si="18"/>
        <v>9</v>
      </c>
      <c r="T401" s="10">
        <v>1</v>
      </c>
      <c r="V401" s="11" t="str">
        <f t="shared" si="19"/>
        <v>1</v>
      </c>
      <c r="Y401" s="10">
        <v>0</v>
      </c>
      <c r="AC401">
        <f t="shared" si="20"/>
        <v>9</v>
      </c>
    </row>
    <row r="402" spans="1:29" x14ac:dyDescent="0.2">
      <c r="A402" t="s">
        <v>237</v>
      </c>
      <c r="B402" t="s">
        <v>25</v>
      </c>
      <c r="C402" s="6">
        <v>44874</v>
      </c>
      <c r="D402" s="7">
        <v>15.254</v>
      </c>
      <c r="E402" s="6">
        <v>44875</v>
      </c>
      <c r="F402" s="7">
        <v>16.783999999999999</v>
      </c>
      <c r="G402">
        <v>1</v>
      </c>
      <c r="H402">
        <v>0</v>
      </c>
      <c r="J402" s="7"/>
      <c r="K402" s="8"/>
      <c r="M402" s="7"/>
      <c r="N402" s="8"/>
      <c r="O402" s="9" cm="1">
        <f t="array" ref="O402">_xlfn.IFS(AND(B402="Short",F402=Q402),(D402-F402)/D402,AND(B402="Long",F402=Q402),(F402/D402)-1,AND(B402="Long",F402&lt;&gt;Q402),(F402/D402)-1,AND(B402="Short",F402&lt;&gt;Q402),(D402-F402)/D402)</f>
        <v>0.10030156024649273</v>
      </c>
      <c r="P402" t="s">
        <v>23</v>
      </c>
      <c r="Q402" s="7">
        <v>16.783999999999999</v>
      </c>
      <c r="R402" s="8">
        <v>44874</v>
      </c>
      <c r="S402" s="10">
        <f t="shared" si="18"/>
        <v>1</v>
      </c>
      <c r="T402" s="10">
        <v>1</v>
      </c>
      <c r="V402" s="11" t="str">
        <f t="shared" si="19"/>
        <v>1</v>
      </c>
      <c r="Y402" s="10">
        <v>0</v>
      </c>
      <c r="AC402">
        <f t="shared" si="20"/>
        <v>1</v>
      </c>
    </row>
    <row r="403" spans="1:29" x14ac:dyDescent="0.2">
      <c r="A403" t="s">
        <v>252</v>
      </c>
      <c r="B403" t="s">
        <v>25</v>
      </c>
      <c r="C403" s="6">
        <v>43899</v>
      </c>
      <c r="D403" s="7">
        <v>113.547</v>
      </c>
      <c r="E403" s="6">
        <v>43987</v>
      </c>
      <c r="F403" s="7">
        <v>123.1995</v>
      </c>
      <c r="G403">
        <v>1</v>
      </c>
      <c r="H403">
        <v>0</v>
      </c>
      <c r="J403" s="7"/>
      <c r="K403" s="8"/>
      <c r="M403" s="7"/>
      <c r="N403" s="8"/>
      <c r="O403" s="9" cm="1">
        <f t="array" ref="O403">_xlfn.IFS(AND(B403="Short",F403=Q403),(D403-F403)/D403,AND(B403="Long",F403=Q403),(F403/D403)-1,AND(B403="Long",F403&lt;&gt;Q403),(F403/D403)-1,AND(B403="Short",F403&lt;&gt;Q403),(D403-F403)/D403)</f>
        <v>8.5008850960395232E-2</v>
      </c>
      <c r="P403" t="s">
        <v>23</v>
      </c>
      <c r="Q403" s="7">
        <v>123.1995</v>
      </c>
      <c r="R403" s="8">
        <v>43899</v>
      </c>
      <c r="S403" s="10">
        <f t="shared" si="18"/>
        <v>88</v>
      </c>
      <c r="T403" s="10">
        <v>1</v>
      </c>
      <c r="V403" s="11" t="str">
        <f t="shared" si="19"/>
        <v>1</v>
      </c>
      <c r="Y403" s="10">
        <v>0</v>
      </c>
      <c r="AC403">
        <f t="shared" si="20"/>
        <v>88</v>
      </c>
    </row>
    <row r="404" spans="1:29" x14ac:dyDescent="0.2">
      <c r="A404" t="s">
        <v>237</v>
      </c>
      <c r="B404" t="s">
        <v>22</v>
      </c>
      <c r="C404" s="6">
        <v>45330</v>
      </c>
      <c r="D404" s="7">
        <v>26.619</v>
      </c>
      <c r="E404" s="6">
        <v>45394</v>
      </c>
      <c r="F404" s="7">
        <v>24.6615</v>
      </c>
      <c r="G404">
        <v>1</v>
      </c>
      <c r="H404">
        <v>0</v>
      </c>
      <c r="J404" s="7"/>
      <c r="K404" s="8"/>
      <c r="M404" s="7"/>
      <c r="N404" s="8"/>
      <c r="O404" s="9" cm="1">
        <f t="array" ref="O404">_xlfn.IFS(AND(B404="Short",F404=Q404),(D404-F404)/D404,AND(B404="Long",F404=Q404),(F404/D404)-1,AND(B404="Long",F404&lt;&gt;Q404),(F404/D404)-1,AND(B404="Short",F404&lt;&gt;Q404),(D404-F404)/D404)</f>
        <v>7.353769863631239E-2</v>
      </c>
      <c r="P404" t="s">
        <v>23</v>
      </c>
      <c r="Q404" s="7">
        <v>24.6615</v>
      </c>
      <c r="R404" s="8">
        <v>45330</v>
      </c>
      <c r="S404" s="10">
        <f t="shared" si="18"/>
        <v>64</v>
      </c>
      <c r="T404" s="10">
        <v>1</v>
      </c>
      <c r="V404" s="11" t="str">
        <f t="shared" si="19"/>
        <v>1</v>
      </c>
      <c r="Y404" s="10">
        <v>0</v>
      </c>
      <c r="AC404">
        <f t="shared" si="20"/>
        <v>64</v>
      </c>
    </row>
    <row r="405" spans="1:29" x14ac:dyDescent="0.2">
      <c r="A405" t="s">
        <v>240</v>
      </c>
      <c r="B405" t="s">
        <v>25</v>
      </c>
      <c r="C405" s="6">
        <v>43902</v>
      </c>
      <c r="D405" s="7">
        <v>87.811999999999998</v>
      </c>
      <c r="E405" s="6">
        <v>43903</v>
      </c>
      <c r="F405" s="7">
        <v>98.402000000000001</v>
      </c>
      <c r="G405">
        <v>1</v>
      </c>
      <c r="H405">
        <v>0</v>
      </c>
      <c r="J405" s="7"/>
      <c r="K405" s="8"/>
      <c r="M405" s="7"/>
      <c r="N405" s="8"/>
      <c r="O405" s="9" cm="1">
        <f t="array" ref="O405">_xlfn.IFS(AND(B405="Short",F405=Q405),(D405-F405)/D405,AND(B405="Long",F405=Q405),(F405/D405)-1,AND(B405="Long",F405&lt;&gt;Q405),(F405/D405)-1,AND(B405="Short",F405&lt;&gt;Q405),(D405-F405)/D405)</f>
        <v>0.12059855145082676</v>
      </c>
      <c r="P405" t="s">
        <v>23</v>
      </c>
      <c r="Q405" s="7">
        <v>98.402000000000001</v>
      </c>
      <c r="R405" s="8">
        <v>43902</v>
      </c>
      <c r="S405" s="10">
        <f t="shared" si="18"/>
        <v>1</v>
      </c>
      <c r="T405" s="10">
        <v>1</v>
      </c>
      <c r="V405" s="11" t="str">
        <f t="shared" si="19"/>
        <v>1</v>
      </c>
      <c r="Y405" s="10">
        <v>0</v>
      </c>
      <c r="AC405">
        <f t="shared" si="20"/>
        <v>1</v>
      </c>
    </row>
    <row r="406" spans="1:29" x14ac:dyDescent="0.2">
      <c r="A406" t="s">
        <v>240</v>
      </c>
      <c r="B406" t="s">
        <v>25</v>
      </c>
      <c r="C406" s="6">
        <v>43906</v>
      </c>
      <c r="D406" s="7">
        <v>85.64</v>
      </c>
      <c r="E406" s="6">
        <v>43930</v>
      </c>
      <c r="F406" s="7">
        <v>93.89</v>
      </c>
      <c r="G406">
        <v>1</v>
      </c>
      <c r="H406">
        <v>0</v>
      </c>
      <c r="J406" s="7"/>
      <c r="K406" s="8"/>
      <c r="M406" s="7"/>
      <c r="N406" s="8"/>
      <c r="O406" s="9" cm="1">
        <f t="array" ref="O406">_xlfn.IFS(AND(B406="Short",F406=Q406),(D406-F406)/D406,AND(B406="Long",F406=Q406),(F406/D406)-1,AND(B406="Long",F406&lt;&gt;Q406),(F406/D406)-1,AND(B406="Short",F406&lt;&gt;Q406),(D406-F406)/D406)</f>
        <v>9.6333489023820551E-2</v>
      </c>
      <c r="P406" t="s">
        <v>23</v>
      </c>
      <c r="Q406" s="7">
        <v>93.89</v>
      </c>
      <c r="R406" s="8">
        <v>43906</v>
      </c>
      <c r="S406" s="10">
        <f t="shared" si="18"/>
        <v>24</v>
      </c>
      <c r="T406" s="10">
        <v>1</v>
      </c>
      <c r="V406" s="11" t="str">
        <f t="shared" si="19"/>
        <v>1</v>
      </c>
      <c r="Y406" s="10">
        <v>0</v>
      </c>
      <c r="AC406">
        <f t="shared" si="20"/>
        <v>24</v>
      </c>
    </row>
    <row r="407" spans="1:29" x14ac:dyDescent="0.2">
      <c r="A407" t="s">
        <v>245</v>
      </c>
      <c r="B407" t="s">
        <v>25</v>
      </c>
      <c r="C407" s="6">
        <v>43906</v>
      </c>
      <c r="D407" s="7">
        <v>64.611999999999995</v>
      </c>
      <c r="E407" s="6">
        <v>44272</v>
      </c>
      <c r="F407" s="7">
        <v>63.88</v>
      </c>
      <c r="G407">
        <v>0</v>
      </c>
      <c r="H407">
        <v>0</v>
      </c>
      <c r="J407" s="7"/>
      <c r="K407" s="8"/>
      <c r="M407" s="7"/>
      <c r="N407" s="8"/>
      <c r="O407" s="9" cm="1">
        <f t="array" ref="O407">_xlfn.IFS(AND(B407="Short",F407=Q407),(D407-F407)/D407,AND(B407="Long",F407=Q407),(F407/D407)-1,AND(B407="Long",F407&lt;&gt;Q407),(F407/D407)-1,AND(B407="Short",F407&lt;&gt;Q407),(D407-F407)/D407)</f>
        <v>-1.1329164861016428E-2</v>
      </c>
      <c r="P407" t="s">
        <v>23</v>
      </c>
      <c r="Q407" s="7">
        <v>70.701999999999998</v>
      </c>
      <c r="R407" s="8">
        <v>43906</v>
      </c>
      <c r="S407" s="10">
        <f t="shared" si="18"/>
        <v>366</v>
      </c>
      <c r="T407" s="10">
        <v>0</v>
      </c>
      <c r="V407" s="11" t="b">
        <f t="shared" si="19"/>
        <v>0</v>
      </c>
      <c r="Y407" s="10">
        <v>0</v>
      </c>
      <c r="AC407" t="b">
        <f t="shared" si="20"/>
        <v>0</v>
      </c>
    </row>
    <row r="408" spans="1:29" x14ac:dyDescent="0.2">
      <c r="A408" t="s">
        <v>278</v>
      </c>
      <c r="B408" t="s">
        <v>25</v>
      </c>
      <c r="C408" s="6">
        <v>43906</v>
      </c>
      <c r="D408" s="7">
        <v>185.107</v>
      </c>
      <c r="E408" s="6">
        <v>43915</v>
      </c>
      <c r="F408" s="7">
        <v>208.40950000000001</v>
      </c>
      <c r="G408">
        <v>1</v>
      </c>
      <c r="H408">
        <v>0</v>
      </c>
      <c r="J408" s="7"/>
      <c r="K408" s="8"/>
      <c r="M408" s="7"/>
      <c r="N408" s="8"/>
      <c r="O408" s="9" cm="1">
        <f t="array" ref="O408">_xlfn.IFS(AND(B408="Short",F408=Q408),(D408-F408)/D408,AND(B408="Long",F408=Q408),(F408/D408)-1,AND(B408="Long",F408&lt;&gt;Q408),(F408/D408)-1,AND(B408="Short",F408&lt;&gt;Q408),(D408-F408)/D408)</f>
        <v>0.12588664934335281</v>
      </c>
      <c r="P408" t="s">
        <v>23</v>
      </c>
      <c r="Q408" s="7">
        <v>208.40950000000001</v>
      </c>
      <c r="R408" s="8">
        <v>43906</v>
      </c>
      <c r="S408" s="10">
        <f t="shared" si="18"/>
        <v>9</v>
      </c>
      <c r="T408" s="10">
        <v>1</v>
      </c>
      <c r="V408" s="11" t="str">
        <f t="shared" si="19"/>
        <v>1</v>
      </c>
      <c r="Y408" s="10">
        <v>0</v>
      </c>
      <c r="AC408">
        <f t="shared" si="20"/>
        <v>9</v>
      </c>
    </row>
    <row r="409" spans="1:29" x14ac:dyDescent="0.2">
      <c r="A409" t="s">
        <v>248</v>
      </c>
      <c r="B409" t="s">
        <v>22</v>
      </c>
      <c r="C409" s="6">
        <v>43910</v>
      </c>
      <c r="D409" s="7">
        <v>22.515000000000001</v>
      </c>
      <c r="E409" s="6">
        <v>43910</v>
      </c>
      <c r="F409" s="7">
        <v>20.827500000000001</v>
      </c>
      <c r="G409">
        <v>1</v>
      </c>
      <c r="H409">
        <v>0</v>
      </c>
      <c r="J409" s="7"/>
      <c r="K409" s="8"/>
      <c r="M409" s="7"/>
      <c r="N409" s="8"/>
      <c r="O409" s="9" cm="1">
        <f t="array" ref="O409">_xlfn.IFS(AND(B409="Short",F409=Q409),(D409-F409)/D409,AND(B409="Long",F409=Q409),(F409/D409)-1,AND(B409="Long",F409&lt;&gt;Q409),(F409/D409)-1,AND(B409="Short",F409&lt;&gt;Q409),(D409-F409)/D409)</f>
        <v>7.4950033311125916E-2</v>
      </c>
      <c r="P409" t="s">
        <v>23</v>
      </c>
      <c r="Q409" s="7">
        <v>20.827500000000001</v>
      </c>
      <c r="R409" s="8">
        <v>43910</v>
      </c>
      <c r="S409" s="10">
        <f t="shared" si="18"/>
        <v>0</v>
      </c>
      <c r="T409" s="10">
        <v>1</v>
      </c>
      <c r="V409" s="11" t="str">
        <f t="shared" si="19"/>
        <v>1</v>
      </c>
      <c r="Y409" s="10">
        <v>0</v>
      </c>
      <c r="AC409">
        <f t="shared" si="20"/>
        <v>0</v>
      </c>
    </row>
    <row r="410" spans="1:29" x14ac:dyDescent="0.2">
      <c r="A410" t="s">
        <v>248</v>
      </c>
      <c r="B410" t="s">
        <v>22</v>
      </c>
      <c r="C410" s="6">
        <v>43914</v>
      </c>
      <c r="D410" s="7">
        <v>22.21</v>
      </c>
      <c r="E410" s="6">
        <v>43920</v>
      </c>
      <c r="F410" s="7">
        <v>20.035</v>
      </c>
      <c r="G410">
        <v>1</v>
      </c>
      <c r="H410">
        <v>0</v>
      </c>
      <c r="J410" s="7"/>
      <c r="K410" s="8"/>
      <c r="M410" s="7"/>
      <c r="N410" s="8"/>
      <c r="O410" s="9" cm="1">
        <f t="array" ref="O410">_xlfn.IFS(AND(B410="Short",F410=Q410),(D410-F410)/D410,AND(B410="Long",F410=Q410),(F410/D410)-1,AND(B410="Long",F410&lt;&gt;Q410),(F410/D410)-1,AND(B410="Short",F410&lt;&gt;Q410),(D410-F410)/D410)</f>
        <v>9.7928860873480447E-2</v>
      </c>
      <c r="P410" t="s">
        <v>23</v>
      </c>
      <c r="Q410" s="7">
        <v>20.035</v>
      </c>
      <c r="R410" s="8">
        <v>43914</v>
      </c>
      <c r="S410" s="10">
        <f t="shared" si="18"/>
        <v>6</v>
      </c>
      <c r="T410" s="10">
        <v>1</v>
      </c>
      <c r="V410" s="11" t="str">
        <f t="shared" si="19"/>
        <v>1</v>
      </c>
      <c r="Y410" s="10">
        <v>0</v>
      </c>
      <c r="AC410">
        <f t="shared" si="20"/>
        <v>6</v>
      </c>
    </row>
    <row r="411" spans="1:29" x14ac:dyDescent="0.2">
      <c r="A411" t="s">
        <v>250</v>
      </c>
      <c r="B411" t="s">
        <v>22</v>
      </c>
      <c r="C411" s="6">
        <v>44601</v>
      </c>
      <c r="D411" s="7">
        <v>88.262</v>
      </c>
      <c r="E411" s="6">
        <v>44616</v>
      </c>
      <c r="F411" s="7">
        <v>80.477000000000004</v>
      </c>
      <c r="G411">
        <v>1</v>
      </c>
      <c r="H411">
        <v>0</v>
      </c>
      <c r="J411" s="7"/>
      <c r="K411" s="8"/>
      <c r="M411" s="7"/>
      <c r="N411" s="8"/>
      <c r="O411" s="9" cm="1">
        <f t="array" ref="O411">_xlfn.IFS(AND(B411="Short",F411=Q411),(D411-F411)/D411,AND(B411="Long",F411=Q411),(F411/D411)-1,AND(B411="Long",F411&lt;&gt;Q411),(F411/D411)-1,AND(B411="Short",F411&lt;&gt;Q411),(D411-F411)/D411)</f>
        <v>8.8203303800049815E-2</v>
      </c>
      <c r="P411" t="s">
        <v>23</v>
      </c>
      <c r="Q411" s="7">
        <v>80.477000000000004</v>
      </c>
      <c r="R411" s="8">
        <v>44601</v>
      </c>
      <c r="S411" s="10">
        <f t="shared" si="18"/>
        <v>15</v>
      </c>
      <c r="T411" s="10">
        <v>1</v>
      </c>
      <c r="V411" s="11" t="str">
        <f t="shared" si="19"/>
        <v>1</v>
      </c>
      <c r="Y411" s="10">
        <v>0</v>
      </c>
      <c r="AC411">
        <f t="shared" si="20"/>
        <v>15</v>
      </c>
    </row>
    <row r="412" spans="1:29" x14ac:dyDescent="0.2">
      <c r="A412" t="s">
        <v>253</v>
      </c>
      <c r="B412" t="s">
        <v>25</v>
      </c>
      <c r="C412" s="6">
        <v>43906</v>
      </c>
      <c r="D412" s="7">
        <v>12.923999999999999</v>
      </c>
      <c r="E412" s="6">
        <v>43915</v>
      </c>
      <c r="F412" s="7">
        <v>14.228999999999999</v>
      </c>
      <c r="G412">
        <v>1</v>
      </c>
      <c r="H412">
        <v>0</v>
      </c>
      <c r="J412" s="7"/>
      <c r="K412" s="8"/>
      <c r="M412" s="7"/>
      <c r="N412" s="8"/>
      <c r="O412" s="9" cm="1">
        <f t="array" ref="O412">_xlfn.IFS(AND(B412="Short",F412=Q412),(D412-F412)/D412,AND(B412="Long",F412=Q412),(F412/D412)-1,AND(B412="Long",F412&lt;&gt;Q412),(F412/D412)-1,AND(B412="Short",F412&lt;&gt;Q412),(D412-F412)/D412)</f>
        <v>0.10097493036211702</v>
      </c>
      <c r="P412" t="s">
        <v>23</v>
      </c>
      <c r="Q412" s="7">
        <v>14.228999999999999</v>
      </c>
      <c r="R412" s="8">
        <v>43906</v>
      </c>
      <c r="S412" s="10">
        <f t="shared" si="18"/>
        <v>9</v>
      </c>
      <c r="T412" s="10">
        <v>1</v>
      </c>
      <c r="V412" s="11" t="str">
        <f t="shared" si="19"/>
        <v>1</v>
      </c>
      <c r="Y412" s="10">
        <v>0</v>
      </c>
      <c r="AC412">
        <f t="shared" si="20"/>
        <v>9</v>
      </c>
    </row>
    <row r="413" spans="1:29" x14ac:dyDescent="0.2">
      <c r="A413" t="s">
        <v>253</v>
      </c>
      <c r="B413" t="s">
        <v>22</v>
      </c>
      <c r="C413" s="6">
        <v>44501</v>
      </c>
      <c r="D413" s="7">
        <v>53.182000000000002</v>
      </c>
      <c r="E413" s="6">
        <v>44743</v>
      </c>
      <c r="F413" s="7">
        <v>48.921999999999997</v>
      </c>
      <c r="G413">
        <v>1</v>
      </c>
      <c r="H413">
        <v>0</v>
      </c>
      <c r="J413" s="7"/>
      <c r="K413" s="8"/>
      <c r="M413" s="7"/>
      <c r="N413" s="8"/>
      <c r="O413" s="9" cm="1">
        <f t="array" ref="O413">_xlfn.IFS(AND(B413="Short",F413=Q413),(D413-F413)/D413,AND(B413="Long",F413=Q413),(F413/D413)-1,AND(B413="Long",F413&lt;&gt;Q413),(F413/D413)-1,AND(B413="Short",F413&lt;&gt;Q413),(D413-F413)/D413)</f>
        <v>8.0102290248580441E-2</v>
      </c>
      <c r="P413" t="s">
        <v>23</v>
      </c>
      <c r="Q413" s="7">
        <v>48.921999999999997</v>
      </c>
      <c r="R413" s="8">
        <v>44501</v>
      </c>
      <c r="S413" s="10">
        <f t="shared" si="18"/>
        <v>242</v>
      </c>
      <c r="T413" s="10">
        <v>1</v>
      </c>
      <c r="V413" s="11" t="str">
        <f t="shared" si="19"/>
        <v>1</v>
      </c>
      <c r="Y413" s="10">
        <v>0</v>
      </c>
      <c r="AC413">
        <f t="shared" si="20"/>
        <v>242</v>
      </c>
    </row>
    <row r="414" spans="1:29" x14ac:dyDescent="0.2">
      <c r="A414" t="s">
        <v>284</v>
      </c>
      <c r="B414" t="s">
        <v>25</v>
      </c>
      <c r="C414" s="6">
        <v>43906</v>
      </c>
      <c r="D414" s="7">
        <v>27.376000000000001</v>
      </c>
      <c r="E414" s="6">
        <v>43915</v>
      </c>
      <c r="F414" s="7">
        <v>31.170999999999999</v>
      </c>
      <c r="G414">
        <v>1</v>
      </c>
      <c r="H414">
        <v>0</v>
      </c>
      <c r="J414" s="7"/>
      <c r="K414" s="8"/>
      <c r="M414" s="7"/>
      <c r="N414" s="8"/>
      <c r="O414" s="9" cm="1">
        <f t="array" ref="O414">_xlfn.IFS(AND(B414="Short",F414=Q414),(D414-F414)/D414,AND(B414="Long",F414=Q414),(F414/D414)-1,AND(B414="Long",F414&lt;&gt;Q414),(F414/D414)-1,AND(B414="Short",F414&lt;&gt;Q414),(D414-F414)/D414)</f>
        <v>0.13862507305669203</v>
      </c>
      <c r="P414" t="s">
        <v>23</v>
      </c>
      <c r="Q414" s="7">
        <v>31.170999999999999</v>
      </c>
      <c r="R414" s="8">
        <v>43906</v>
      </c>
      <c r="S414" s="10">
        <f t="shared" si="18"/>
        <v>9</v>
      </c>
      <c r="T414" s="10">
        <v>1</v>
      </c>
      <c r="V414" s="11" t="str">
        <f t="shared" si="19"/>
        <v>1</v>
      </c>
      <c r="Y414" s="10">
        <v>0</v>
      </c>
      <c r="AC414">
        <f t="shared" si="20"/>
        <v>9</v>
      </c>
    </row>
    <row r="415" spans="1:29" x14ac:dyDescent="0.2">
      <c r="A415" t="s">
        <v>256</v>
      </c>
      <c r="B415" t="s">
        <v>25</v>
      </c>
      <c r="C415" s="6">
        <v>43906</v>
      </c>
      <c r="D415" s="7">
        <v>54.377000000000002</v>
      </c>
      <c r="E415" s="6">
        <v>43915</v>
      </c>
      <c r="F415" s="7">
        <v>59.454500000000003</v>
      </c>
      <c r="G415">
        <v>1</v>
      </c>
      <c r="H415">
        <v>0</v>
      </c>
      <c r="J415" s="7"/>
      <c r="K415" s="8"/>
      <c r="M415" s="7"/>
      <c r="N415" s="8"/>
      <c r="O415" s="9" cm="1">
        <f t="array" ref="O415">_xlfn.IFS(AND(B415="Short",F415=Q415),(D415-F415)/D415,AND(B415="Long",F415=Q415),(F415/D415)-1,AND(B415="Long",F415&lt;&gt;Q415),(F415/D415)-1,AND(B415="Short",F415&lt;&gt;Q415),(D415-F415)/D415)</f>
        <v>9.3375875829854627E-2</v>
      </c>
      <c r="P415" t="s">
        <v>23</v>
      </c>
      <c r="Q415" s="7">
        <v>59.454500000000003</v>
      </c>
      <c r="R415" s="8">
        <v>43906</v>
      </c>
      <c r="S415" s="10">
        <f t="shared" si="18"/>
        <v>9</v>
      </c>
      <c r="T415" s="10">
        <v>1</v>
      </c>
      <c r="V415" s="11" t="str">
        <f t="shared" si="19"/>
        <v>1</v>
      </c>
      <c r="Y415" s="10">
        <v>0</v>
      </c>
      <c r="AC415">
        <f t="shared" si="20"/>
        <v>9</v>
      </c>
    </row>
    <row r="416" spans="1:29" x14ac:dyDescent="0.2">
      <c r="A416" t="s">
        <v>256</v>
      </c>
      <c r="B416" t="s">
        <v>22</v>
      </c>
      <c r="C416" s="6">
        <v>44048</v>
      </c>
      <c r="D416" s="7">
        <v>117.857</v>
      </c>
      <c r="E416" s="6">
        <v>44077</v>
      </c>
      <c r="F416" s="7">
        <v>109.28449999999999</v>
      </c>
      <c r="G416">
        <v>1</v>
      </c>
      <c r="H416">
        <v>0</v>
      </c>
      <c r="J416" s="7"/>
      <c r="K416" s="8"/>
      <c r="M416" s="7"/>
      <c r="N416" s="8"/>
      <c r="O416" s="9" cm="1">
        <f t="array" ref="O416">_xlfn.IFS(AND(B416="Short",F416=Q416),(D416-F416)/D416,AND(B416="Long",F416=Q416),(F416/D416)-1,AND(B416="Long",F416&lt;&gt;Q416),(F416/D416)-1,AND(B416="Short",F416&lt;&gt;Q416),(D416-F416)/D416)</f>
        <v>7.2736451801759805E-2</v>
      </c>
      <c r="P416" t="s">
        <v>23</v>
      </c>
      <c r="Q416" s="7">
        <v>109.28449999999999</v>
      </c>
      <c r="R416" s="8">
        <v>44048</v>
      </c>
      <c r="S416" s="10">
        <f t="shared" si="18"/>
        <v>29</v>
      </c>
      <c r="T416" s="10">
        <v>1</v>
      </c>
      <c r="V416" s="11" t="str">
        <f t="shared" si="19"/>
        <v>1</v>
      </c>
      <c r="Y416" s="10">
        <v>0</v>
      </c>
      <c r="AC416">
        <f t="shared" si="20"/>
        <v>29</v>
      </c>
    </row>
    <row r="417" spans="1:29" x14ac:dyDescent="0.2">
      <c r="A417" t="s">
        <v>285</v>
      </c>
      <c r="B417" t="s">
        <v>25</v>
      </c>
      <c r="C417" s="6">
        <v>44861</v>
      </c>
      <c r="D417" s="7">
        <v>101.15949999999999</v>
      </c>
      <c r="E417" s="6">
        <v>44929</v>
      </c>
      <c r="F417" s="7">
        <v>125.04325</v>
      </c>
      <c r="G417">
        <v>1</v>
      </c>
      <c r="H417">
        <v>0</v>
      </c>
      <c r="J417" s="7"/>
      <c r="K417" s="8"/>
      <c r="M417" s="7"/>
      <c r="N417" s="8"/>
      <c r="O417" s="9" cm="1">
        <f t="array" ref="O417">_xlfn.IFS(AND(B417="Short",F417=Q417),(D417-F417)/D417,AND(B417="Long",F417=Q417),(F417/D417)-1,AND(B417="Long",F417&lt;&gt;Q417),(F417/D417)-1,AND(B417="Short",F417&lt;&gt;Q417),(D417-F417)/D417)</f>
        <v>0.2360999214112367</v>
      </c>
      <c r="P417" t="s">
        <v>23</v>
      </c>
      <c r="Q417" s="7">
        <v>125.04325</v>
      </c>
      <c r="R417" s="8">
        <v>44861</v>
      </c>
      <c r="S417" s="10">
        <f t="shared" si="18"/>
        <v>68</v>
      </c>
      <c r="T417" s="10">
        <v>1</v>
      </c>
      <c r="V417" s="11" t="str">
        <f t="shared" si="19"/>
        <v>1</v>
      </c>
      <c r="Y417" s="10">
        <v>0</v>
      </c>
      <c r="AC417">
        <f t="shared" si="20"/>
        <v>68</v>
      </c>
    </row>
    <row r="418" spans="1:29" x14ac:dyDescent="0.2">
      <c r="A418" t="s">
        <v>285</v>
      </c>
      <c r="B418" t="s">
        <v>22</v>
      </c>
      <c r="C418" s="6">
        <v>44959</v>
      </c>
      <c r="D418" s="7">
        <v>180.35400000000001</v>
      </c>
      <c r="E418" s="6">
        <v>45327</v>
      </c>
      <c r="F418" s="7">
        <v>459.41</v>
      </c>
      <c r="G418">
        <v>0</v>
      </c>
      <c r="H418">
        <v>0</v>
      </c>
      <c r="J418" s="7"/>
      <c r="K418" s="8"/>
      <c r="M418" s="7"/>
      <c r="N418" s="8"/>
      <c r="O418" s="9" cm="1">
        <f t="array" ref="O418">_xlfn.IFS(AND(B418="Short",F418=Q418),(D418-F418)/D418,AND(B418="Long",F418=Q418),(F418/D418)-1,AND(B418="Long",F418&lt;&gt;Q418),(F418/D418)-1,AND(B418="Short",F418&lt;&gt;Q418),(D418-F418)/D418)</f>
        <v>-1.5472681504152945</v>
      </c>
      <c r="P418" t="s">
        <v>23</v>
      </c>
      <c r="Q418" s="7">
        <v>157.65899999999999</v>
      </c>
      <c r="R418" s="8">
        <v>44959</v>
      </c>
      <c r="S418" s="10">
        <f t="shared" si="18"/>
        <v>368</v>
      </c>
      <c r="T418" s="10">
        <v>0</v>
      </c>
      <c r="V418" s="11" t="b">
        <f t="shared" si="19"/>
        <v>0</v>
      </c>
      <c r="Y418" s="10">
        <v>0</v>
      </c>
      <c r="AC418" t="b">
        <f t="shared" si="20"/>
        <v>0</v>
      </c>
    </row>
    <row r="419" spans="1:29" x14ac:dyDescent="0.2">
      <c r="A419" t="s">
        <v>285</v>
      </c>
      <c r="B419" t="s">
        <v>25</v>
      </c>
      <c r="C419" s="6">
        <v>45407</v>
      </c>
      <c r="D419" s="7">
        <v>428.61</v>
      </c>
      <c r="E419" s="6">
        <v>45448</v>
      </c>
      <c r="F419" s="7">
        <v>482.685</v>
      </c>
      <c r="G419">
        <v>1</v>
      </c>
      <c r="H419">
        <v>0</v>
      </c>
      <c r="J419" s="7"/>
      <c r="K419" s="8"/>
      <c r="M419" s="7"/>
      <c r="N419" s="8"/>
      <c r="O419" s="9" cm="1">
        <f t="array" ref="O419">_xlfn.IFS(AND(B419="Short",F419=Q419),(D419-F419)/D419,AND(B419="Long",F419=Q419),(F419/D419)-1,AND(B419="Long",F419&lt;&gt;Q419),(F419/D419)-1,AND(B419="Short",F419&lt;&gt;Q419),(D419-F419)/D419)</f>
        <v>0.12616364527192547</v>
      </c>
      <c r="P419" t="s">
        <v>23</v>
      </c>
      <c r="Q419" s="7">
        <v>482.685</v>
      </c>
      <c r="R419" s="8">
        <v>45407</v>
      </c>
      <c r="S419" s="10">
        <f t="shared" si="18"/>
        <v>41</v>
      </c>
      <c r="T419" s="10">
        <v>1</v>
      </c>
      <c r="V419" s="11" t="str">
        <f t="shared" si="19"/>
        <v>1</v>
      </c>
      <c r="Y419" s="10">
        <v>0</v>
      </c>
      <c r="AC419">
        <f t="shared" si="20"/>
        <v>41</v>
      </c>
    </row>
    <row r="420" spans="1:29" x14ac:dyDescent="0.2">
      <c r="A420" t="s">
        <v>290</v>
      </c>
      <c r="B420" t="s">
        <v>22</v>
      </c>
      <c r="C420" s="6">
        <v>43914</v>
      </c>
      <c r="D420" s="7">
        <v>11.22</v>
      </c>
      <c r="E420" s="6">
        <v>44280</v>
      </c>
      <c r="F420" s="7">
        <v>37.96</v>
      </c>
      <c r="G420">
        <v>0</v>
      </c>
      <c r="H420">
        <v>0</v>
      </c>
      <c r="J420" s="7"/>
      <c r="K420" s="8"/>
      <c r="M420" s="7"/>
      <c r="N420" s="8"/>
      <c r="O420" s="9" cm="1">
        <f t="array" ref="O420">_xlfn.IFS(AND(B420="Short",F420=Q420),(D420-F420)/D420,AND(B420="Long",F420=Q420),(F420/D420)-1,AND(B420="Long",F420&lt;&gt;Q420),(F420/D420)-1,AND(B420="Short",F420&lt;&gt;Q420),(D420-F420)/D420)</f>
        <v>-2.3832442067736186</v>
      </c>
      <c r="P420" t="s">
        <v>23</v>
      </c>
      <c r="Q420" s="7">
        <v>9.4949999999999992</v>
      </c>
      <c r="R420" s="8">
        <v>43914</v>
      </c>
      <c r="S420" s="10">
        <f t="shared" si="18"/>
        <v>366</v>
      </c>
      <c r="T420" s="10">
        <v>0</v>
      </c>
      <c r="V420" s="11" t="b">
        <f t="shared" si="19"/>
        <v>0</v>
      </c>
      <c r="Y420" s="10">
        <v>0</v>
      </c>
      <c r="AC420" t="b">
        <f t="shared" si="20"/>
        <v>0</v>
      </c>
    </row>
    <row r="421" spans="1:29" x14ac:dyDescent="0.2">
      <c r="A421" t="s">
        <v>293</v>
      </c>
      <c r="B421" t="s">
        <v>22</v>
      </c>
      <c r="C421" s="6">
        <v>44134</v>
      </c>
      <c r="D421" s="7">
        <v>104.633</v>
      </c>
      <c r="E421" s="6">
        <v>44501</v>
      </c>
      <c r="F421" s="7">
        <v>183.57</v>
      </c>
      <c r="G421">
        <v>0</v>
      </c>
      <c r="H421">
        <v>0</v>
      </c>
      <c r="J421" s="7"/>
      <c r="K421" s="8"/>
      <c r="M421" s="7"/>
      <c r="N421" s="8"/>
      <c r="O421" s="9" cm="1">
        <f t="array" ref="O421">_xlfn.IFS(AND(B421="Short",F421=Q421),(D421-F421)/D421,AND(B421="Long",F421=Q421),(F421/D421)-1,AND(B421="Long",F421&lt;&gt;Q421),(F421/D421)-1,AND(B421="Short",F421&lt;&gt;Q421),(D421-F421)/D421)</f>
        <v>-0.75441782229315801</v>
      </c>
      <c r="P421" t="s">
        <v>23</v>
      </c>
      <c r="Q421" s="7">
        <v>94.980500000000006</v>
      </c>
      <c r="R421" s="8">
        <v>44134</v>
      </c>
      <c r="S421" s="10">
        <f t="shared" si="18"/>
        <v>367</v>
      </c>
      <c r="T421" s="10">
        <v>0</v>
      </c>
      <c r="V421" s="11" t="b">
        <f t="shared" si="19"/>
        <v>0</v>
      </c>
      <c r="Y421" s="10">
        <v>0</v>
      </c>
      <c r="AC421" t="b">
        <f t="shared" si="20"/>
        <v>0</v>
      </c>
    </row>
    <row r="422" spans="1:29" x14ac:dyDescent="0.2">
      <c r="A422" t="s">
        <v>232</v>
      </c>
      <c r="B422" t="s">
        <v>25</v>
      </c>
      <c r="C422" s="6">
        <v>43899</v>
      </c>
      <c r="D422" s="7">
        <v>97.721000000000004</v>
      </c>
      <c r="E422" s="6">
        <v>43986</v>
      </c>
      <c r="F422" s="7">
        <v>106.3535</v>
      </c>
      <c r="G422">
        <v>1</v>
      </c>
      <c r="H422">
        <v>0</v>
      </c>
      <c r="J422" s="7"/>
      <c r="K422" s="8"/>
      <c r="M422" s="7"/>
      <c r="N422" s="8"/>
      <c r="O422" s="9" cm="1">
        <f t="array" ref="O422">_xlfn.IFS(AND(B422="Short",F422=Q422),(D422-F422)/D422,AND(B422="Long",F422=Q422),(F422/D422)-1,AND(B422="Long",F422&lt;&gt;Q422),(F422/D422)-1,AND(B422="Short",F422&lt;&gt;Q422),(D422-F422)/D422)</f>
        <v>8.833822822116022E-2</v>
      </c>
      <c r="P422" t="s">
        <v>23</v>
      </c>
      <c r="Q422" s="7">
        <v>106.3535</v>
      </c>
      <c r="R422" s="8">
        <v>43899</v>
      </c>
      <c r="S422" s="10">
        <f t="shared" si="18"/>
        <v>87</v>
      </c>
      <c r="T422" s="10">
        <v>1</v>
      </c>
      <c r="V422" s="11" t="str">
        <f t="shared" si="19"/>
        <v>1</v>
      </c>
      <c r="Y422" s="10">
        <v>0</v>
      </c>
      <c r="AC422">
        <f t="shared" si="20"/>
        <v>87</v>
      </c>
    </row>
    <row r="423" spans="1:29" x14ac:dyDescent="0.2">
      <c r="A423" t="s">
        <v>256</v>
      </c>
      <c r="B423" t="s">
        <v>25</v>
      </c>
      <c r="C423" s="6">
        <v>44685</v>
      </c>
      <c r="D423" s="7">
        <v>70.478999999999999</v>
      </c>
      <c r="E423" s="6">
        <v>44686</v>
      </c>
      <c r="F423" s="7">
        <v>77.596500000000006</v>
      </c>
      <c r="G423">
        <v>1</v>
      </c>
      <c r="H423">
        <v>0</v>
      </c>
      <c r="J423" s="7"/>
      <c r="K423" s="8"/>
      <c r="M423" s="7"/>
      <c r="N423" s="8"/>
      <c r="O423" s="9" cm="1">
        <f t="array" ref="O423">_xlfn.IFS(AND(B423="Short",F423=Q423),(D423-F423)/D423,AND(B423="Long",F423=Q423),(F423/D423)-1,AND(B423="Long",F423&lt;&gt;Q423),(F423/D423)-1,AND(B423="Short",F423&lt;&gt;Q423),(D423-F423)/D423)</f>
        <v>0.10098752819988932</v>
      </c>
      <c r="P423" t="s">
        <v>23</v>
      </c>
      <c r="Q423" s="7">
        <v>77.596500000000006</v>
      </c>
      <c r="R423" s="8">
        <v>44685</v>
      </c>
      <c r="S423" s="10">
        <f t="shared" si="18"/>
        <v>1</v>
      </c>
      <c r="T423" s="10">
        <v>1</v>
      </c>
      <c r="V423" s="11" t="str">
        <f t="shared" si="19"/>
        <v>1</v>
      </c>
      <c r="Y423" s="10">
        <v>0</v>
      </c>
      <c r="AC423">
        <f t="shared" si="20"/>
        <v>1</v>
      </c>
    </row>
    <row r="424" spans="1:29" x14ac:dyDescent="0.2">
      <c r="A424" t="s">
        <v>293</v>
      </c>
      <c r="B424" t="s">
        <v>22</v>
      </c>
      <c r="C424" s="6">
        <v>44680</v>
      </c>
      <c r="D424" s="7">
        <v>154.59399999999999</v>
      </c>
      <c r="E424" s="6">
        <v>44697</v>
      </c>
      <c r="F424" s="7">
        <v>134.749</v>
      </c>
      <c r="G424">
        <v>1</v>
      </c>
      <c r="H424">
        <v>0</v>
      </c>
      <c r="J424" s="7"/>
      <c r="K424" s="8"/>
      <c r="M424" s="7"/>
      <c r="N424" s="8"/>
      <c r="O424" s="9" cm="1">
        <f t="array" ref="O424">_xlfn.IFS(AND(B424="Short",F424=Q424),(D424-F424)/D424,AND(B424="Long",F424=Q424),(F424/D424)-1,AND(B424="Long",F424&lt;&gt;Q424),(F424/D424)-1,AND(B424="Short",F424&lt;&gt;Q424),(D424-F424)/D424)</f>
        <v>0.12836850071800976</v>
      </c>
      <c r="P424" t="s">
        <v>23</v>
      </c>
      <c r="Q424" s="7">
        <v>134.749</v>
      </c>
      <c r="R424" s="8">
        <v>44680</v>
      </c>
      <c r="S424" s="10">
        <f t="shared" si="18"/>
        <v>17</v>
      </c>
      <c r="T424" s="10">
        <v>1</v>
      </c>
      <c r="V424" s="11" t="str">
        <f t="shared" si="19"/>
        <v>1</v>
      </c>
      <c r="Y424" s="10">
        <v>0</v>
      </c>
      <c r="AC424">
        <f t="shared" si="20"/>
        <v>17</v>
      </c>
    </row>
    <row r="425" spans="1:29" x14ac:dyDescent="0.2">
      <c r="A425" t="s">
        <v>239</v>
      </c>
      <c r="B425" t="s">
        <v>25</v>
      </c>
      <c r="C425" s="6">
        <v>43906</v>
      </c>
      <c r="D425" s="7">
        <v>21.31</v>
      </c>
      <c r="E425" s="6">
        <v>43909</v>
      </c>
      <c r="F425" s="7">
        <v>23.11</v>
      </c>
      <c r="G425">
        <v>1</v>
      </c>
      <c r="H425">
        <v>0</v>
      </c>
      <c r="J425" s="7"/>
      <c r="K425" s="8"/>
      <c r="M425" s="7"/>
      <c r="N425" s="8"/>
      <c r="O425" s="9" cm="1">
        <f t="array" ref="O425">_xlfn.IFS(AND(B425="Short",F425=Q425),(D425-F425)/D425,AND(B425="Long",F425=Q425),(F425/D425)-1,AND(B425="Long",F425&lt;&gt;Q425),(F425/D425)-1,AND(B425="Short",F425&lt;&gt;Q425),(D425-F425)/D425)</f>
        <v>8.4467386203660233E-2</v>
      </c>
      <c r="P425" t="s">
        <v>23</v>
      </c>
      <c r="Q425" s="7">
        <v>23.11</v>
      </c>
      <c r="R425" s="8">
        <v>43906</v>
      </c>
      <c r="S425" s="10">
        <f t="shared" si="18"/>
        <v>3</v>
      </c>
      <c r="T425" s="10">
        <v>1</v>
      </c>
      <c r="V425" s="11" t="str">
        <f t="shared" si="19"/>
        <v>1</v>
      </c>
      <c r="Y425" s="10">
        <v>0</v>
      </c>
      <c r="AC425">
        <f t="shared" si="20"/>
        <v>3</v>
      </c>
    </row>
    <row r="426" spans="1:29" x14ac:dyDescent="0.2">
      <c r="A426" t="s">
        <v>256</v>
      </c>
      <c r="B426" t="s">
        <v>22</v>
      </c>
      <c r="C426" s="6">
        <v>44867</v>
      </c>
      <c r="D426" s="7">
        <v>51.055</v>
      </c>
      <c r="E426" s="6">
        <v>44868</v>
      </c>
      <c r="F426" s="7">
        <v>45.092500000000001</v>
      </c>
      <c r="G426">
        <v>1</v>
      </c>
      <c r="H426">
        <v>0</v>
      </c>
      <c r="J426" s="7"/>
      <c r="K426" s="8"/>
      <c r="M426" s="7"/>
      <c r="N426" s="8"/>
      <c r="O426" s="9" cm="1">
        <f t="array" ref="O426">_xlfn.IFS(AND(B426="Short",F426=Q426),(D426-F426)/D426,AND(B426="Long",F426=Q426),(F426/D426)-1,AND(B426="Long",F426&lt;&gt;Q426),(F426/D426)-1,AND(B426="Short",F426&lt;&gt;Q426),(D426-F426)/D426)</f>
        <v>0.1167858192145725</v>
      </c>
      <c r="P426" t="s">
        <v>23</v>
      </c>
      <c r="Q426" s="7">
        <v>45.092500000000001</v>
      </c>
      <c r="R426" s="8">
        <v>44867</v>
      </c>
      <c r="S426" s="10">
        <f t="shared" si="18"/>
        <v>1</v>
      </c>
      <c r="T426" s="10">
        <v>1</v>
      </c>
      <c r="V426" s="11" t="str">
        <f t="shared" si="19"/>
        <v>1</v>
      </c>
      <c r="Y426" s="10">
        <v>0</v>
      </c>
      <c r="AC426">
        <f t="shared" si="20"/>
        <v>1</v>
      </c>
    </row>
    <row r="427" spans="1:29" x14ac:dyDescent="0.2">
      <c r="A427" t="s">
        <v>255</v>
      </c>
      <c r="B427" t="s">
        <v>25</v>
      </c>
      <c r="C427" s="6">
        <v>43906</v>
      </c>
      <c r="D427" s="7">
        <v>43.052</v>
      </c>
      <c r="E427" s="6">
        <v>43906</v>
      </c>
      <c r="F427" s="7">
        <v>47.116999999999997</v>
      </c>
      <c r="G427">
        <v>1</v>
      </c>
      <c r="H427">
        <v>0</v>
      </c>
      <c r="J427" s="7"/>
      <c r="K427" s="8"/>
      <c r="M427" s="7"/>
      <c r="N427" s="8"/>
      <c r="O427" s="9" cm="1">
        <f t="array" ref="O427">_xlfn.IFS(AND(B427="Short",F427=Q427),(D427-F427)/D427,AND(B427="Long",F427=Q427),(F427/D427)-1,AND(B427="Long",F427&lt;&gt;Q427),(F427/D427)-1,AND(B427="Short",F427&lt;&gt;Q427),(D427-F427)/D427)</f>
        <v>9.4420700548174308E-2</v>
      </c>
      <c r="P427" t="s">
        <v>23</v>
      </c>
      <c r="Q427" s="7">
        <v>47.116999999999997</v>
      </c>
      <c r="R427" s="8">
        <v>43906</v>
      </c>
      <c r="S427" s="10">
        <f t="shared" si="18"/>
        <v>0</v>
      </c>
      <c r="T427" s="10">
        <v>1</v>
      </c>
      <c r="V427" s="11" t="str">
        <f t="shared" si="19"/>
        <v>1</v>
      </c>
      <c r="Y427" s="10">
        <v>0</v>
      </c>
      <c r="AC427">
        <f t="shared" si="20"/>
        <v>0</v>
      </c>
    </row>
    <row r="428" spans="1:29" x14ac:dyDescent="0.2">
      <c r="A428" t="s">
        <v>256</v>
      </c>
      <c r="B428" t="s">
        <v>22</v>
      </c>
      <c r="C428" s="6">
        <v>45300</v>
      </c>
      <c r="D428" s="7">
        <v>41.768999999999998</v>
      </c>
      <c r="E428" s="6">
        <v>45301</v>
      </c>
      <c r="F428" s="7">
        <v>38.536499999999997</v>
      </c>
      <c r="G428">
        <v>1</v>
      </c>
      <c r="H428">
        <v>0</v>
      </c>
      <c r="J428" s="7"/>
      <c r="K428" s="8"/>
      <c r="M428" s="7"/>
      <c r="N428" s="8"/>
      <c r="O428" s="9" cm="1">
        <f t="array" ref="O428">_xlfn.IFS(AND(B428="Short",F428=Q428),(D428-F428)/D428,AND(B428="Long",F428=Q428),(F428/D428)-1,AND(B428="Long",F428&lt;&gt;Q428),(F428/D428)-1,AND(B428="Short",F428&lt;&gt;Q428),(D428-F428)/D428)</f>
        <v>7.7389930331106846E-2</v>
      </c>
      <c r="P428" t="s">
        <v>23</v>
      </c>
      <c r="Q428" s="7">
        <v>38.536499999999997</v>
      </c>
      <c r="R428" s="8">
        <v>45300</v>
      </c>
      <c r="S428" s="10">
        <f t="shared" si="18"/>
        <v>1</v>
      </c>
      <c r="T428" s="10">
        <v>1</v>
      </c>
      <c r="V428" s="11" t="str">
        <f t="shared" si="19"/>
        <v>1</v>
      </c>
      <c r="Y428" s="10">
        <v>0</v>
      </c>
      <c r="AC428">
        <f t="shared" si="20"/>
        <v>1</v>
      </c>
    </row>
    <row r="429" spans="1:29" x14ac:dyDescent="0.2">
      <c r="A429" t="s">
        <v>256</v>
      </c>
      <c r="B429" t="s">
        <v>22</v>
      </c>
      <c r="C429" s="6">
        <v>45504</v>
      </c>
      <c r="D429" s="7">
        <v>37.569000000000003</v>
      </c>
      <c r="E429" s="6">
        <v>45512</v>
      </c>
      <c r="F429" s="7">
        <v>34.336500000000001</v>
      </c>
      <c r="G429">
        <v>1</v>
      </c>
      <c r="H429">
        <v>0</v>
      </c>
      <c r="J429" s="7"/>
      <c r="K429" s="8"/>
      <c r="M429" s="7"/>
      <c r="N429" s="8"/>
      <c r="O429" s="9" cm="1">
        <f t="array" ref="O429">_xlfn.IFS(AND(B429="Short",F429=Q429),(D429-F429)/D429,AND(B429="Long",F429=Q429),(F429/D429)-1,AND(B429="Long",F429&lt;&gt;Q429),(F429/D429)-1,AND(B429="Short",F429&lt;&gt;Q429),(D429-F429)/D429)</f>
        <v>8.6041683302723035E-2</v>
      </c>
      <c r="P429" t="s">
        <v>23</v>
      </c>
      <c r="Q429" s="7">
        <v>34.336500000000001</v>
      </c>
      <c r="R429" s="8">
        <v>45504</v>
      </c>
      <c r="S429" s="10">
        <f t="shared" si="18"/>
        <v>8</v>
      </c>
      <c r="T429" s="10">
        <v>1</v>
      </c>
      <c r="V429" s="11" t="str">
        <f t="shared" si="19"/>
        <v>1</v>
      </c>
      <c r="Y429" s="10">
        <v>0</v>
      </c>
      <c r="AC429">
        <f t="shared" si="20"/>
        <v>8</v>
      </c>
    </row>
    <row r="430" spans="1:29" x14ac:dyDescent="0.2">
      <c r="A430" t="s">
        <v>255</v>
      </c>
      <c r="B430" t="s">
        <v>25</v>
      </c>
      <c r="C430" s="6">
        <v>45272</v>
      </c>
      <c r="D430" s="7">
        <v>103.943</v>
      </c>
      <c r="E430" s="6">
        <v>45315</v>
      </c>
      <c r="F430" s="7">
        <v>113.2655</v>
      </c>
      <c r="G430">
        <v>1</v>
      </c>
      <c r="H430">
        <v>0</v>
      </c>
      <c r="J430" s="7"/>
      <c r="K430" s="8"/>
      <c r="M430" s="7"/>
      <c r="N430" s="8"/>
      <c r="O430" s="9" cm="1">
        <f t="array" ref="O430">_xlfn.IFS(AND(B430="Short",F430=Q430),(D430-F430)/D430,AND(B430="Long",F430=Q430),(F430/D430)-1,AND(B430="Long",F430&lt;&gt;Q430),(F430/D430)-1,AND(B430="Short",F430&lt;&gt;Q430),(D430-F430)/D430)</f>
        <v>8.9688579317510619E-2</v>
      </c>
      <c r="P430" t="s">
        <v>23</v>
      </c>
      <c r="Q430" s="7">
        <v>113.2655</v>
      </c>
      <c r="R430" s="8">
        <v>45272</v>
      </c>
      <c r="S430" s="10">
        <f t="shared" si="18"/>
        <v>43</v>
      </c>
      <c r="T430" s="10">
        <v>1</v>
      </c>
      <c r="V430" s="11" t="str">
        <f t="shared" si="19"/>
        <v>1</v>
      </c>
      <c r="Y430" s="10">
        <v>0</v>
      </c>
      <c r="AC430">
        <f t="shared" si="20"/>
        <v>43</v>
      </c>
    </row>
    <row r="431" spans="1:29" x14ac:dyDescent="0.2">
      <c r="A431" t="s">
        <v>304</v>
      </c>
      <c r="B431" t="s">
        <v>25</v>
      </c>
      <c r="C431" s="6">
        <v>43906</v>
      </c>
      <c r="D431" s="7">
        <v>89.567999999999998</v>
      </c>
      <c r="E431" s="6">
        <v>43935</v>
      </c>
      <c r="F431" s="7">
        <v>97.128</v>
      </c>
      <c r="G431">
        <v>1</v>
      </c>
      <c r="H431">
        <v>0</v>
      </c>
      <c r="J431" s="7"/>
      <c r="K431" s="8"/>
      <c r="M431" s="7"/>
      <c r="N431" s="8"/>
      <c r="O431" s="9" cm="1">
        <f t="array" ref="O431">_xlfn.IFS(AND(B431="Short",F431=Q431),(D431-F431)/D431,AND(B431="Long",F431=Q431),(F431/D431)-1,AND(B431="Long",F431&lt;&gt;Q431),(F431/D431)-1,AND(B431="Short",F431&lt;&gt;Q431),(D431-F431)/D431)</f>
        <v>8.4405144694533751E-2</v>
      </c>
      <c r="P431" t="s">
        <v>23</v>
      </c>
      <c r="Q431" s="7">
        <v>97.128</v>
      </c>
      <c r="R431" s="8">
        <v>43906</v>
      </c>
      <c r="S431" s="10">
        <f t="shared" si="18"/>
        <v>29</v>
      </c>
      <c r="T431" s="10">
        <v>1</v>
      </c>
      <c r="V431" s="11" t="str">
        <f t="shared" si="19"/>
        <v>1</v>
      </c>
      <c r="Y431" s="10">
        <v>0</v>
      </c>
      <c r="AC431">
        <f t="shared" si="20"/>
        <v>29</v>
      </c>
    </row>
    <row r="432" spans="1:29" x14ac:dyDescent="0.2">
      <c r="A432" t="s">
        <v>292</v>
      </c>
      <c r="B432" t="s">
        <v>25</v>
      </c>
      <c r="C432" s="6">
        <v>43906</v>
      </c>
      <c r="D432" s="7">
        <v>71.634</v>
      </c>
      <c r="E432" s="6">
        <v>43938</v>
      </c>
      <c r="F432" s="7">
        <v>78.188999999999993</v>
      </c>
      <c r="G432">
        <v>1</v>
      </c>
      <c r="H432">
        <v>0</v>
      </c>
      <c r="J432" s="7"/>
      <c r="K432" s="8"/>
      <c r="M432" s="7"/>
      <c r="N432" s="8"/>
      <c r="O432" s="9" cm="1">
        <f t="array" ref="O432">_xlfn.IFS(AND(B432="Short",F432=Q432),(D432-F432)/D432,AND(B432="Long",F432=Q432),(F432/D432)-1,AND(B432="Long",F432&lt;&gt;Q432),(F432/D432)-1,AND(B432="Short",F432&lt;&gt;Q432),(D432-F432)/D432)</f>
        <v>9.1506826367367289E-2</v>
      </c>
      <c r="P432" t="s">
        <v>23</v>
      </c>
      <c r="Q432" s="7">
        <v>78.188999999999993</v>
      </c>
      <c r="R432" s="8">
        <v>43906</v>
      </c>
      <c r="S432" s="10">
        <f t="shared" si="18"/>
        <v>32</v>
      </c>
      <c r="T432" s="10">
        <v>1</v>
      </c>
      <c r="V432" s="11" t="str">
        <f t="shared" si="19"/>
        <v>1</v>
      </c>
      <c r="Y432" s="10">
        <v>0</v>
      </c>
      <c r="AC432">
        <f t="shared" si="20"/>
        <v>32</v>
      </c>
    </row>
    <row r="433" spans="1:29" x14ac:dyDescent="0.2">
      <c r="A433" t="s">
        <v>297</v>
      </c>
      <c r="B433" t="s">
        <v>25</v>
      </c>
      <c r="C433" s="6">
        <v>43899</v>
      </c>
      <c r="D433" s="7">
        <v>103.76300000000001</v>
      </c>
      <c r="E433" s="6">
        <v>43950</v>
      </c>
      <c r="F433" s="7">
        <v>112.4855</v>
      </c>
      <c r="G433">
        <v>1</v>
      </c>
      <c r="H433">
        <v>0</v>
      </c>
      <c r="J433" s="7"/>
      <c r="K433" s="8"/>
      <c r="M433" s="7"/>
      <c r="N433" s="8"/>
      <c r="O433" s="9" cm="1">
        <f t="array" ref="O433">_xlfn.IFS(AND(B433="Short",F433=Q433),(D433-F433)/D433,AND(B433="Long",F433=Q433),(F433/D433)-1,AND(B433="Long",F433&lt;&gt;Q433),(F433/D433)-1,AND(B433="Short",F433&lt;&gt;Q433),(D433-F433)/D433)</f>
        <v>8.4061756117305819E-2</v>
      </c>
      <c r="P433" t="s">
        <v>23</v>
      </c>
      <c r="Q433" s="7">
        <v>112.4855</v>
      </c>
      <c r="R433" s="8">
        <v>43899</v>
      </c>
      <c r="S433" s="10">
        <f t="shared" si="18"/>
        <v>51</v>
      </c>
      <c r="T433" s="10">
        <v>1</v>
      </c>
      <c r="V433" s="11" t="str">
        <f t="shared" si="19"/>
        <v>1</v>
      </c>
      <c r="Y433" s="10">
        <v>0</v>
      </c>
      <c r="AC433">
        <f t="shared" si="20"/>
        <v>51</v>
      </c>
    </row>
    <row r="434" spans="1:29" x14ac:dyDescent="0.2">
      <c r="A434" t="s">
        <v>243</v>
      </c>
      <c r="B434" t="s">
        <v>22</v>
      </c>
      <c r="C434" s="6">
        <v>44999</v>
      </c>
      <c r="D434" s="7">
        <v>13.369</v>
      </c>
      <c r="E434" s="6">
        <v>45000</v>
      </c>
      <c r="F434" s="7">
        <v>11.711499999999999</v>
      </c>
      <c r="G434">
        <v>1</v>
      </c>
      <c r="H434">
        <v>0</v>
      </c>
      <c r="J434" s="7"/>
      <c r="K434" s="8"/>
      <c r="M434" s="7"/>
      <c r="N434" s="8"/>
      <c r="O434" s="9" cm="1">
        <f t="array" ref="O434">_xlfn.IFS(AND(B434="Short",F434=Q434),(D434-F434)/D434,AND(B434="Long",F434=Q434),(F434/D434)-1,AND(B434="Long",F434&lt;&gt;Q434),(F434/D434)-1,AND(B434="Short",F434&lt;&gt;Q434),(D434-F434)/D434)</f>
        <v>0.12398085122297858</v>
      </c>
      <c r="P434" t="s">
        <v>23</v>
      </c>
      <c r="Q434" s="7">
        <v>11.711499999999999</v>
      </c>
      <c r="R434" s="8">
        <v>44999</v>
      </c>
      <c r="S434" s="10">
        <f t="shared" si="18"/>
        <v>1</v>
      </c>
      <c r="T434" s="10">
        <v>1</v>
      </c>
      <c r="V434" s="11" t="str">
        <f t="shared" si="19"/>
        <v>1</v>
      </c>
      <c r="Y434" s="10">
        <v>0</v>
      </c>
      <c r="AC434">
        <f t="shared" si="20"/>
        <v>1</v>
      </c>
    </row>
    <row r="435" spans="1:29" x14ac:dyDescent="0.2">
      <c r="A435" t="s">
        <v>261</v>
      </c>
      <c r="B435" t="s">
        <v>25</v>
      </c>
      <c r="C435" s="6">
        <v>43899</v>
      </c>
      <c r="D435" s="7">
        <v>46.079000000000001</v>
      </c>
      <c r="E435" s="6">
        <v>43986</v>
      </c>
      <c r="F435" s="7">
        <v>50.5715</v>
      </c>
      <c r="G435">
        <v>1</v>
      </c>
      <c r="H435">
        <v>0</v>
      </c>
      <c r="J435" s="7"/>
      <c r="K435" s="8"/>
      <c r="M435" s="7"/>
      <c r="N435" s="8"/>
      <c r="O435" s="9" cm="1">
        <f t="array" ref="O435">_xlfn.IFS(AND(B435="Short",F435=Q435),(D435-F435)/D435,AND(B435="Long",F435=Q435),(F435/D435)-1,AND(B435="Long",F435&lt;&gt;Q435),(F435/D435)-1,AND(B435="Short",F435&lt;&gt;Q435),(D435-F435)/D435)</f>
        <v>9.7495605373380423E-2</v>
      </c>
      <c r="P435" t="s">
        <v>23</v>
      </c>
      <c r="Q435" s="7">
        <v>50.5715</v>
      </c>
      <c r="R435" s="8">
        <v>43899</v>
      </c>
      <c r="S435" s="10">
        <f t="shared" si="18"/>
        <v>87</v>
      </c>
      <c r="T435" s="10">
        <v>1</v>
      </c>
      <c r="V435" s="11" t="str">
        <f t="shared" si="19"/>
        <v>1</v>
      </c>
      <c r="Y435" s="10">
        <v>0</v>
      </c>
      <c r="AC435">
        <f t="shared" si="20"/>
        <v>87</v>
      </c>
    </row>
    <row r="436" spans="1:29" x14ac:dyDescent="0.2">
      <c r="A436" t="s">
        <v>259</v>
      </c>
      <c r="B436" t="s">
        <v>25</v>
      </c>
      <c r="C436" s="6">
        <v>43908</v>
      </c>
      <c r="D436" s="7">
        <v>294.84300000000002</v>
      </c>
      <c r="E436" s="6">
        <v>43916</v>
      </c>
      <c r="F436" s="7">
        <v>322.09050000000002</v>
      </c>
      <c r="G436">
        <v>1</v>
      </c>
      <c r="H436">
        <v>0</v>
      </c>
      <c r="J436" s="7"/>
      <c r="K436" s="8"/>
      <c r="M436" s="7"/>
      <c r="N436" s="8"/>
      <c r="O436" s="9" cm="1">
        <f t="array" ref="O436">_xlfn.IFS(AND(B436="Short",F436=Q436),(D436-F436)/D436,AND(B436="Long",F436=Q436),(F436/D436)-1,AND(B436="Long",F436&lt;&gt;Q436),(F436/D436)-1,AND(B436="Short",F436&lt;&gt;Q436),(D436-F436)/D436)</f>
        <v>9.2413589605315316E-2</v>
      </c>
      <c r="P436" t="s">
        <v>23</v>
      </c>
      <c r="Q436" s="7">
        <v>322.09050000000002</v>
      </c>
      <c r="R436" s="8">
        <v>43908</v>
      </c>
      <c r="S436" s="10">
        <f t="shared" si="18"/>
        <v>8</v>
      </c>
      <c r="T436" s="10">
        <v>1</v>
      </c>
      <c r="V436" s="11" t="str">
        <f t="shared" si="19"/>
        <v>1</v>
      </c>
      <c r="Y436" s="10">
        <v>0</v>
      </c>
      <c r="AC436">
        <f t="shared" si="20"/>
        <v>8</v>
      </c>
    </row>
    <row r="437" spans="1:29" x14ac:dyDescent="0.2">
      <c r="A437" t="s">
        <v>261</v>
      </c>
      <c r="B437" t="s">
        <v>22</v>
      </c>
      <c r="C437" s="6">
        <v>45372</v>
      </c>
      <c r="D437" s="7">
        <v>111.65349999999999</v>
      </c>
      <c r="E437" s="6">
        <v>45506</v>
      </c>
      <c r="F437" s="7">
        <v>98.817250000000001</v>
      </c>
      <c r="G437">
        <v>1</v>
      </c>
      <c r="H437">
        <v>0</v>
      </c>
      <c r="J437" s="7"/>
      <c r="K437" s="8"/>
      <c r="M437" s="7"/>
      <c r="N437" s="8"/>
      <c r="O437" s="9" cm="1">
        <f t="array" ref="O437">_xlfn.IFS(AND(B437="Short",F437=Q437),(D437-F437)/D437,AND(B437="Long",F437=Q437),(F437/D437)-1,AND(B437="Long",F437&lt;&gt;Q437),(F437/D437)-1,AND(B437="Short",F437&lt;&gt;Q437),(D437-F437)/D437)</f>
        <v>0.11496504811761381</v>
      </c>
      <c r="P437" t="s">
        <v>23</v>
      </c>
      <c r="Q437" s="7">
        <v>98.817250000000001</v>
      </c>
      <c r="R437" s="8">
        <v>45372</v>
      </c>
      <c r="S437" s="10">
        <f t="shared" si="18"/>
        <v>134</v>
      </c>
      <c r="T437" s="10">
        <v>1</v>
      </c>
      <c r="V437" s="11" t="str">
        <f t="shared" si="19"/>
        <v>1</v>
      </c>
      <c r="Y437" s="10">
        <v>0</v>
      </c>
      <c r="AC437">
        <f t="shared" si="20"/>
        <v>134</v>
      </c>
    </row>
    <row r="438" spans="1:29" x14ac:dyDescent="0.2">
      <c r="A438" t="s">
        <v>249</v>
      </c>
      <c r="B438" t="s">
        <v>25</v>
      </c>
      <c r="C438" s="6">
        <v>43906</v>
      </c>
      <c r="D438" s="7">
        <v>81.905000000000001</v>
      </c>
      <c r="E438" s="6">
        <v>43907</v>
      </c>
      <c r="F438" s="7">
        <v>90.342500000000001</v>
      </c>
      <c r="G438">
        <v>1</v>
      </c>
      <c r="H438">
        <v>0</v>
      </c>
      <c r="J438" s="7"/>
      <c r="K438" s="8"/>
      <c r="M438" s="7"/>
      <c r="N438" s="8"/>
      <c r="O438" s="9" cm="1">
        <f t="array" ref="O438">_xlfn.IFS(AND(B438="Short",F438=Q438),(D438-F438)/D438,AND(B438="Long",F438=Q438),(F438/D438)-1,AND(B438="Long",F438&lt;&gt;Q438),(F438/D438)-1,AND(B438="Short",F438&lt;&gt;Q438),(D438-F438)/D438)</f>
        <v>0.10301568890788104</v>
      </c>
      <c r="P438" t="s">
        <v>23</v>
      </c>
      <c r="Q438" s="7">
        <v>90.342500000000001</v>
      </c>
      <c r="R438" s="8">
        <v>43906</v>
      </c>
      <c r="S438" s="10">
        <f t="shared" si="18"/>
        <v>1</v>
      </c>
      <c r="T438" s="10">
        <v>1</v>
      </c>
      <c r="V438" s="11" t="str">
        <f t="shared" si="19"/>
        <v>1</v>
      </c>
      <c r="Y438" s="10">
        <v>0</v>
      </c>
      <c r="AC438">
        <f t="shared" si="20"/>
        <v>1</v>
      </c>
    </row>
    <row r="439" spans="1:29" x14ac:dyDescent="0.2">
      <c r="A439" t="s">
        <v>299</v>
      </c>
      <c r="B439" t="s">
        <v>25</v>
      </c>
      <c r="C439" s="6">
        <v>43906</v>
      </c>
      <c r="D439" s="7">
        <v>32.363</v>
      </c>
      <c r="E439" s="6">
        <v>43950</v>
      </c>
      <c r="F439" s="7">
        <v>35.235500000000002</v>
      </c>
      <c r="G439">
        <v>1</v>
      </c>
      <c r="H439">
        <v>0</v>
      </c>
      <c r="J439" s="7"/>
      <c r="K439" s="8"/>
      <c r="M439" s="7"/>
      <c r="N439" s="8"/>
      <c r="O439" s="9" cm="1">
        <f t="array" ref="O439">_xlfn.IFS(AND(B439="Short",F439=Q439),(D439-F439)/D439,AND(B439="Long",F439=Q439),(F439/D439)-1,AND(B439="Long",F439&lt;&gt;Q439),(F439/D439)-1,AND(B439="Short",F439&lt;&gt;Q439),(D439-F439)/D439)</f>
        <v>8.8758767728579047E-2</v>
      </c>
      <c r="P439" t="s">
        <v>23</v>
      </c>
      <c r="Q439" s="7">
        <v>35.235500000000002</v>
      </c>
      <c r="R439" s="8">
        <v>43906</v>
      </c>
      <c r="S439" s="10">
        <f t="shared" si="18"/>
        <v>44</v>
      </c>
      <c r="T439" s="10">
        <v>1</v>
      </c>
      <c r="V439" s="11" t="str">
        <f t="shared" si="19"/>
        <v>1</v>
      </c>
      <c r="Y439" s="10">
        <v>0</v>
      </c>
      <c r="AC439">
        <f t="shared" si="20"/>
        <v>44</v>
      </c>
    </row>
    <row r="440" spans="1:29" x14ac:dyDescent="0.2">
      <c r="A440" t="s">
        <v>302</v>
      </c>
      <c r="B440" t="s">
        <v>22</v>
      </c>
      <c r="C440" s="6">
        <v>44589</v>
      </c>
      <c r="D440" s="7">
        <v>217.48</v>
      </c>
      <c r="E440" s="6">
        <v>44687</v>
      </c>
      <c r="F440" s="7">
        <v>198.58</v>
      </c>
      <c r="G440">
        <v>1</v>
      </c>
      <c r="H440">
        <v>0</v>
      </c>
      <c r="J440" s="7"/>
      <c r="K440" s="8"/>
      <c r="M440" s="7"/>
      <c r="N440" s="8"/>
      <c r="O440" s="9" cm="1">
        <f t="array" ref="O440">_xlfn.IFS(AND(B440="Short",F440=Q440),(D440-F440)/D440,AND(B440="Long",F440=Q440),(F440/D440)-1,AND(B440="Long",F440&lt;&gt;Q440),(F440/D440)-1,AND(B440="Short",F440&lt;&gt;Q440),(D440-F440)/D440)</f>
        <v>8.6904542946477731E-2</v>
      </c>
      <c r="P440" t="s">
        <v>23</v>
      </c>
      <c r="Q440" s="7">
        <v>198.58</v>
      </c>
      <c r="R440" s="8">
        <v>44589</v>
      </c>
      <c r="S440" s="10">
        <f t="shared" si="18"/>
        <v>98</v>
      </c>
      <c r="T440" s="10">
        <v>1</v>
      </c>
      <c r="V440" s="11" t="str">
        <f t="shared" si="19"/>
        <v>1</v>
      </c>
      <c r="Y440" s="10">
        <v>0</v>
      </c>
      <c r="AC440">
        <f t="shared" si="20"/>
        <v>98</v>
      </c>
    </row>
    <row r="441" spans="1:29" x14ac:dyDescent="0.2">
      <c r="A441" t="s">
        <v>302</v>
      </c>
      <c r="B441" t="s">
        <v>25</v>
      </c>
      <c r="C441" s="6">
        <v>44712</v>
      </c>
      <c r="D441" s="7">
        <v>212.809</v>
      </c>
      <c r="E441" s="6">
        <v>44740</v>
      </c>
      <c r="F441" s="7">
        <v>231.47649999999999</v>
      </c>
      <c r="G441">
        <v>1</v>
      </c>
      <c r="H441">
        <v>0</v>
      </c>
      <c r="J441" s="7"/>
      <c r="K441" s="8"/>
      <c r="M441" s="7"/>
      <c r="N441" s="8"/>
      <c r="O441" s="9" cm="1">
        <f t="array" ref="O441">_xlfn.IFS(AND(B441="Short",F441=Q441),(D441-F441)/D441,AND(B441="Long",F441=Q441),(F441/D441)-1,AND(B441="Long",F441&lt;&gt;Q441),(F441/D441)-1,AND(B441="Short",F441&lt;&gt;Q441),(D441-F441)/D441)</f>
        <v>8.7719504344271115E-2</v>
      </c>
      <c r="P441" t="s">
        <v>23</v>
      </c>
      <c r="Q441" s="7">
        <v>231.47649999999999</v>
      </c>
      <c r="R441" s="8">
        <v>44712</v>
      </c>
      <c r="S441" s="10">
        <f t="shared" si="18"/>
        <v>28</v>
      </c>
      <c r="T441" s="10">
        <v>1</v>
      </c>
      <c r="V441" s="11" t="str">
        <f t="shared" si="19"/>
        <v>1</v>
      </c>
      <c r="Y441" s="10">
        <v>0</v>
      </c>
      <c r="AC441">
        <f t="shared" si="20"/>
        <v>28</v>
      </c>
    </row>
    <row r="442" spans="1:29" x14ac:dyDescent="0.2">
      <c r="A442" t="s">
        <v>302</v>
      </c>
      <c r="B442" t="s">
        <v>22</v>
      </c>
      <c r="C442" s="6">
        <v>44869</v>
      </c>
      <c r="D442" s="7">
        <v>301.27699999999999</v>
      </c>
      <c r="E442" s="6">
        <v>45142</v>
      </c>
      <c r="F442" s="7">
        <v>263.00450000000001</v>
      </c>
      <c r="G442">
        <v>1</v>
      </c>
      <c r="H442">
        <v>0</v>
      </c>
      <c r="J442" s="7"/>
      <c r="K442" s="8"/>
      <c r="M442" s="7"/>
      <c r="N442" s="8"/>
      <c r="O442" s="9" cm="1">
        <f t="array" ref="O442">_xlfn.IFS(AND(B442="Short",F442=Q442),(D442-F442)/D442,AND(B442="Long",F442=Q442),(F442/D442)-1,AND(B442="Long",F442&lt;&gt;Q442),(F442/D442)-1,AND(B442="Short",F442&lt;&gt;Q442),(D442-F442)/D442)</f>
        <v>0.1270342575105301</v>
      </c>
      <c r="P442" t="s">
        <v>23</v>
      </c>
      <c r="Q442" s="7">
        <v>263.00450000000001</v>
      </c>
      <c r="R442" s="8">
        <v>44869</v>
      </c>
      <c r="S442" s="10">
        <f t="shared" si="18"/>
        <v>273</v>
      </c>
      <c r="T442" s="10">
        <v>1</v>
      </c>
      <c r="V442" s="11" t="str">
        <f t="shared" si="19"/>
        <v>1</v>
      </c>
      <c r="Y442" s="10">
        <v>0</v>
      </c>
      <c r="AC442">
        <f t="shared" si="20"/>
        <v>273</v>
      </c>
    </row>
    <row r="443" spans="1:29" x14ac:dyDescent="0.2">
      <c r="A443" t="s">
        <v>302</v>
      </c>
      <c r="B443" t="s">
        <v>25</v>
      </c>
      <c r="C443" s="6">
        <v>45513</v>
      </c>
      <c r="D443" s="7">
        <v>176.768</v>
      </c>
      <c r="E443" s="6">
        <v>45518</v>
      </c>
      <c r="F443" s="7">
        <v>195.953</v>
      </c>
      <c r="G443">
        <v>1</v>
      </c>
      <c r="H443">
        <v>0</v>
      </c>
      <c r="J443" s="7"/>
      <c r="K443" s="8"/>
      <c r="M443" s="7"/>
      <c r="N443" s="8"/>
      <c r="O443" s="9" cm="1">
        <f t="array" ref="O443">_xlfn.IFS(AND(B443="Short",F443=Q443),(D443-F443)/D443,AND(B443="Long",F443=Q443),(F443/D443)-1,AND(B443="Long",F443&lt;&gt;Q443),(F443/D443)-1,AND(B443="Short",F443&lt;&gt;Q443),(D443-F443)/D443)</f>
        <v>0.10853208725561192</v>
      </c>
      <c r="P443" t="s">
        <v>23</v>
      </c>
      <c r="Q443" s="7">
        <v>195.953</v>
      </c>
      <c r="R443" s="8">
        <v>45513</v>
      </c>
      <c r="S443" s="10">
        <f t="shared" si="18"/>
        <v>5</v>
      </c>
      <c r="T443" s="10">
        <v>1</v>
      </c>
      <c r="V443" s="11" t="str">
        <f t="shared" si="19"/>
        <v>1</v>
      </c>
      <c r="Y443" s="10">
        <v>0</v>
      </c>
      <c r="AC443">
        <f t="shared" si="20"/>
        <v>5</v>
      </c>
    </row>
    <row r="444" spans="1:29" x14ac:dyDescent="0.2">
      <c r="A444" t="s">
        <v>249</v>
      </c>
      <c r="B444" t="s">
        <v>25</v>
      </c>
      <c r="C444" s="6">
        <v>44979</v>
      </c>
      <c r="D444" s="7">
        <v>162.88300000000001</v>
      </c>
      <c r="E444" s="6">
        <v>45345</v>
      </c>
      <c r="F444" s="7">
        <v>149.97</v>
      </c>
      <c r="G444">
        <v>0</v>
      </c>
      <c r="H444">
        <v>0</v>
      </c>
      <c r="J444" s="7"/>
      <c r="K444" s="8"/>
      <c r="M444" s="7"/>
      <c r="N444" s="8"/>
      <c r="O444" s="9" cm="1">
        <f t="array" ref="O444">_xlfn.IFS(AND(B444="Short",F444=Q444),(D444-F444)/D444,AND(B444="Long",F444=Q444),(F444/D444)-1,AND(B444="Long",F444&lt;&gt;Q444),(F444/D444)-1,AND(B444="Short",F444&lt;&gt;Q444),(D444-F444)/D444)</f>
        <v>-7.9277763793643374E-2</v>
      </c>
      <c r="P444" t="s">
        <v>23</v>
      </c>
      <c r="Q444" s="7">
        <v>179.63050000000001</v>
      </c>
      <c r="R444" s="8">
        <v>44979</v>
      </c>
      <c r="S444" s="10">
        <f t="shared" si="18"/>
        <v>366</v>
      </c>
      <c r="T444" s="10">
        <v>0</v>
      </c>
      <c r="V444" s="11" t="b">
        <f t="shared" si="19"/>
        <v>0</v>
      </c>
      <c r="Y444" s="10">
        <v>0</v>
      </c>
      <c r="AC444" t="b">
        <f t="shared" si="20"/>
        <v>0</v>
      </c>
    </row>
    <row r="445" spans="1:29" x14ac:dyDescent="0.2">
      <c r="A445" t="s">
        <v>305</v>
      </c>
      <c r="B445" t="s">
        <v>22</v>
      </c>
      <c r="C445" s="6">
        <v>43755</v>
      </c>
      <c r="D445" s="7">
        <v>225.44499999999999</v>
      </c>
      <c r="E445" s="6">
        <v>43761</v>
      </c>
      <c r="F445" s="7">
        <v>204.85749999999999</v>
      </c>
      <c r="G445">
        <v>1</v>
      </c>
      <c r="H445">
        <v>0</v>
      </c>
      <c r="J445" s="7"/>
      <c r="K445" s="8"/>
      <c r="M445" s="7"/>
      <c r="N445" s="8"/>
      <c r="O445" s="9" cm="1">
        <f t="array" ref="O445">_xlfn.IFS(AND(B445="Short",F445=Q445),(D445-F445)/D445,AND(B445="Long",F445=Q445),(F445/D445)-1,AND(B445="Long",F445&lt;&gt;Q445),(F445/D445)-1,AND(B445="Short",F445&lt;&gt;Q445),(D445-F445)/D445)</f>
        <v>9.1319390538712353E-2</v>
      </c>
      <c r="P445" t="s">
        <v>23</v>
      </c>
      <c r="Q445" s="7">
        <v>204.85749999999999</v>
      </c>
      <c r="R445" s="8">
        <v>43755</v>
      </c>
      <c r="S445" s="10">
        <f t="shared" si="18"/>
        <v>6</v>
      </c>
      <c r="T445" s="10">
        <v>1</v>
      </c>
      <c r="V445" s="11" t="str">
        <f t="shared" si="19"/>
        <v>1</v>
      </c>
      <c r="Y445" s="10">
        <v>0</v>
      </c>
      <c r="AC445">
        <f t="shared" si="20"/>
        <v>6</v>
      </c>
    </row>
    <row r="446" spans="1:29" x14ac:dyDescent="0.2">
      <c r="A446" t="s">
        <v>264</v>
      </c>
      <c r="B446" t="s">
        <v>22</v>
      </c>
      <c r="C446" s="6">
        <v>43900</v>
      </c>
      <c r="D446" s="7">
        <v>21.997</v>
      </c>
      <c r="E446" s="6">
        <v>43901</v>
      </c>
      <c r="F446" s="7">
        <v>20.174499999999998</v>
      </c>
      <c r="G446">
        <v>1</v>
      </c>
      <c r="H446">
        <v>0</v>
      </c>
      <c r="J446" s="7"/>
      <c r="K446" s="8"/>
      <c r="M446" s="7"/>
      <c r="N446" s="8"/>
      <c r="O446" s="9" cm="1">
        <f t="array" ref="O446">_xlfn.IFS(AND(B446="Short",F446=Q446),(D446-F446)/D446,AND(B446="Long",F446=Q446),(F446/D446)-1,AND(B446="Long",F446&lt;&gt;Q446),(F446/D446)-1,AND(B446="Short",F446&lt;&gt;Q446),(D446-F446)/D446)</f>
        <v>8.2852207119152685E-2</v>
      </c>
      <c r="P446" t="s">
        <v>23</v>
      </c>
      <c r="Q446" s="7">
        <v>20.174499999999998</v>
      </c>
      <c r="R446" s="8">
        <v>43900</v>
      </c>
      <c r="S446" s="10">
        <f t="shared" si="18"/>
        <v>1</v>
      </c>
      <c r="T446" s="10">
        <v>1</v>
      </c>
      <c r="V446" s="11" t="str">
        <f t="shared" si="19"/>
        <v>1</v>
      </c>
      <c r="Y446" s="10">
        <v>0</v>
      </c>
      <c r="AC446">
        <f t="shared" si="20"/>
        <v>1</v>
      </c>
    </row>
    <row r="447" spans="1:29" x14ac:dyDescent="0.2">
      <c r="A447" t="s">
        <v>264</v>
      </c>
      <c r="B447" t="s">
        <v>22</v>
      </c>
      <c r="C447" s="6">
        <v>43914</v>
      </c>
      <c r="D447" s="7">
        <v>11.766999999999999</v>
      </c>
      <c r="E447" s="6">
        <v>43920</v>
      </c>
      <c r="F447" s="7">
        <v>10.019500000000001</v>
      </c>
      <c r="G447">
        <v>1</v>
      </c>
      <c r="H447">
        <v>0</v>
      </c>
      <c r="J447" s="7"/>
      <c r="K447" s="8"/>
      <c r="M447" s="7"/>
      <c r="N447" s="8"/>
      <c r="O447" s="9" cm="1">
        <f t="array" ref="O447">_xlfn.IFS(AND(B447="Short",F447=Q447),(D447-F447)/D447,AND(B447="Long",F447=Q447),(F447/D447)-1,AND(B447="Long",F447&lt;&gt;Q447),(F447/D447)-1,AND(B447="Short",F447&lt;&gt;Q447),(D447-F447)/D447)</f>
        <v>0.14850854083453716</v>
      </c>
      <c r="P447" t="s">
        <v>23</v>
      </c>
      <c r="Q447" s="7">
        <v>10.019500000000001</v>
      </c>
      <c r="R447" s="8">
        <v>43914</v>
      </c>
      <c r="S447" s="10">
        <f t="shared" si="18"/>
        <v>6</v>
      </c>
      <c r="T447" s="10">
        <v>1</v>
      </c>
      <c r="V447" s="11" t="str">
        <f t="shared" si="19"/>
        <v>1</v>
      </c>
      <c r="Y447" s="10">
        <v>0</v>
      </c>
      <c r="AC447">
        <f t="shared" si="20"/>
        <v>6</v>
      </c>
    </row>
    <row r="448" spans="1:29" x14ac:dyDescent="0.2">
      <c r="A448" t="s">
        <v>305</v>
      </c>
      <c r="B448" t="s">
        <v>25</v>
      </c>
      <c r="C448" s="6">
        <v>43906</v>
      </c>
      <c r="D448" s="7">
        <v>177.78100000000001</v>
      </c>
      <c r="E448" s="6">
        <v>43909</v>
      </c>
      <c r="F448" s="7">
        <v>201.4135</v>
      </c>
      <c r="G448">
        <v>1</v>
      </c>
      <c r="H448">
        <v>0</v>
      </c>
      <c r="J448" s="7"/>
      <c r="K448" s="8"/>
      <c r="M448" s="7"/>
      <c r="N448" s="8"/>
      <c r="O448" s="9" cm="1">
        <f t="array" ref="O448">_xlfn.IFS(AND(B448="Short",F448=Q448),(D448-F448)/D448,AND(B448="Long",F448=Q448),(F448/D448)-1,AND(B448="Long",F448&lt;&gt;Q448),(F448/D448)-1,AND(B448="Short",F448&lt;&gt;Q448),(D448-F448)/D448)</f>
        <v>0.13293040313644311</v>
      </c>
      <c r="P448" t="s">
        <v>23</v>
      </c>
      <c r="Q448" s="7">
        <v>201.4135</v>
      </c>
      <c r="R448" s="8">
        <v>43906</v>
      </c>
      <c r="S448" s="10">
        <f t="shared" si="18"/>
        <v>3</v>
      </c>
      <c r="T448" s="10">
        <v>1</v>
      </c>
      <c r="V448" s="11" t="str">
        <f t="shared" si="19"/>
        <v>1</v>
      </c>
      <c r="Y448" s="10">
        <v>0</v>
      </c>
      <c r="AC448">
        <f t="shared" si="20"/>
        <v>3</v>
      </c>
    </row>
    <row r="449" spans="1:29" x14ac:dyDescent="0.2">
      <c r="A449" t="s">
        <v>263</v>
      </c>
      <c r="B449" t="s">
        <v>22</v>
      </c>
      <c r="C449" s="6">
        <v>43900</v>
      </c>
      <c r="D449" s="7">
        <v>15.111000000000001</v>
      </c>
      <c r="E449" s="6">
        <v>43901</v>
      </c>
      <c r="F449" s="7">
        <v>12.9435</v>
      </c>
      <c r="G449">
        <v>1</v>
      </c>
      <c r="H449">
        <v>0</v>
      </c>
      <c r="J449" s="7"/>
      <c r="K449" s="8"/>
      <c r="M449" s="7"/>
      <c r="N449" s="8"/>
      <c r="O449" s="9" cm="1">
        <f t="array" ref="O449">_xlfn.IFS(AND(B449="Short",F449=Q449),(D449-F449)/D449,AND(B449="Long",F449=Q449),(F449/D449)-1,AND(B449="Long",F449&lt;&gt;Q449),(F449/D449)-1,AND(B449="Short",F449&lt;&gt;Q449),(D449-F449)/D449)</f>
        <v>0.14343855469525513</v>
      </c>
      <c r="P449" t="s">
        <v>23</v>
      </c>
      <c r="Q449" s="7">
        <v>12.9435</v>
      </c>
      <c r="R449" s="8">
        <v>43900</v>
      </c>
      <c r="S449" s="10">
        <f t="shared" si="18"/>
        <v>1</v>
      </c>
      <c r="T449" s="10">
        <v>1</v>
      </c>
      <c r="V449" s="11" t="str">
        <f t="shared" si="19"/>
        <v>1</v>
      </c>
      <c r="Y449" s="10">
        <v>0</v>
      </c>
      <c r="AC449">
        <f t="shared" si="20"/>
        <v>1</v>
      </c>
    </row>
    <row r="450" spans="1:29" x14ac:dyDescent="0.2">
      <c r="A450" t="s">
        <v>263</v>
      </c>
      <c r="B450" t="s">
        <v>25</v>
      </c>
      <c r="C450" s="6">
        <v>43902</v>
      </c>
      <c r="D450" s="7">
        <v>10.387</v>
      </c>
      <c r="E450" s="6">
        <v>43902</v>
      </c>
      <c r="F450" s="7">
        <v>11.564500000000001</v>
      </c>
      <c r="G450">
        <v>1</v>
      </c>
      <c r="H450">
        <v>0</v>
      </c>
      <c r="J450" s="7"/>
      <c r="K450" s="8"/>
      <c r="M450" s="7"/>
      <c r="N450" s="8"/>
      <c r="O450" s="9" cm="1">
        <f t="array" ref="O450">_xlfn.IFS(AND(B450="Short",F450=Q450),(D450-F450)/D450,AND(B450="Long",F450=Q450),(F450/D450)-1,AND(B450="Long",F450&lt;&gt;Q450),(F450/D450)-1,AND(B450="Short",F450&lt;&gt;Q450),(D450-F450)/D450)</f>
        <v>0.11336285741792618</v>
      </c>
      <c r="P450" t="s">
        <v>23</v>
      </c>
      <c r="Q450" s="7">
        <v>11.564500000000001</v>
      </c>
      <c r="R450" s="8">
        <v>43902</v>
      </c>
      <c r="S450" s="10">
        <f t="shared" si="18"/>
        <v>0</v>
      </c>
      <c r="T450" s="10">
        <v>1</v>
      </c>
      <c r="V450" s="11" t="str">
        <f t="shared" si="19"/>
        <v>1</v>
      </c>
      <c r="Y450" s="10">
        <v>0</v>
      </c>
      <c r="AC450">
        <f t="shared" si="20"/>
        <v>0</v>
      </c>
    </row>
    <row r="451" spans="1:29" x14ac:dyDescent="0.2">
      <c r="A451" t="s">
        <v>263</v>
      </c>
      <c r="B451" t="s">
        <v>22</v>
      </c>
      <c r="C451" s="6">
        <v>43903</v>
      </c>
      <c r="D451" s="7">
        <v>13.167999999999999</v>
      </c>
      <c r="E451" s="6">
        <v>43903</v>
      </c>
      <c r="F451" s="7">
        <v>12.103</v>
      </c>
      <c r="G451">
        <v>1</v>
      </c>
      <c r="H451">
        <v>0</v>
      </c>
      <c r="J451" s="7"/>
      <c r="K451" s="8"/>
      <c r="M451" s="7"/>
      <c r="N451" s="8"/>
      <c r="O451" s="9" cm="1">
        <f t="array" ref="O451">_xlfn.IFS(AND(B451="Short",F451=Q451),(D451-F451)/D451,AND(B451="Long",F451=Q451),(F451/D451)-1,AND(B451="Long",F451&lt;&gt;Q451),(F451/D451)-1,AND(B451="Short",F451&lt;&gt;Q451),(D451-F451)/D451)</f>
        <v>8.0877885783718073E-2</v>
      </c>
      <c r="P451" t="s">
        <v>23</v>
      </c>
      <c r="Q451" s="7">
        <v>12.103</v>
      </c>
      <c r="R451" s="8">
        <v>43903</v>
      </c>
      <c r="S451" s="10">
        <f t="shared" ref="S451:S514" si="21">_xlfn.DAYS(E451,C451)</f>
        <v>0</v>
      </c>
      <c r="T451" s="10">
        <v>1</v>
      </c>
      <c r="V451" s="11" t="str">
        <f t="shared" ref="V451:V514" si="22">IF(F451=Q451,"1")</f>
        <v>1</v>
      </c>
      <c r="Y451" s="10">
        <v>0</v>
      </c>
      <c r="AC451">
        <f t="shared" si="20"/>
        <v>0</v>
      </c>
    </row>
    <row r="452" spans="1:29" x14ac:dyDescent="0.2">
      <c r="A452" t="s">
        <v>263</v>
      </c>
      <c r="B452" t="s">
        <v>25</v>
      </c>
      <c r="C452" s="6">
        <v>43906</v>
      </c>
      <c r="D452" s="7">
        <v>11.686</v>
      </c>
      <c r="E452" s="6">
        <v>43916</v>
      </c>
      <c r="F452" s="7">
        <v>13.831</v>
      </c>
      <c r="G452">
        <v>1</v>
      </c>
      <c r="H452">
        <v>0</v>
      </c>
      <c r="J452" s="7"/>
      <c r="K452" s="8"/>
      <c r="M452" s="7"/>
      <c r="N452" s="8"/>
      <c r="O452" s="9" cm="1">
        <f t="array" ref="O452">_xlfn.IFS(AND(B452="Short",F452=Q452),(D452-F452)/D452,AND(B452="Long",F452=Q452),(F452/D452)-1,AND(B452="Long",F452&lt;&gt;Q452),(F452/D452)-1,AND(B452="Short",F452&lt;&gt;Q452),(D452-F452)/D452)</f>
        <v>0.18355296936505217</v>
      </c>
      <c r="P452" t="s">
        <v>23</v>
      </c>
      <c r="Q452" s="7">
        <v>13.831</v>
      </c>
      <c r="R452" s="8">
        <v>43906</v>
      </c>
      <c r="S452" s="10">
        <f t="shared" si="21"/>
        <v>10</v>
      </c>
      <c r="T452" s="10">
        <v>1</v>
      </c>
      <c r="V452" s="11" t="str">
        <f t="shared" si="22"/>
        <v>1</v>
      </c>
      <c r="Y452" s="10">
        <v>0</v>
      </c>
      <c r="AC452">
        <f t="shared" ref="AC452:AC515" si="23">IF(O452&gt;-0.01,_xlfn.DAYS(E452,C452))</f>
        <v>10</v>
      </c>
    </row>
    <row r="453" spans="1:29" x14ac:dyDescent="0.2">
      <c r="A453" t="s">
        <v>263</v>
      </c>
      <c r="B453" t="s">
        <v>25</v>
      </c>
      <c r="C453" s="6">
        <v>43941</v>
      </c>
      <c r="D453" s="7">
        <v>12.199</v>
      </c>
      <c r="E453" s="6">
        <v>43944</v>
      </c>
      <c r="F453" s="7">
        <v>13.391500000000001</v>
      </c>
      <c r="G453">
        <v>1</v>
      </c>
      <c r="H453">
        <v>0</v>
      </c>
      <c r="J453" s="7"/>
      <c r="K453" s="8"/>
      <c r="M453" s="7"/>
      <c r="N453" s="8"/>
      <c r="O453" s="9" cm="1">
        <f t="array" ref="O453">_xlfn.IFS(AND(B453="Short",F453=Q453),(D453-F453)/D453,AND(B453="Long",F453=Q453),(F453/D453)-1,AND(B453="Long",F453&lt;&gt;Q453),(F453/D453)-1,AND(B453="Short",F453&lt;&gt;Q453),(D453-F453)/D453)</f>
        <v>9.7753914255266805E-2</v>
      </c>
      <c r="P453" t="s">
        <v>23</v>
      </c>
      <c r="Q453" s="7">
        <v>13.391500000000001</v>
      </c>
      <c r="R453" s="8">
        <v>43941</v>
      </c>
      <c r="S453" s="10">
        <f t="shared" si="21"/>
        <v>3</v>
      </c>
      <c r="T453" s="10">
        <v>1</v>
      </c>
      <c r="V453" s="11" t="str">
        <f t="shared" si="22"/>
        <v>1</v>
      </c>
      <c r="Y453" s="10">
        <v>0</v>
      </c>
      <c r="AC453">
        <f t="shared" si="23"/>
        <v>3</v>
      </c>
    </row>
    <row r="454" spans="1:29" x14ac:dyDescent="0.2">
      <c r="A454" t="s">
        <v>263</v>
      </c>
      <c r="B454" t="s">
        <v>22</v>
      </c>
      <c r="C454" s="6">
        <v>43990</v>
      </c>
      <c r="D454" s="7">
        <v>23.256</v>
      </c>
      <c r="E454" s="6">
        <v>43991</v>
      </c>
      <c r="F454" s="7">
        <v>21.201000000000001</v>
      </c>
      <c r="G454">
        <v>1</v>
      </c>
      <c r="H454">
        <v>0</v>
      </c>
      <c r="J454" s="7"/>
      <c r="K454" s="8"/>
      <c r="M454" s="7"/>
      <c r="N454" s="8"/>
      <c r="O454" s="9" cm="1">
        <f t="array" ref="O454">_xlfn.IFS(AND(B454="Short",F454=Q454),(D454-F454)/D454,AND(B454="Long",F454=Q454),(F454/D454)-1,AND(B454="Long",F454&lt;&gt;Q454),(F454/D454)-1,AND(B454="Short",F454&lt;&gt;Q454),(D454-F454)/D454)</f>
        <v>8.8364293085655299E-2</v>
      </c>
      <c r="P454" t="s">
        <v>23</v>
      </c>
      <c r="Q454" s="7">
        <v>21.201000000000001</v>
      </c>
      <c r="R454" s="8">
        <v>43990</v>
      </c>
      <c r="S454" s="10">
        <f t="shared" si="21"/>
        <v>1</v>
      </c>
      <c r="T454" s="10">
        <v>1</v>
      </c>
      <c r="V454" s="11" t="str">
        <f t="shared" si="22"/>
        <v>1</v>
      </c>
      <c r="Y454" s="10">
        <v>0</v>
      </c>
      <c r="AC454">
        <f t="shared" si="23"/>
        <v>1</v>
      </c>
    </row>
    <row r="455" spans="1:29" x14ac:dyDescent="0.2">
      <c r="A455" t="s">
        <v>263</v>
      </c>
      <c r="B455" t="s">
        <v>25</v>
      </c>
      <c r="C455" s="6">
        <v>43993</v>
      </c>
      <c r="D455" s="7">
        <v>18.132000000000001</v>
      </c>
      <c r="E455" s="6">
        <v>43998</v>
      </c>
      <c r="F455" s="7">
        <v>20.321999999999999</v>
      </c>
      <c r="G455">
        <v>1</v>
      </c>
      <c r="H455">
        <v>0</v>
      </c>
      <c r="J455" s="7"/>
      <c r="K455" s="8"/>
      <c r="M455" s="7"/>
      <c r="N455" s="8"/>
      <c r="O455" s="9" cm="1">
        <f t="array" ref="O455">_xlfn.IFS(AND(B455="Short",F455=Q455),(D455-F455)/D455,AND(B455="Long",F455=Q455),(F455/D455)-1,AND(B455="Long",F455&lt;&gt;Q455),(F455/D455)-1,AND(B455="Short",F455&lt;&gt;Q455),(D455-F455)/D455)</f>
        <v>0.12078093977498328</v>
      </c>
      <c r="P455" t="s">
        <v>23</v>
      </c>
      <c r="Q455" s="7">
        <v>20.321999999999999</v>
      </c>
      <c r="R455" s="8">
        <v>43993</v>
      </c>
      <c r="S455" s="10">
        <f t="shared" si="21"/>
        <v>5</v>
      </c>
      <c r="T455" s="10">
        <v>1</v>
      </c>
      <c r="V455" s="11" t="str">
        <f t="shared" si="22"/>
        <v>1</v>
      </c>
      <c r="Y455" s="10">
        <v>0</v>
      </c>
      <c r="AC455">
        <f t="shared" si="23"/>
        <v>5</v>
      </c>
    </row>
    <row r="456" spans="1:29" x14ac:dyDescent="0.2">
      <c r="A456" t="s">
        <v>305</v>
      </c>
      <c r="B456" t="s">
        <v>25</v>
      </c>
      <c r="C456" s="6">
        <v>45468</v>
      </c>
      <c r="D456" s="7">
        <v>303.10700000000003</v>
      </c>
      <c r="E456" s="6">
        <v>45485</v>
      </c>
      <c r="F456" s="7">
        <v>332.10950000000003</v>
      </c>
      <c r="G456">
        <v>1</v>
      </c>
      <c r="H456">
        <v>0</v>
      </c>
      <c r="J456" s="7"/>
      <c r="K456" s="8"/>
      <c r="M456" s="7"/>
      <c r="N456" s="8"/>
      <c r="O456" s="9" cm="1">
        <f t="array" ref="O456">_xlfn.IFS(AND(B456="Short",F456=Q456),(D456-F456)/D456,AND(B456="Long",F456=Q456),(F456/D456)-1,AND(B456="Long",F456&lt;&gt;Q456),(F456/D456)-1,AND(B456="Short",F456&lt;&gt;Q456),(D456-F456)/D456)</f>
        <v>9.5684032371406769E-2</v>
      </c>
      <c r="P456" t="s">
        <v>23</v>
      </c>
      <c r="Q456" s="7">
        <v>332.10950000000003</v>
      </c>
      <c r="R456" s="8">
        <v>45468</v>
      </c>
      <c r="S456" s="10">
        <f t="shared" si="21"/>
        <v>17</v>
      </c>
      <c r="T456" s="10">
        <v>1</v>
      </c>
      <c r="V456" s="11" t="str">
        <f t="shared" si="22"/>
        <v>1</v>
      </c>
      <c r="Y456" s="10">
        <v>0</v>
      </c>
      <c r="AC456">
        <f t="shared" si="23"/>
        <v>17</v>
      </c>
    </row>
    <row r="457" spans="1:29" x14ac:dyDescent="0.2">
      <c r="A457" t="s">
        <v>270</v>
      </c>
      <c r="B457" t="s">
        <v>25</v>
      </c>
      <c r="C457" s="6">
        <v>43906</v>
      </c>
      <c r="D457" s="7">
        <v>45.582299999999996</v>
      </c>
      <c r="E457" s="6">
        <v>43910</v>
      </c>
      <c r="F457" s="7">
        <v>49.699800000000003</v>
      </c>
      <c r="G457">
        <v>1</v>
      </c>
      <c r="H457">
        <v>0</v>
      </c>
      <c r="J457" s="7"/>
      <c r="K457" s="8"/>
      <c r="M457" s="7"/>
      <c r="N457" s="8"/>
      <c r="O457" s="9" cm="1">
        <f t="array" ref="O457">_xlfn.IFS(AND(B457="Short",F457=Q457),(D457-F457)/D457,AND(B457="Long",F457=Q457),(F457/D457)-1,AND(B457="Long",F457&lt;&gt;Q457),(F457/D457)-1,AND(B457="Short",F457&lt;&gt;Q457),(D457-F457)/D457)</f>
        <v>9.0331115367149328E-2</v>
      </c>
      <c r="P457" t="s">
        <v>23</v>
      </c>
      <c r="Q457" s="7">
        <v>49.699800000000003</v>
      </c>
      <c r="R457" s="8">
        <v>43906</v>
      </c>
      <c r="S457" s="10">
        <f t="shared" si="21"/>
        <v>4</v>
      </c>
      <c r="T457" s="10">
        <v>1</v>
      </c>
      <c r="V457" s="11" t="str">
        <f t="shared" si="22"/>
        <v>1</v>
      </c>
      <c r="Y457" s="10">
        <v>0</v>
      </c>
      <c r="AC457">
        <f t="shared" si="23"/>
        <v>4</v>
      </c>
    </row>
    <row r="458" spans="1:29" x14ac:dyDescent="0.2">
      <c r="A458" t="s">
        <v>270</v>
      </c>
      <c r="B458" t="s">
        <v>22</v>
      </c>
      <c r="C458" s="6">
        <v>44701</v>
      </c>
      <c r="D458" s="7">
        <v>160.95767000000001</v>
      </c>
      <c r="E458" s="6">
        <v>44847</v>
      </c>
      <c r="F458" s="7">
        <v>148.04019500000001</v>
      </c>
      <c r="G458">
        <v>1</v>
      </c>
      <c r="H458">
        <v>0</v>
      </c>
      <c r="J458" s="7"/>
      <c r="K458" s="8"/>
      <c r="M458" s="7"/>
      <c r="N458" s="8"/>
      <c r="O458" s="9" cm="1">
        <f t="array" ref="O458">_xlfn.IFS(AND(B458="Short",F458=Q458),(D458-F458)/D458,AND(B458="Long",F458=Q458),(F458/D458)-1,AND(B458="Long",F458&lt;&gt;Q458),(F458/D458)-1,AND(B458="Short",F458&lt;&gt;Q458),(D458-F458)/D458)</f>
        <v>8.0253864261330299E-2</v>
      </c>
      <c r="P458" t="s">
        <v>23</v>
      </c>
      <c r="Q458" s="7">
        <v>148.04019500000001</v>
      </c>
      <c r="R458" s="8">
        <v>44701</v>
      </c>
      <c r="S458" s="10">
        <f t="shared" si="21"/>
        <v>146</v>
      </c>
      <c r="T458" s="10">
        <v>1</v>
      </c>
      <c r="V458" s="11" t="str">
        <f t="shared" si="22"/>
        <v>1</v>
      </c>
      <c r="Y458" s="10">
        <v>0</v>
      </c>
      <c r="AC458">
        <f t="shared" si="23"/>
        <v>146</v>
      </c>
    </row>
    <row r="459" spans="1:29" x14ac:dyDescent="0.2">
      <c r="A459" t="s">
        <v>275</v>
      </c>
      <c r="B459" t="s">
        <v>22</v>
      </c>
      <c r="C459" s="6">
        <v>44698</v>
      </c>
      <c r="D459" s="7">
        <v>30.558</v>
      </c>
      <c r="E459" s="6">
        <v>44722</v>
      </c>
      <c r="F459" s="7">
        <v>28.443000000000001</v>
      </c>
      <c r="G459">
        <v>1</v>
      </c>
      <c r="H459">
        <v>0</v>
      </c>
      <c r="J459" s="7"/>
      <c r="K459" s="8"/>
      <c r="M459" s="7"/>
      <c r="N459" s="8"/>
      <c r="O459" s="9" cm="1">
        <f t="array" ref="O459">_xlfn.IFS(AND(B459="Short",F459=Q459),(D459-F459)/D459,AND(B459="Long",F459=Q459),(F459/D459)-1,AND(B459="Long",F459&lt;&gt;Q459),(F459/D459)-1,AND(B459="Short",F459&lt;&gt;Q459),(D459-F459)/D459)</f>
        <v>6.9212644806597237E-2</v>
      </c>
      <c r="P459" t="s">
        <v>23</v>
      </c>
      <c r="Q459" s="7">
        <v>28.443000000000001</v>
      </c>
      <c r="R459" s="8">
        <v>44698</v>
      </c>
      <c r="S459" s="10">
        <f t="shared" si="21"/>
        <v>24</v>
      </c>
      <c r="T459" s="10">
        <v>1</v>
      </c>
      <c r="V459" s="11" t="str">
        <f t="shared" si="22"/>
        <v>1</v>
      </c>
      <c r="Y459" s="10">
        <v>0</v>
      </c>
      <c r="AC459">
        <f t="shared" si="23"/>
        <v>24</v>
      </c>
    </row>
    <row r="460" spans="1:29" x14ac:dyDescent="0.2">
      <c r="A460" t="s">
        <v>275</v>
      </c>
      <c r="B460" t="s">
        <v>25</v>
      </c>
      <c r="C460" s="6">
        <v>44867</v>
      </c>
      <c r="D460" s="7">
        <v>17.199000000000002</v>
      </c>
      <c r="E460" s="6">
        <v>44876</v>
      </c>
      <c r="F460" s="7">
        <v>18.8415</v>
      </c>
      <c r="G460">
        <v>1</v>
      </c>
      <c r="H460">
        <v>0</v>
      </c>
      <c r="J460" s="7"/>
      <c r="K460" s="8"/>
      <c r="M460" s="7"/>
      <c r="N460" s="8"/>
      <c r="O460" s="9" cm="1">
        <f t="array" ref="O460">_xlfn.IFS(AND(B460="Short",F460=Q460),(D460-F460)/D460,AND(B460="Long",F460=Q460),(F460/D460)-1,AND(B460="Long",F460&lt;&gt;Q460),(F460/D460)-1,AND(B460="Short",F460&lt;&gt;Q460),(D460-F460)/D460)</f>
        <v>9.5499738356881192E-2</v>
      </c>
      <c r="P460" t="s">
        <v>23</v>
      </c>
      <c r="Q460" s="7">
        <v>18.8415</v>
      </c>
      <c r="R460" s="8">
        <v>44867</v>
      </c>
      <c r="S460" s="10">
        <f t="shared" si="21"/>
        <v>9</v>
      </c>
      <c r="T460" s="10">
        <v>1</v>
      </c>
      <c r="V460" s="11" t="str">
        <f t="shared" si="22"/>
        <v>1</v>
      </c>
      <c r="Y460" s="10">
        <v>0</v>
      </c>
      <c r="AC460">
        <f t="shared" si="23"/>
        <v>9</v>
      </c>
    </row>
    <row r="461" spans="1:29" x14ac:dyDescent="0.2">
      <c r="A461" t="s">
        <v>275</v>
      </c>
      <c r="B461" t="s">
        <v>22</v>
      </c>
      <c r="C461" s="6">
        <v>45322</v>
      </c>
      <c r="D461" s="7">
        <v>15.462</v>
      </c>
      <c r="E461" s="6">
        <v>45327</v>
      </c>
      <c r="F461" s="7">
        <v>13.977</v>
      </c>
      <c r="G461">
        <v>1</v>
      </c>
      <c r="H461">
        <v>0</v>
      </c>
      <c r="J461" s="7"/>
      <c r="K461" s="8"/>
      <c r="M461" s="7"/>
      <c r="N461" s="8"/>
      <c r="O461" s="9" cm="1">
        <f t="array" ref="O461">_xlfn.IFS(AND(B461="Short",F461=Q461),(D461-F461)/D461,AND(B461="Long",F461=Q461),(F461/D461)-1,AND(B461="Long",F461&lt;&gt;Q461),(F461/D461)-1,AND(B461="Short",F461&lt;&gt;Q461),(D461-F461)/D461)</f>
        <v>9.6041909196740355E-2</v>
      </c>
      <c r="P461" t="s">
        <v>23</v>
      </c>
      <c r="Q461" s="7">
        <v>13.977</v>
      </c>
      <c r="R461" s="8">
        <v>45322</v>
      </c>
      <c r="S461" s="10">
        <f t="shared" si="21"/>
        <v>5</v>
      </c>
      <c r="T461" s="10">
        <v>1</v>
      </c>
      <c r="V461" s="11" t="str">
        <f t="shared" si="22"/>
        <v>1</v>
      </c>
      <c r="Y461" s="10">
        <v>0</v>
      </c>
      <c r="AC461">
        <f t="shared" si="23"/>
        <v>5</v>
      </c>
    </row>
    <row r="462" spans="1:29" x14ac:dyDescent="0.2">
      <c r="A462" t="s">
        <v>275</v>
      </c>
      <c r="B462" t="s">
        <v>22</v>
      </c>
      <c r="C462" s="6">
        <v>45476</v>
      </c>
      <c r="D462" s="7">
        <v>11.98</v>
      </c>
      <c r="E462" s="6">
        <v>45506</v>
      </c>
      <c r="F462" s="7">
        <v>10.93</v>
      </c>
      <c r="G462">
        <v>1</v>
      </c>
      <c r="H462">
        <v>0</v>
      </c>
      <c r="J462" s="7"/>
      <c r="K462" s="8"/>
      <c r="M462" s="7"/>
      <c r="N462" s="8"/>
      <c r="O462" s="9" cm="1">
        <f t="array" ref="O462">_xlfn.IFS(AND(B462="Short",F462=Q462),(D462-F462)/D462,AND(B462="Long",F462=Q462),(F462/D462)-1,AND(B462="Long",F462&lt;&gt;Q462),(F462/D462)-1,AND(B462="Short",F462&lt;&gt;Q462),(D462-F462)/D462)</f>
        <v>8.7646076794657815E-2</v>
      </c>
      <c r="P462" t="s">
        <v>23</v>
      </c>
      <c r="Q462" s="7">
        <v>10.93</v>
      </c>
      <c r="R462" s="8">
        <v>45476</v>
      </c>
      <c r="S462" s="10">
        <f t="shared" si="21"/>
        <v>30</v>
      </c>
      <c r="T462" s="10">
        <v>1</v>
      </c>
      <c r="V462" s="11" t="str">
        <f t="shared" si="22"/>
        <v>1</v>
      </c>
      <c r="Y462" s="10">
        <v>0</v>
      </c>
      <c r="AC462">
        <f t="shared" si="23"/>
        <v>30</v>
      </c>
    </row>
    <row r="463" spans="1:29" x14ac:dyDescent="0.2">
      <c r="A463" t="s">
        <v>277</v>
      </c>
      <c r="B463" t="s">
        <v>25</v>
      </c>
      <c r="C463" s="6">
        <v>43899</v>
      </c>
      <c r="D463" s="7">
        <v>242.798</v>
      </c>
      <c r="E463" s="6">
        <v>43950</v>
      </c>
      <c r="F463" s="7">
        <v>263.55799999999999</v>
      </c>
      <c r="G463">
        <v>1</v>
      </c>
      <c r="H463">
        <v>0</v>
      </c>
      <c r="J463" s="7"/>
      <c r="K463" s="8"/>
      <c r="M463" s="7"/>
      <c r="N463" s="8"/>
      <c r="O463" s="9" cm="1">
        <f t="array" ref="O463">_xlfn.IFS(AND(B463="Short",F463=Q463),(D463-F463)/D463,AND(B463="Long",F463=Q463),(F463/D463)-1,AND(B463="Long",F463&lt;&gt;Q463),(F463/D463)-1,AND(B463="Short",F463&lt;&gt;Q463),(D463-F463)/D463)</f>
        <v>8.5503175479204829E-2</v>
      </c>
      <c r="P463" t="s">
        <v>23</v>
      </c>
      <c r="Q463" s="7">
        <v>263.55799999999999</v>
      </c>
      <c r="R463" s="8">
        <v>43899</v>
      </c>
      <c r="S463" s="10">
        <f t="shared" si="21"/>
        <v>51</v>
      </c>
      <c r="T463" s="10">
        <v>1</v>
      </c>
      <c r="V463" s="11" t="str">
        <f t="shared" si="22"/>
        <v>1</v>
      </c>
      <c r="Y463" s="10">
        <v>0</v>
      </c>
      <c r="AC463">
        <f t="shared" si="23"/>
        <v>51</v>
      </c>
    </row>
    <row r="464" spans="1:29" x14ac:dyDescent="0.2">
      <c r="A464" t="s">
        <v>312</v>
      </c>
      <c r="B464" t="s">
        <v>25</v>
      </c>
      <c r="C464" s="6">
        <v>43906</v>
      </c>
      <c r="D464" s="7">
        <v>84.055999999999997</v>
      </c>
      <c r="E464" s="6">
        <v>43928</v>
      </c>
      <c r="F464" s="7">
        <v>92.501000000000005</v>
      </c>
      <c r="G464">
        <v>1</v>
      </c>
      <c r="H464">
        <v>0</v>
      </c>
      <c r="J464" s="7"/>
      <c r="K464" s="8"/>
      <c r="M464" s="7"/>
      <c r="N464" s="8"/>
      <c r="O464" s="9" cm="1">
        <f t="array" ref="O464">_xlfn.IFS(AND(B464="Short",F464=Q464),(D464-F464)/D464,AND(B464="Long",F464=Q464),(F464/D464)-1,AND(B464="Long",F464&lt;&gt;Q464),(F464/D464)-1,AND(B464="Short",F464&lt;&gt;Q464),(D464-F464)/D464)</f>
        <v>0.10046873512896171</v>
      </c>
      <c r="P464" t="s">
        <v>23</v>
      </c>
      <c r="Q464" s="7">
        <v>92.501000000000005</v>
      </c>
      <c r="R464" s="8">
        <v>43906</v>
      </c>
      <c r="S464" s="10">
        <f t="shared" si="21"/>
        <v>22</v>
      </c>
      <c r="T464" s="10">
        <v>1</v>
      </c>
      <c r="V464" s="11" t="str">
        <f t="shared" si="22"/>
        <v>1</v>
      </c>
      <c r="Y464" s="10">
        <v>0</v>
      </c>
      <c r="AC464">
        <f t="shared" si="23"/>
        <v>22</v>
      </c>
    </row>
    <row r="465" spans="1:29" x14ac:dyDescent="0.2">
      <c r="A465" t="s">
        <v>281</v>
      </c>
      <c r="B465" t="s">
        <v>25</v>
      </c>
      <c r="C465" s="6">
        <v>43906</v>
      </c>
      <c r="D465" s="7">
        <v>64.405000000000001</v>
      </c>
      <c r="E465" s="6">
        <v>43949</v>
      </c>
      <c r="F465" s="7">
        <v>70.367500000000007</v>
      </c>
      <c r="G465">
        <v>1</v>
      </c>
      <c r="H465">
        <v>0</v>
      </c>
      <c r="J465" s="7"/>
      <c r="K465" s="8"/>
      <c r="M465" s="7"/>
      <c r="N465" s="8"/>
      <c r="O465" s="9" cm="1">
        <f t="array" ref="O465">_xlfn.IFS(AND(B465="Short",F465=Q465),(D465-F465)/D465,AND(B465="Long",F465=Q465),(F465/D465)-1,AND(B465="Long",F465&lt;&gt;Q465),(F465/D465)-1,AND(B465="Short",F465&lt;&gt;Q465),(D465-F465)/D465)</f>
        <v>9.2578215977020539E-2</v>
      </c>
      <c r="P465" t="s">
        <v>23</v>
      </c>
      <c r="Q465" s="7">
        <v>70.367500000000007</v>
      </c>
      <c r="R465" s="8">
        <v>43906</v>
      </c>
      <c r="S465" s="10">
        <f t="shared" si="21"/>
        <v>43</v>
      </c>
      <c r="T465" s="10">
        <v>1</v>
      </c>
      <c r="V465" s="11" t="str">
        <f t="shared" si="22"/>
        <v>1</v>
      </c>
      <c r="Y465" s="10">
        <v>0</v>
      </c>
      <c r="AC465">
        <f t="shared" si="23"/>
        <v>43</v>
      </c>
    </row>
    <row r="466" spans="1:29" x14ac:dyDescent="0.2">
      <c r="A466" t="s">
        <v>286</v>
      </c>
      <c r="B466" t="s">
        <v>25</v>
      </c>
      <c r="C466" s="6">
        <v>43906</v>
      </c>
      <c r="D466" s="7">
        <v>39.147970000000001</v>
      </c>
      <c r="E466" s="6">
        <v>43927</v>
      </c>
      <c r="F466" s="7">
        <v>42.707994999999997</v>
      </c>
      <c r="G466">
        <v>1</v>
      </c>
      <c r="H466">
        <v>0</v>
      </c>
      <c r="J466" s="7"/>
      <c r="K466" s="8"/>
      <c r="M466" s="7"/>
      <c r="N466" s="8"/>
      <c r="O466" s="9" cm="1">
        <f t="array" ref="O466">_xlfn.IFS(AND(B466="Short",F466=Q466),(D466-F466)/D466,AND(B466="Long",F466=Q466),(F466/D466)-1,AND(B466="Long",F466&lt;&gt;Q466),(F466/D466)-1,AND(B466="Short",F466&lt;&gt;Q466),(D466-F466)/D466)</f>
        <v>9.0937665477928808E-2</v>
      </c>
      <c r="P466" t="s">
        <v>23</v>
      </c>
      <c r="Q466" s="7">
        <v>42.707994999999997</v>
      </c>
      <c r="R466" s="8">
        <v>43906</v>
      </c>
      <c r="S466" s="10">
        <f t="shared" si="21"/>
        <v>21</v>
      </c>
      <c r="T466" s="10">
        <v>1</v>
      </c>
      <c r="V466" s="11" t="str">
        <f t="shared" si="22"/>
        <v>1</v>
      </c>
      <c r="Y466" s="10">
        <v>0</v>
      </c>
      <c r="AC466">
        <f t="shared" si="23"/>
        <v>21</v>
      </c>
    </row>
    <row r="467" spans="1:29" x14ac:dyDescent="0.2">
      <c r="A467" t="s">
        <v>315</v>
      </c>
      <c r="B467" t="s">
        <v>22</v>
      </c>
      <c r="C467" s="6">
        <v>43903</v>
      </c>
      <c r="D467" s="7">
        <v>51.26</v>
      </c>
      <c r="E467" s="6">
        <v>43906</v>
      </c>
      <c r="F467" s="7">
        <v>47.134999999999998</v>
      </c>
      <c r="G467">
        <v>1</v>
      </c>
      <c r="H467">
        <v>0</v>
      </c>
      <c r="J467" s="7"/>
      <c r="K467" s="8"/>
      <c r="M467" s="7"/>
      <c r="N467" s="8"/>
      <c r="O467" s="9" cm="1">
        <f t="array" ref="O467">_xlfn.IFS(AND(B467="Short",F467=Q467),(D467-F467)/D467,AND(B467="Long",F467=Q467),(F467/D467)-1,AND(B467="Long",F467&lt;&gt;Q467),(F467/D467)-1,AND(B467="Short",F467&lt;&gt;Q467),(D467-F467)/D467)</f>
        <v>8.0472103004291848E-2</v>
      </c>
      <c r="P467" t="s">
        <v>23</v>
      </c>
      <c r="Q467" s="7">
        <v>47.134999999999998</v>
      </c>
      <c r="R467" s="8">
        <v>43903</v>
      </c>
      <c r="S467" s="10">
        <f t="shared" si="21"/>
        <v>3</v>
      </c>
      <c r="T467" s="10">
        <v>1</v>
      </c>
      <c r="V467" s="11" t="str">
        <f t="shared" si="22"/>
        <v>1</v>
      </c>
      <c r="Y467" s="10">
        <v>0</v>
      </c>
      <c r="AC467">
        <f t="shared" si="23"/>
        <v>3</v>
      </c>
    </row>
    <row r="468" spans="1:29" x14ac:dyDescent="0.2">
      <c r="A468" t="s">
        <v>257</v>
      </c>
      <c r="B468" t="s">
        <v>25</v>
      </c>
      <c r="C468" s="6">
        <v>43685</v>
      </c>
      <c r="D468" s="7">
        <v>27.143999999999998</v>
      </c>
      <c r="E468" s="6">
        <v>43769</v>
      </c>
      <c r="F468" s="7">
        <v>30.248999999999999</v>
      </c>
      <c r="G468">
        <v>1</v>
      </c>
      <c r="H468">
        <v>0</v>
      </c>
      <c r="J468" s="7"/>
      <c r="K468" s="8"/>
      <c r="M468" s="7"/>
      <c r="N468" s="8"/>
      <c r="O468" s="9" cm="1">
        <f t="array" ref="O468">_xlfn.IFS(AND(B468="Short",F468=Q468),(D468-F468)/D468,AND(B468="Long",F468=Q468),(F468/D468)-1,AND(B468="Long",F468&lt;&gt;Q468),(F468/D468)-1,AND(B468="Short",F468&lt;&gt;Q468),(D468-F468)/D468)</f>
        <v>0.11438992042440321</v>
      </c>
      <c r="P468" t="s">
        <v>23</v>
      </c>
      <c r="Q468" s="7">
        <v>30.248999999999999</v>
      </c>
      <c r="R468" s="8">
        <v>43685</v>
      </c>
      <c r="S468" s="10">
        <f t="shared" si="21"/>
        <v>84</v>
      </c>
      <c r="T468" s="10">
        <v>1</v>
      </c>
      <c r="V468" s="11" t="str">
        <f t="shared" si="22"/>
        <v>1</v>
      </c>
      <c r="Y468" s="10">
        <v>0</v>
      </c>
      <c r="AC468">
        <f t="shared" si="23"/>
        <v>84</v>
      </c>
    </row>
    <row r="469" spans="1:29" x14ac:dyDescent="0.2">
      <c r="A469" t="s">
        <v>315</v>
      </c>
      <c r="B469" t="s">
        <v>25</v>
      </c>
      <c r="C469" s="6">
        <v>43906</v>
      </c>
      <c r="D469" s="7">
        <v>44.892000000000003</v>
      </c>
      <c r="E469" s="6">
        <v>43915</v>
      </c>
      <c r="F469" s="7">
        <v>51.582000000000001</v>
      </c>
      <c r="G469">
        <v>1</v>
      </c>
      <c r="H469">
        <v>0</v>
      </c>
      <c r="J469" s="7"/>
      <c r="K469" s="8"/>
      <c r="M469" s="7"/>
      <c r="N469" s="8"/>
      <c r="O469" s="9" cm="1">
        <f t="array" ref="O469">_xlfn.IFS(AND(B469="Short",F469=Q469),(D469-F469)/D469,AND(B469="Long",F469=Q469),(F469/D469)-1,AND(B469="Long",F469&lt;&gt;Q469),(F469/D469)-1,AND(B469="Short",F469&lt;&gt;Q469),(D469-F469)/D469)</f>
        <v>0.14902432504677887</v>
      </c>
      <c r="P469" t="s">
        <v>23</v>
      </c>
      <c r="Q469" s="7">
        <v>51.582000000000001</v>
      </c>
      <c r="R469" s="8">
        <v>43906</v>
      </c>
      <c r="S469" s="10">
        <f t="shared" si="21"/>
        <v>9</v>
      </c>
      <c r="T469" s="10">
        <v>1</v>
      </c>
      <c r="V469" s="11" t="str">
        <f t="shared" si="22"/>
        <v>1</v>
      </c>
      <c r="Y469" s="10">
        <v>0</v>
      </c>
      <c r="AC469">
        <f t="shared" si="23"/>
        <v>9</v>
      </c>
    </row>
    <row r="470" spans="1:29" x14ac:dyDescent="0.2">
      <c r="A470" t="s">
        <v>264</v>
      </c>
      <c r="B470" t="s">
        <v>25</v>
      </c>
      <c r="C470" s="6">
        <v>43956</v>
      </c>
      <c r="D470" s="7">
        <v>12.919</v>
      </c>
      <c r="E470" s="6">
        <v>43972</v>
      </c>
      <c r="F470" s="7">
        <v>14.186500000000001</v>
      </c>
      <c r="G470">
        <v>1</v>
      </c>
      <c r="H470">
        <v>0</v>
      </c>
      <c r="J470" s="7"/>
      <c r="K470" s="8"/>
      <c r="M470" s="7"/>
      <c r="N470" s="8"/>
      <c r="O470" s="9" cm="1">
        <f t="array" ref="O470">_xlfn.IFS(AND(B470="Short",F470=Q470),(D470-F470)/D470,AND(B470="Long",F470=Q470),(F470/D470)-1,AND(B470="Long",F470&lt;&gt;Q470),(F470/D470)-1,AND(B470="Short",F470&lt;&gt;Q470),(D470-F470)/D470)</f>
        <v>9.8111308924839324E-2</v>
      </c>
      <c r="P470" t="s">
        <v>23</v>
      </c>
      <c r="Q470" s="7">
        <v>14.186500000000001</v>
      </c>
      <c r="R470" s="8">
        <v>43956</v>
      </c>
      <c r="S470" s="10">
        <f t="shared" si="21"/>
        <v>16</v>
      </c>
      <c r="T470" s="10">
        <v>1</v>
      </c>
      <c r="V470" s="11" t="str">
        <f t="shared" si="22"/>
        <v>1</v>
      </c>
      <c r="Y470" s="10">
        <v>0</v>
      </c>
      <c r="AC470">
        <f t="shared" si="23"/>
        <v>16</v>
      </c>
    </row>
    <row r="471" spans="1:29" x14ac:dyDescent="0.2">
      <c r="A471" t="s">
        <v>264</v>
      </c>
      <c r="B471" t="s">
        <v>25</v>
      </c>
      <c r="C471" s="6">
        <v>43993</v>
      </c>
      <c r="D471" s="7">
        <v>17.149000000000001</v>
      </c>
      <c r="E471" s="6">
        <v>43994</v>
      </c>
      <c r="F471" s="7">
        <v>20.066500000000001</v>
      </c>
      <c r="G471">
        <v>1</v>
      </c>
      <c r="H471">
        <v>0</v>
      </c>
      <c r="J471" s="7"/>
      <c r="K471" s="8"/>
      <c r="M471" s="7"/>
      <c r="N471" s="8"/>
      <c r="O471" s="9" cm="1">
        <f t="array" ref="O471">_xlfn.IFS(AND(B471="Short",F471=Q471),(D471-F471)/D471,AND(B471="Long",F471=Q471),(F471/D471)-1,AND(B471="Long",F471&lt;&gt;Q471),(F471/D471)-1,AND(B471="Short",F471&lt;&gt;Q471),(D471-F471)/D471)</f>
        <v>0.17012653799055344</v>
      </c>
      <c r="P471" t="s">
        <v>23</v>
      </c>
      <c r="Q471" s="7">
        <v>20.066500000000001</v>
      </c>
      <c r="R471" s="8">
        <v>43993</v>
      </c>
      <c r="S471" s="10">
        <f t="shared" si="21"/>
        <v>1</v>
      </c>
      <c r="T471" s="10">
        <v>1</v>
      </c>
      <c r="V471" s="11" t="str">
        <f t="shared" si="22"/>
        <v>1</v>
      </c>
      <c r="Y471" s="10">
        <v>0</v>
      </c>
      <c r="AC471">
        <f t="shared" si="23"/>
        <v>1</v>
      </c>
    </row>
    <row r="472" spans="1:29" x14ac:dyDescent="0.2">
      <c r="A472" t="s">
        <v>289</v>
      </c>
      <c r="B472" t="s">
        <v>22</v>
      </c>
      <c r="C472" s="6">
        <v>43817</v>
      </c>
      <c r="D472" s="7">
        <v>11.927</v>
      </c>
      <c r="E472" s="6">
        <v>43818</v>
      </c>
      <c r="F472" s="7">
        <v>11.079499999999999</v>
      </c>
      <c r="G472">
        <v>1</v>
      </c>
      <c r="H472">
        <v>0</v>
      </c>
      <c r="J472" s="7"/>
      <c r="K472" s="8"/>
      <c r="M472" s="7"/>
      <c r="N472" s="8"/>
      <c r="O472" s="9" cm="1">
        <f t="array" ref="O472">_xlfn.IFS(AND(B472="Short",F472=Q472),(D472-F472)/D472,AND(B472="Long",F472=Q472),(F472/D472)-1,AND(B472="Long",F472&lt;&gt;Q472),(F472/D472)-1,AND(B472="Short",F472&lt;&gt;Q472),(D472-F472)/D472)</f>
        <v>7.1057265028925981E-2</v>
      </c>
      <c r="P472" t="s">
        <v>23</v>
      </c>
      <c r="Q472" s="7">
        <v>11.079499999999999</v>
      </c>
      <c r="R472" s="8">
        <v>43817</v>
      </c>
      <c r="S472" s="10">
        <f t="shared" si="21"/>
        <v>1</v>
      </c>
      <c r="T472" s="10">
        <v>1</v>
      </c>
      <c r="V472" s="11" t="str">
        <f t="shared" si="22"/>
        <v>1</v>
      </c>
      <c r="Y472" s="10">
        <v>0</v>
      </c>
      <c r="AC472">
        <f t="shared" si="23"/>
        <v>1</v>
      </c>
    </row>
    <row r="473" spans="1:29" x14ac:dyDescent="0.2">
      <c r="A473" t="s">
        <v>289</v>
      </c>
      <c r="B473" t="s">
        <v>22</v>
      </c>
      <c r="C473" s="6">
        <v>43903</v>
      </c>
      <c r="D473" s="7">
        <v>9.9149999999999991</v>
      </c>
      <c r="E473" s="6">
        <v>43906</v>
      </c>
      <c r="F473" s="7">
        <v>9.2025000000000006</v>
      </c>
      <c r="G473">
        <v>1</v>
      </c>
      <c r="H473">
        <v>0</v>
      </c>
      <c r="J473" s="7"/>
      <c r="K473" s="8"/>
      <c r="M473" s="7"/>
      <c r="N473" s="8"/>
      <c r="O473" s="9" cm="1">
        <f t="array" ref="O473">_xlfn.IFS(AND(B473="Short",F473=Q473),(D473-F473)/D473,AND(B473="Long",F473=Q473),(F473/D473)-1,AND(B473="Long",F473&lt;&gt;Q473),(F473/D473)-1,AND(B473="Short",F473&lt;&gt;Q473),(D473-F473)/D473)</f>
        <v>7.1860816944024075E-2</v>
      </c>
      <c r="P473" t="s">
        <v>23</v>
      </c>
      <c r="Q473" s="7">
        <v>9.2025000000000006</v>
      </c>
      <c r="R473" s="8">
        <v>43903</v>
      </c>
      <c r="S473" s="10">
        <f t="shared" si="21"/>
        <v>3</v>
      </c>
      <c r="T473" s="10">
        <v>1</v>
      </c>
      <c r="V473" s="11" t="str">
        <f t="shared" si="22"/>
        <v>1</v>
      </c>
      <c r="Y473" s="10">
        <v>0</v>
      </c>
      <c r="AC473">
        <f t="shared" si="23"/>
        <v>3</v>
      </c>
    </row>
    <row r="474" spans="1:29" x14ac:dyDescent="0.2">
      <c r="A474" t="s">
        <v>257</v>
      </c>
      <c r="B474" t="s">
        <v>25</v>
      </c>
      <c r="C474" s="6">
        <v>43906</v>
      </c>
      <c r="D474" s="7">
        <v>21.207000000000001</v>
      </c>
      <c r="E474" s="6">
        <v>43907</v>
      </c>
      <c r="F474" s="7">
        <v>23.509499999999999</v>
      </c>
      <c r="G474">
        <v>1</v>
      </c>
      <c r="H474">
        <v>0</v>
      </c>
      <c r="J474" s="7"/>
      <c r="K474" s="8"/>
      <c r="M474" s="7"/>
      <c r="N474" s="8"/>
      <c r="O474" s="9" cm="1">
        <f t="array" ref="O474">_xlfn.IFS(AND(B474="Short",F474=Q474),(D474-F474)/D474,AND(B474="Long",F474=Q474),(F474/D474)-1,AND(B474="Long",F474&lt;&gt;Q474),(F474/D474)-1,AND(B474="Short",F474&lt;&gt;Q474),(D474-F474)/D474)</f>
        <v>0.10857264110906772</v>
      </c>
      <c r="P474" t="s">
        <v>23</v>
      </c>
      <c r="Q474" s="7">
        <v>23.509499999999999</v>
      </c>
      <c r="R474" s="8">
        <v>43906</v>
      </c>
      <c r="S474" s="10">
        <f t="shared" si="21"/>
        <v>1</v>
      </c>
      <c r="T474" s="10">
        <v>1</v>
      </c>
      <c r="V474" s="11" t="str">
        <f t="shared" si="22"/>
        <v>1</v>
      </c>
      <c r="Y474" s="10">
        <v>0</v>
      </c>
      <c r="AC474">
        <f t="shared" si="23"/>
        <v>1</v>
      </c>
    </row>
    <row r="475" spans="1:29" x14ac:dyDescent="0.2">
      <c r="A475" t="s">
        <v>319</v>
      </c>
      <c r="B475" t="s">
        <v>25</v>
      </c>
      <c r="C475" s="6">
        <v>43906</v>
      </c>
      <c r="D475" s="7">
        <v>47.529000000000003</v>
      </c>
      <c r="E475" s="6">
        <v>43916</v>
      </c>
      <c r="F475" s="7">
        <v>53.221499999999999</v>
      </c>
      <c r="G475">
        <v>1</v>
      </c>
      <c r="H475">
        <v>0</v>
      </c>
      <c r="J475" s="7"/>
      <c r="K475" s="8"/>
      <c r="M475" s="7"/>
      <c r="N475" s="8"/>
      <c r="O475" s="9" cm="1">
        <f t="array" ref="O475">_xlfn.IFS(AND(B475="Short",F475=Q475),(D475-F475)/D475,AND(B475="Long",F475=Q475),(F475/D475)-1,AND(B475="Long",F475&lt;&gt;Q475),(F475/D475)-1,AND(B475="Short",F475&lt;&gt;Q475),(D475-F475)/D475)</f>
        <v>0.11976898314713114</v>
      </c>
      <c r="P475" t="s">
        <v>23</v>
      </c>
      <c r="Q475" s="7">
        <v>53.221499999999999</v>
      </c>
      <c r="R475" s="8">
        <v>43906</v>
      </c>
      <c r="S475" s="10">
        <f t="shared" si="21"/>
        <v>10</v>
      </c>
      <c r="T475" s="10">
        <v>1</v>
      </c>
      <c r="V475" s="11" t="str">
        <f t="shared" si="22"/>
        <v>1</v>
      </c>
      <c r="Y475" s="10">
        <v>0</v>
      </c>
      <c r="AC475">
        <f t="shared" si="23"/>
        <v>10</v>
      </c>
    </row>
    <row r="476" spans="1:29" x14ac:dyDescent="0.2">
      <c r="A476" t="s">
        <v>264</v>
      </c>
      <c r="B476" t="s">
        <v>25</v>
      </c>
      <c r="C476" s="6">
        <v>43997</v>
      </c>
      <c r="D476" s="7">
        <v>18.574000000000002</v>
      </c>
      <c r="E476" s="6">
        <v>43997</v>
      </c>
      <c r="F476" s="7">
        <v>20.178999999999998</v>
      </c>
      <c r="G476">
        <v>1</v>
      </c>
      <c r="H476">
        <v>0</v>
      </c>
      <c r="J476" s="7"/>
      <c r="K476" s="8"/>
      <c r="M476" s="7"/>
      <c r="N476" s="8"/>
      <c r="O476" s="9" cm="1">
        <f t="array" ref="O476">_xlfn.IFS(AND(B476="Short",F476=Q476),(D476-F476)/D476,AND(B476="Long",F476=Q476),(F476/D476)-1,AND(B476="Long",F476&lt;&gt;Q476),(F476/D476)-1,AND(B476="Short",F476&lt;&gt;Q476),(D476-F476)/D476)</f>
        <v>8.6411112307526405E-2</v>
      </c>
      <c r="P476" t="s">
        <v>23</v>
      </c>
      <c r="Q476" s="7">
        <v>20.178999999999998</v>
      </c>
      <c r="R476" s="8">
        <v>43997</v>
      </c>
      <c r="S476" s="10">
        <f t="shared" si="21"/>
        <v>0</v>
      </c>
      <c r="T476" s="10">
        <v>1</v>
      </c>
      <c r="V476" s="11" t="str">
        <f t="shared" si="22"/>
        <v>1</v>
      </c>
      <c r="Y476" s="10">
        <v>0</v>
      </c>
      <c r="AC476">
        <f t="shared" si="23"/>
        <v>0</v>
      </c>
    </row>
    <row r="477" spans="1:29" x14ac:dyDescent="0.2">
      <c r="A477" t="s">
        <v>264</v>
      </c>
      <c r="B477" t="s">
        <v>25</v>
      </c>
      <c r="C477" s="6">
        <v>44028</v>
      </c>
      <c r="D477" s="7">
        <v>16.771999999999998</v>
      </c>
      <c r="E477" s="6">
        <v>44077</v>
      </c>
      <c r="F477" s="7">
        <v>18.212</v>
      </c>
      <c r="G477">
        <v>1</v>
      </c>
      <c r="H477">
        <v>0</v>
      </c>
      <c r="J477" s="7"/>
      <c r="K477" s="8"/>
      <c r="M477" s="7"/>
      <c r="N477" s="8"/>
      <c r="O477" s="9" cm="1">
        <f t="array" ref="O477">_xlfn.IFS(AND(B477="Short",F477=Q477),(D477-F477)/D477,AND(B477="Long",F477=Q477),(F477/D477)-1,AND(B477="Long",F477&lt;&gt;Q477),(F477/D477)-1,AND(B477="Short",F477&lt;&gt;Q477),(D477-F477)/D477)</f>
        <v>8.5857381349868866E-2</v>
      </c>
      <c r="P477" t="s">
        <v>23</v>
      </c>
      <c r="Q477" s="7">
        <v>18.212</v>
      </c>
      <c r="R477" s="8">
        <v>44028</v>
      </c>
      <c r="S477" s="10">
        <f t="shared" si="21"/>
        <v>49</v>
      </c>
      <c r="T477" s="10">
        <v>1</v>
      </c>
      <c r="V477" s="11" t="str">
        <f t="shared" si="22"/>
        <v>1</v>
      </c>
      <c r="Y477" s="10">
        <v>0</v>
      </c>
      <c r="AC477">
        <f t="shared" si="23"/>
        <v>49</v>
      </c>
    </row>
    <row r="478" spans="1:29" x14ac:dyDescent="0.2">
      <c r="A478" t="s">
        <v>295</v>
      </c>
      <c r="B478" t="s">
        <v>25</v>
      </c>
      <c r="C478" s="6">
        <v>43906</v>
      </c>
      <c r="D478" s="7">
        <v>115.96599999999999</v>
      </c>
      <c r="E478" s="6">
        <v>43907</v>
      </c>
      <c r="F478" s="7">
        <v>125.536</v>
      </c>
      <c r="G478">
        <v>1</v>
      </c>
      <c r="H478">
        <v>0</v>
      </c>
      <c r="J478" s="7"/>
      <c r="K478" s="8"/>
      <c r="M478" s="7"/>
      <c r="N478" s="8"/>
      <c r="O478" s="9" cm="1">
        <f t="array" ref="O478">_xlfn.IFS(AND(B478="Short",F478=Q478),(D478-F478)/D478,AND(B478="Long",F478=Q478),(F478/D478)-1,AND(B478="Long",F478&lt;&gt;Q478),(F478/D478)-1,AND(B478="Short",F478&lt;&gt;Q478),(D478-F478)/D478)</f>
        <v>8.2524188124105446E-2</v>
      </c>
      <c r="P478" t="s">
        <v>23</v>
      </c>
      <c r="Q478" s="7">
        <v>125.536</v>
      </c>
      <c r="R478" s="8">
        <v>43906</v>
      </c>
      <c r="S478" s="10">
        <f t="shared" si="21"/>
        <v>1</v>
      </c>
      <c r="T478" s="10">
        <v>1</v>
      </c>
      <c r="V478" s="11" t="str">
        <f t="shared" si="22"/>
        <v>1</v>
      </c>
      <c r="Y478" s="10">
        <v>0</v>
      </c>
      <c r="AC478">
        <f t="shared" si="23"/>
        <v>1</v>
      </c>
    </row>
    <row r="479" spans="1:29" x14ac:dyDescent="0.2">
      <c r="A479" t="s">
        <v>260</v>
      </c>
      <c r="B479" t="s">
        <v>25</v>
      </c>
      <c r="C479" s="6">
        <v>43906</v>
      </c>
      <c r="D479" s="7">
        <v>130.358</v>
      </c>
      <c r="E479" s="6">
        <v>43907</v>
      </c>
      <c r="F479" s="7">
        <v>142.86799999999999</v>
      </c>
      <c r="G479">
        <v>1</v>
      </c>
      <c r="H479">
        <v>0</v>
      </c>
      <c r="J479" s="7"/>
      <c r="K479" s="8"/>
      <c r="M479" s="7"/>
      <c r="N479" s="8"/>
      <c r="O479" s="9" cm="1">
        <f t="array" ref="O479">_xlfn.IFS(AND(B479="Short",F479=Q479),(D479-F479)/D479,AND(B479="Long",F479=Q479),(F479/D479)-1,AND(B479="Long",F479&lt;&gt;Q479),(F479/D479)-1,AND(B479="Short",F479&lt;&gt;Q479),(D479-F479)/D479)</f>
        <v>9.5966492275119109E-2</v>
      </c>
      <c r="P479" t="s">
        <v>23</v>
      </c>
      <c r="Q479" s="7">
        <v>142.86799999999999</v>
      </c>
      <c r="R479" s="8">
        <v>43906</v>
      </c>
      <c r="S479" s="10">
        <f t="shared" si="21"/>
        <v>1</v>
      </c>
      <c r="T479" s="10">
        <v>1</v>
      </c>
      <c r="V479" s="11" t="str">
        <f t="shared" si="22"/>
        <v>1</v>
      </c>
      <c r="Y479" s="10">
        <v>0</v>
      </c>
      <c r="AC479">
        <f t="shared" si="23"/>
        <v>1</v>
      </c>
    </row>
    <row r="480" spans="1:29" x14ac:dyDescent="0.2">
      <c r="A480" t="s">
        <v>323</v>
      </c>
      <c r="B480" t="s">
        <v>22</v>
      </c>
      <c r="C480" s="6">
        <v>43762</v>
      </c>
      <c r="D480" s="7">
        <v>75.989000000000004</v>
      </c>
      <c r="E480" s="6">
        <v>43763</v>
      </c>
      <c r="F480" s="7">
        <v>68.406499999999994</v>
      </c>
      <c r="G480">
        <v>1</v>
      </c>
      <c r="H480">
        <v>0</v>
      </c>
      <c r="J480" s="7"/>
      <c r="K480" s="8"/>
      <c r="M480" s="7"/>
      <c r="N480" s="8"/>
      <c r="O480" s="9" cm="1">
        <f t="array" ref="O480">_xlfn.IFS(AND(B480="Short",F480=Q480),(D480-F480)/D480,AND(B480="Long",F480=Q480),(F480/D480)-1,AND(B480="Long",F480&lt;&gt;Q480),(F480/D480)-1,AND(B480="Short",F480&lt;&gt;Q480),(D480-F480)/D480)</f>
        <v>9.9784179289107766E-2</v>
      </c>
      <c r="P480" t="s">
        <v>23</v>
      </c>
      <c r="Q480" s="7">
        <v>68.406499999999994</v>
      </c>
      <c r="R480" s="8">
        <v>43762</v>
      </c>
      <c r="S480" s="10">
        <f t="shared" si="21"/>
        <v>1</v>
      </c>
      <c r="T480" s="10">
        <v>1</v>
      </c>
      <c r="V480" s="11" t="str">
        <f t="shared" si="22"/>
        <v>1</v>
      </c>
      <c r="Y480" s="10">
        <v>0</v>
      </c>
      <c r="AC480">
        <f t="shared" si="23"/>
        <v>1</v>
      </c>
    </row>
    <row r="481" spans="1:29" x14ac:dyDescent="0.2">
      <c r="A481" t="s">
        <v>323</v>
      </c>
      <c r="B481" t="s">
        <v>25</v>
      </c>
      <c r="C481" s="6">
        <v>43906</v>
      </c>
      <c r="D481" s="7">
        <v>50.915999999999997</v>
      </c>
      <c r="E481" s="6">
        <v>43915</v>
      </c>
      <c r="F481" s="7">
        <v>55.460999999999999</v>
      </c>
      <c r="G481">
        <v>1</v>
      </c>
      <c r="H481">
        <v>0</v>
      </c>
      <c r="J481" s="7"/>
      <c r="K481" s="8"/>
      <c r="M481" s="7"/>
      <c r="N481" s="8"/>
      <c r="O481" s="9" cm="1">
        <f t="array" ref="O481">_xlfn.IFS(AND(B481="Short",F481=Q481),(D481-F481)/D481,AND(B481="Long",F481=Q481),(F481/D481)-1,AND(B481="Long",F481&lt;&gt;Q481),(F481/D481)-1,AND(B481="Short",F481&lt;&gt;Q481),(D481-F481)/D481)</f>
        <v>8.9264671223191261E-2</v>
      </c>
      <c r="P481" t="s">
        <v>23</v>
      </c>
      <c r="Q481" s="7">
        <v>55.460999999999999</v>
      </c>
      <c r="R481" s="8">
        <v>43906</v>
      </c>
      <c r="S481" s="10">
        <f t="shared" si="21"/>
        <v>9</v>
      </c>
      <c r="T481" s="10">
        <v>1</v>
      </c>
      <c r="V481" s="11" t="str">
        <f t="shared" si="22"/>
        <v>1</v>
      </c>
      <c r="Y481" s="10">
        <v>0</v>
      </c>
      <c r="AC481">
        <f t="shared" si="23"/>
        <v>9</v>
      </c>
    </row>
    <row r="482" spans="1:29" x14ac:dyDescent="0.2">
      <c r="A482" t="s">
        <v>323</v>
      </c>
      <c r="B482" t="s">
        <v>22</v>
      </c>
      <c r="C482" s="6">
        <v>44224</v>
      </c>
      <c r="D482" s="7">
        <v>132.59299999999999</v>
      </c>
      <c r="E482" s="6">
        <v>44260</v>
      </c>
      <c r="F482" s="7">
        <v>122.79049999999999</v>
      </c>
      <c r="G482">
        <v>1</v>
      </c>
      <c r="H482">
        <v>0</v>
      </c>
      <c r="J482" s="7"/>
      <c r="K482" s="8"/>
      <c r="M482" s="7"/>
      <c r="N482" s="8"/>
      <c r="O482" s="9" cm="1">
        <f t="array" ref="O482">_xlfn.IFS(AND(B482="Short",F482=Q482),(D482-F482)/D482,AND(B482="Long",F482=Q482),(F482/D482)-1,AND(B482="Long",F482&lt;&gt;Q482),(F482/D482)-1,AND(B482="Short",F482&lt;&gt;Q482),(D482-F482)/D482)</f>
        <v>7.3929242116853797E-2</v>
      </c>
      <c r="P482" t="s">
        <v>23</v>
      </c>
      <c r="Q482" s="7">
        <v>122.79049999999999</v>
      </c>
      <c r="R482" s="8">
        <v>44224</v>
      </c>
      <c r="S482" s="10">
        <f t="shared" si="21"/>
        <v>36</v>
      </c>
      <c r="T482" s="10">
        <v>1</v>
      </c>
      <c r="V482" s="11" t="str">
        <f t="shared" si="22"/>
        <v>1</v>
      </c>
      <c r="Y482" s="10">
        <v>0</v>
      </c>
      <c r="AC482">
        <f t="shared" si="23"/>
        <v>36</v>
      </c>
    </row>
    <row r="483" spans="1:29" x14ac:dyDescent="0.2">
      <c r="A483" t="s">
        <v>323</v>
      </c>
      <c r="B483" t="s">
        <v>22</v>
      </c>
      <c r="C483" s="6">
        <v>44679</v>
      </c>
      <c r="D483" s="7">
        <v>114.333</v>
      </c>
      <c r="E483" s="6">
        <v>44726</v>
      </c>
      <c r="F483" s="7">
        <v>100.4055</v>
      </c>
      <c r="G483">
        <v>1</v>
      </c>
      <c r="H483">
        <v>0</v>
      </c>
      <c r="J483" s="7"/>
      <c r="K483" s="8"/>
      <c r="M483" s="7"/>
      <c r="N483" s="8"/>
      <c r="O483" s="9" cm="1">
        <f t="array" ref="O483">_xlfn.IFS(AND(B483="Short",F483=Q483),(D483-F483)/D483,AND(B483="Long",F483=Q483),(F483/D483)-1,AND(B483="Long",F483&lt;&gt;Q483),(F483/D483)-1,AND(B483="Short",F483&lt;&gt;Q483),(D483-F483)/D483)</f>
        <v>0.12181522395109019</v>
      </c>
      <c r="P483" t="s">
        <v>23</v>
      </c>
      <c r="Q483" s="7">
        <v>100.4055</v>
      </c>
      <c r="R483" s="8">
        <v>44679</v>
      </c>
      <c r="S483" s="10">
        <f t="shared" si="21"/>
        <v>47</v>
      </c>
      <c r="T483" s="10">
        <v>1</v>
      </c>
      <c r="V483" s="11" t="str">
        <f t="shared" si="22"/>
        <v>1</v>
      </c>
      <c r="Y483" s="10">
        <v>0</v>
      </c>
      <c r="AC483">
        <f t="shared" si="23"/>
        <v>47</v>
      </c>
    </row>
    <row r="484" spans="1:29" x14ac:dyDescent="0.2">
      <c r="A484" t="s">
        <v>264</v>
      </c>
      <c r="B484" t="s">
        <v>25</v>
      </c>
      <c r="C484" s="6">
        <v>45139</v>
      </c>
      <c r="D484" s="7">
        <v>19.901</v>
      </c>
      <c r="E484" s="6">
        <v>45378</v>
      </c>
      <c r="F484" s="7">
        <v>21.708500000000001</v>
      </c>
      <c r="G484">
        <v>1</v>
      </c>
      <c r="H484">
        <v>0</v>
      </c>
      <c r="J484" s="7"/>
      <c r="K484" s="8"/>
      <c r="M484" s="7"/>
      <c r="N484" s="8"/>
      <c r="O484" s="9" cm="1">
        <f t="array" ref="O484">_xlfn.IFS(AND(B484="Short",F484=Q484),(D484-F484)/D484,AND(B484="Long",F484=Q484),(F484/D484)-1,AND(B484="Long",F484&lt;&gt;Q484),(F484/D484)-1,AND(B484="Short",F484&lt;&gt;Q484),(D484-F484)/D484)</f>
        <v>9.0824581679312733E-2</v>
      </c>
      <c r="P484" t="s">
        <v>23</v>
      </c>
      <c r="Q484" s="7">
        <v>21.708500000000001</v>
      </c>
      <c r="R484" s="8">
        <v>45139</v>
      </c>
      <c r="S484" s="10">
        <f t="shared" si="21"/>
        <v>239</v>
      </c>
      <c r="T484" s="10">
        <v>1</v>
      </c>
      <c r="V484" s="11" t="str">
        <f t="shared" si="22"/>
        <v>1</v>
      </c>
      <c r="Y484" s="10">
        <v>0</v>
      </c>
      <c r="AC484">
        <f t="shared" si="23"/>
        <v>239</v>
      </c>
    </row>
    <row r="485" spans="1:29" x14ac:dyDescent="0.2">
      <c r="A485" t="s">
        <v>329</v>
      </c>
      <c r="B485" t="s">
        <v>25</v>
      </c>
      <c r="C485" s="6">
        <v>43906</v>
      </c>
      <c r="D485" s="7">
        <v>29.452999999999999</v>
      </c>
      <c r="E485" s="6">
        <v>43916</v>
      </c>
      <c r="F485" s="7">
        <v>31.950500000000002</v>
      </c>
      <c r="G485">
        <v>1</v>
      </c>
      <c r="H485">
        <v>0</v>
      </c>
      <c r="J485" s="7"/>
      <c r="K485" s="8"/>
      <c r="M485" s="7"/>
      <c r="N485" s="8"/>
      <c r="O485" s="9" cm="1">
        <f t="array" ref="O485">_xlfn.IFS(AND(B485="Short",F485=Q485),(D485-F485)/D485,AND(B485="Long",F485=Q485),(F485/D485)-1,AND(B485="Long",F485&lt;&gt;Q485),(F485/D485)-1,AND(B485="Short",F485&lt;&gt;Q485),(D485-F485)/D485)</f>
        <v>8.4796115845584552E-2</v>
      </c>
      <c r="P485" t="s">
        <v>23</v>
      </c>
      <c r="Q485" s="7">
        <v>31.950500000000002</v>
      </c>
      <c r="R485" s="8">
        <v>43906</v>
      </c>
      <c r="S485" s="10">
        <f t="shared" si="21"/>
        <v>10</v>
      </c>
      <c r="T485" s="10">
        <v>1</v>
      </c>
      <c r="V485" s="11" t="str">
        <f t="shared" si="22"/>
        <v>1</v>
      </c>
      <c r="Y485" s="10">
        <v>0</v>
      </c>
      <c r="AC485">
        <f t="shared" si="23"/>
        <v>10</v>
      </c>
    </row>
    <row r="486" spans="1:29" x14ac:dyDescent="0.2">
      <c r="A486" t="s">
        <v>296</v>
      </c>
      <c r="B486" t="s">
        <v>22</v>
      </c>
      <c r="C486" s="6">
        <v>44144</v>
      </c>
      <c r="D486" s="7">
        <v>41.314</v>
      </c>
      <c r="E486" s="6">
        <v>44151</v>
      </c>
      <c r="F486" s="7">
        <v>37.219000000000001</v>
      </c>
      <c r="G486">
        <v>1</v>
      </c>
      <c r="H486">
        <v>0</v>
      </c>
      <c r="J486" s="7"/>
      <c r="K486" s="8"/>
      <c r="M486" s="7"/>
      <c r="N486" s="8"/>
      <c r="O486" s="9" cm="1">
        <f t="array" ref="O486">_xlfn.IFS(AND(B486="Short",F486=Q486),(D486-F486)/D486,AND(B486="Long",F486=Q486),(F486/D486)-1,AND(B486="Long",F486&lt;&gt;Q486),(F486/D486)-1,AND(B486="Short",F486&lt;&gt;Q486),(D486-F486)/D486)</f>
        <v>9.9118942731277512E-2</v>
      </c>
      <c r="P486" t="s">
        <v>23</v>
      </c>
      <c r="Q486" s="7">
        <v>37.219000000000001</v>
      </c>
      <c r="R486" s="8">
        <v>44144</v>
      </c>
      <c r="S486" s="10">
        <f t="shared" si="21"/>
        <v>7</v>
      </c>
      <c r="T486" s="10">
        <v>1</v>
      </c>
      <c r="V486" s="11" t="str">
        <f t="shared" si="22"/>
        <v>1</v>
      </c>
      <c r="Y486" s="10">
        <v>0</v>
      </c>
      <c r="AC486">
        <f t="shared" si="23"/>
        <v>7</v>
      </c>
    </row>
    <row r="487" spans="1:29" x14ac:dyDescent="0.2">
      <c r="A487" t="s">
        <v>333</v>
      </c>
      <c r="B487" t="s">
        <v>25</v>
      </c>
      <c r="C487" s="6">
        <v>43906</v>
      </c>
      <c r="D487" s="7">
        <v>60.6</v>
      </c>
      <c r="E487" s="6">
        <v>43914</v>
      </c>
      <c r="F487" s="7">
        <v>69</v>
      </c>
      <c r="G487">
        <v>1</v>
      </c>
      <c r="H487">
        <v>0</v>
      </c>
      <c r="J487" s="7"/>
      <c r="K487" s="8"/>
      <c r="M487" s="7"/>
      <c r="N487" s="8"/>
      <c r="O487" s="9" cm="1">
        <f t="array" ref="O487">_xlfn.IFS(AND(B487="Short",F487=Q487),(D487-F487)/D487,AND(B487="Long",F487=Q487),(F487/D487)-1,AND(B487="Long",F487&lt;&gt;Q487),(F487/D487)-1,AND(B487="Short",F487&lt;&gt;Q487),(D487-F487)/D487)</f>
        <v>0.13861386138613851</v>
      </c>
      <c r="P487" t="s">
        <v>23</v>
      </c>
      <c r="Q487" s="7">
        <v>69</v>
      </c>
      <c r="R487" s="8">
        <v>43906</v>
      </c>
      <c r="S487" s="10">
        <f t="shared" si="21"/>
        <v>8</v>
      </c>
      <c r="T487" s="10">
        <v>1</v>
      </c>
      <c r="V487" s="11" t="str">
        <f t="shared" si="22"/>
        <v>1</v>
      </c>
      <c r="Y487" s="10">
        <v>0</v>
      </c>
      <c r="AC487">
        <f t="shared" si="23"/>
        <v>8</v>
      </c>
    </row>
    <row r="488" spans="1:29" x14ac:dyDescent="0.2">
      <c r="A488" t="s">
        <v>260</v>
      </c>
      <c r="B488" t="s">
        <v>25</v>
      </c>
      <c r="C488" s="6">
        <v>43908</v>
      </c>
      <c r="D488" s="7">
        <v>133.988</v>
      </c>
      <c r="E488" s="6">
        <v>43916</v>
      </c>
      <c r="F488" s="7">
        <v>147.023</v>
      </c>
      <c r="G488">
        <v>1</v>
      </c>
      <c r="H488">
        <v>0</v>
      </c>
      <c r="J488" s="7"/>
      <c r="K488" s="8"/>
      <c r="M488" s="7"/>
      <c r="N488" s="8"/>
      <c r="O488" s="9" cm="1">
        <f t="array" ref="O488">_xlfn.IFS(AND(B488="Short",F488=Q488),(D488-F488)/D488,AND(B488="Long",F488=Q488),(F488/D488)-1,AND(B488="Long",F488&lt;&gt;Q488),(F488/D488)-1,AND(B488="Short",F488&lt;&gt;Q488),(D488-F488)/D488)</f>
        <v>9.728483147744571E-2</v>
      </c>
      <c r="P488" t="s">
        <v>23</v>
      </c>
      <c r="Q488" s="7">
        <v>147.023</v>
      </c>
      <c r="R488" s="8">
        <v>43908</v>
      </c>
      <c r="S488" s="10">
        <f t="shared" si="21"/>
        <v>8</v>
      </c>
      <c r="T488" s="10">
        <v>1</v>
      </c>
      <c r="V488" s="11" t="str">
        <f t="shared" si="22"/>
        <v>1</v>
      </c>
      <c r="Y488" s="10">
        <v>0</v>
      </c>
      <c r="AC488">
        <f t="shared" si="23"/>
        <v>8</v>
      </c>
    </row>
    <row r="489" spans="1:29" x14ac:dyDescent="0.2">
      <c r="A489" t="s">
        <v>300</v>
      </c>
      <c r="B489" t="s">
        <v>25</v>
      </c>
      <c r="C489" s="6">
        <v>43906</v>
      </c>
      <c r="D489" s="7">
        <v>30.114000000000001</v>
      </c>
      <c r="E489" s="6">
        <v>43915</v>
      </c>
      <c r="F489" s="7">
        <v>34.643999999999998</v>
      </c>
      <c r="G489">
        <v>1</v>
      </c>
      <c r="H489">
        <v>0</v>
      </c>
      <c r="J489" s="7"/>
      <c r="K489" s="8"/>
      <c r="M489" s="7"/>
      <c r="N489" s="8"/>
      <c r="O489" s="9" cm="1">
        <f t="array" ref="O489">_xlfn.IFS(AND(B489="Short",F489=Q489),(D489-F489)/D489,AND(B489="Long",F489=Q489),(F489/D489)-1,AND(B489="Long",F489&lt;&gt;Q489),(F489/D489)-1,AND(B489="Short",F489&lt;&gt;Q489),(D489-F489)/D489)</f>
        <v>0.15042837218569427</v>
      </c>
      <c r="P489" t="s">
        <v>23</v>
      </c>
      <c r="Q489" s="7">
        <v>34.643999999999998</v>
      </c>
      <c r="R489" s="8">
        <v>43906</v>
      </c>
      <c r="S489" s="10">
        <f t="shared" si="21"/>
        <v>9</v>
      </c>
      <c r="T489" s="10">
        <v>1</v>
      </c>
      <c r="V489" s="11" t="str">
        <f t="shared" si="22"/>
        <v>1</v>
      </c>
      <c r="Y489" s="10">
        <v>0</v>
      </c>
      <c r="AC489">
        <f t="shared" si="23"/>
        <v>9</v>
      </c>
    </row>
    <row r="490" spans="1:29" x14ac:dyDescent="0.2">
      <c r="A490" t="s">
        <v>333</v>
      </c>
      <c r="B490" t="s">
        <v>22</v>
      </c>
      <c r="C490" s="6">
        <v>44144</v>
      </c>
      <c r="D490" s="7">
        <v>85.305000000000007</v>
      </c>
      <c r="E490" s="6">
        <v>44510</v>
      </c>
      <c r="F490" s="7">
        <v>182.28</v>
      </c>
      <c r="G490">
        <v>0</v>
      </c>
      <c r="H490">
        <v>0</v>
      </c>
      <c r="J490" s="7"/>
      <c r="K490" s="8"/>
      <c r="M490" s="7"/>
      <c r="N490" s="8"/>
      <c r="O490" s="9" cm="1">
        <f t="array" ref="O490">_xlfn.IFS(AND(B490="Short",F490=Q490),(D490-F490)/D490,AND(B490="Long",F490=Q490),(F490/D490)-1,AND(B490="Long",F490&lt;&gt;Q490),(F490/D490)-1,AND(B490="Short",F490&lt;&gt;Q490),(D490-F490)/D490)</f>
        <v>-1.1368032354492701</v>
      </c>
      <c r="P490" t="s">
        <v>23</v>
      </c>
      <c r="Q490" s="7">
        <v>78.667500000000004</v>
      </c>
      <c r="R490" s="8">
        <v>44144</v>
      </c>
      <c r="S490" s="10">
        <f t="shared" si="21"/>
        <v>366</v>
      </c>
      <c r="T490" s="10">
        <v>0</v>
      </c>
      <c r="V490" s="11" t="b">
        <f t="shared" si="22"/>
        <v>0</v>
      </c>
      <c r="Y490" s="10">
        <v>0</v>
      </c>
      <c r="AC490" t="b">
        <f t="shared" si="23"/>
        <v>0</v>
      </c>
    </row>
    <row r="491" spans="1:29" x14ac:dyDescent="0.2">
      <c r="A491" t="s">
        <v>301</v>
      </c>
      <c r="B491" t="s">
        <v>25</v>
      </c>
      <c r="C491" s="6">
        <v>43906</v>
      </c>
      <c r="D491" s="7">
        <v>102.982</v>
      </c>
      <c r="E491" s="6">
        <v>43907</v>
      </c>
      <c r="F491" s="7">
        <v>112.22199999999999</v>
      </c>
      <c r="G491">
        <v>1</v>
      </c>
      <c r="H491">
        <v>0</v>
      </c>
      <c r="J491" s="7"/>
      <c r="K491" s="8"/>
      <c r="M491" s="7"/>
      <c r="N491" s="8"/>
      <c r="O491" s="9" cm="1">
        <f t="array" ref="O491">_xlfn.IFS(AND(B491="Short",F491=Q491),(D491-F491)/D491,AND(B491="Long",F491=Q491),(F491/D491)-1,AND(B491="Long",F491&lt;&gt;Q491),(F491/D491)-1,AND(B491="Short",F491&lt;&gt;Q491),(D491-F491)/D491)</f>
        <v>8.9724417859431638E-2</v>
      </c>
      <c r="P491" t="s">
        <v>23</v>
      </c>
      <c r="Q491" s="7">
        <v>112.22199999999999</v>
      </c>
      <c r="R491" s="8">
        <v>43906</v>
      </c>
      <c r="S491" s="10">
        <f t="shared" si="21"/>
        <v>1</v>
      </c>
      <c r="T491" s="10">
        <v>1</v>
      </c>
      <c r="V491" s="11" t="str">
        <f t="shared" si="22"/>
        <v>1</v>
      </c>
      <c r="Y491" s="10">
        <v>0</v>
      </c>
      <c r="AC491">
        <f t="shared" si="23"/>
        <v>1</v>
      </c>
    </row>
    <row r="492" spans="1:29" x14ac:dyDescent="0.2">
      <c r="A492" t="s">
        <v>337</v>
      </c>
      <c r="B492" t="s">
        <v>25</v>
      </c>
      <c r="C492" s="6">
        <v>43906</v>
      </c>
      <c r="D492" s="7">
        <v>95.614999999999995</v>
      </c>
      <c r="E492" s="6">
        <v>43930</v>
      </c>
      <c r="F492" s="7">
        <v>107.72750000000001</v>
      </c>
      <c r="G492">
        <v>1</v>
      </c>
      <c r="H492">
        <v>0</v>
      </c>
      <c r="J492" s="7"/>
      <c r="K492" s="8"/>
      <c r="M492" s="7"/>
      <c r="N492" s="8"/>
      <c r="O492" s="9" cm="1">
        <f t="array" ref="O492">_xlfn.IFS(AND(B492="Short",F492=Q492),(D492-F492)/D492,AND(B492="Long",F492=Q492),(F492/D492)-1,AND(B492="Long",F492&lt;&gt;Q492),(F492/D492)-1,AND(B492="Short",F492&lt;&gt;Q492),(D492-F492)/D492)</f>
        <v>0.12667991423939773</v>
      </c>
      <c r="P492" t="s">
        <v>23</v>
      </c>
      <c r="Q492" s="7">
        <v>107.72750000000001</v>
      </c>
      <c r="R492" s="8">
        <v>43906</v>
      </c>
      <c r="S492" s="10">
        <f t="shared" si="21"/>
        <v>24</v>
      </c>
      <c r="T492" s="10">
        <v>1</v>
      </c>
      <c r="V492" s="11" t="str">
        <f t="shared" si="22"/>
        <v>1</v>
      </c>
      <c r="Y492" s="10">
        <v>0</v>
      </c>
      <c r="AC492">
        <f t="shared" si="23"/>
        <v>24</v>
      </c>
    </row>
    <row r="493" spans="1:29" x14ac:dyDescent="0.2">
      <c r="A493" t="s">
        <v>337</v>
      </c>
      <c r="B493" t="s">
        <v>22</v>
      </c>
      <c r="C493" s="6">
        <v>44776</v>
      </c>
      <c r="D493" s="7">
        <v>99.989000000000004</v>
      </c>
      <c r="E493" s="6">
        <v>44802</v>
      </c>
      <c r="F493" s="7">
        <v>91.356499999999997</v>
      </c>
      <c r="G493">
        <v>1</v>
      </c>
      <c r="H493">
        <v>0</v>
      </c>
      <c r="J493" s="7"/>
      <c r="K493" s="8"/>
      <c r="M493" s="7"/>
      <c r="N493" s="8"/>
      <c r="O493" s="9" cm="1">
        <f t="array" ref="O493">_xlfn.IFS(AND(B493="Short",F493=Q493),(D493-F493)/D493,AND(B493="Long",F493=Q493),(F493/D493)-1,AND(B493="Long",F493&lt;&gt;Q493),(F493/D493)-1,AND(B493="Short",F493&lt;&gt;Q493),(D493-F493)/D493)</f>
        <v>8.6334496794647483E-2</v>
      </c>
      <c r="P493" t="s">
        <v>23</v>
      </c>
      <c r="Q493" s="7">
        <v>91.356499999999997</v>
      </c>
      <c r="R493" s="8">
        <v>44776</v>
      </c>
      <c r="S493" s="10">
        <f t="shared" si="21"/>
        <v>26</v>
      </c>
      <c r="T493" s="10">
        <v>1</v>
      </c>
      <c r="V493" s="11" t="str">
        <f t="shared" si="22"/>
        <v>1</v>
      </c>
      <c r="Y493" s="10">
        <v>0</v>
      </c>
      <c r="AC493">
        <f t="shared" si="23"/>
        <v>26</v>
      </c>
    </row>
    <row r="494" spans="1:29" x14ac:dyDescent="0.2">
      <c r="A494" t="s">
        <v>306</v>
      </c>
      <c r="B494" t="s">
        <v>25</v>
      </c>
      <c r="C494" s="6">
        <v>43906</v>
      </c>
      <c r="D494" s="7">
        <v>68.575000000000003</v>
      </c>
      <c r="E494" s="6">
        <v>43907</v>
      </c>
      <c r="F494" s="7">
        <v>76.487499999999997</v>
      </c>
      <c r="G494">
        <v>1</v>
      </c>
      <c r="H494">
        <v>0</v>
      </c>
      <c r="J494" s="7"/>
      <c r="K494" s="8"/>
      <c r="M494" s="7"/>
      <c r="N494" s="8"/>
      <c r="O494" s="9" cm="1">
        <f t="array" ref="O494">_xlfn.IFS(AND(B494="Short",F494=Q494),(D494-F494)/D494,AND(B494="Long",F494=Q494),(F494/D494)-1,AND(B494="Long",F494&lt;&gt;Q494),(F494/D494)-1,AND(B494="Short",F494&lt;&gt;Q494),(D494-F494)/D494)</f>
        <v>0.1153846153846152</v>
      </c>
      <c r="P494" t="s">
        <v>23</v>
      </c>
      <c r="Q494" s="7">
        <v>76.487499999999997</v>
      </c>
      <c r="R494" s="8">
        <v>43906</v>
      </c>
      <c r="S494" s="10">
        <f t="shared" si="21"/>
        <v>1</v>
      </c>
      <c r="T494" s="10">
        <v>1</v>
      </c>
      <c r="V494" s="11" t="str">
        <f t="shared" si="22"/>
        <v>1</v>
      </c>
      <c r="Y494" s="10">
        <v>0</v>
      </c>
      <c r="AC494">
        <f t="shared" si="23"/>
        <v>1</v>
      </c>
    </row>
    <row r="495" spans="1:29" x14ac:dyDescent="0.2">
      <c r="A495" t="s">
        <v>268</v>
      </c>
      <c r="B495" t="s">
        <v>25</v>
      </c>
      <c r="C495" s="6">
        <v>43906</v>
      </c>
      <c r="D495" s="7">
        <v>109.32299999999999</v>
      </c>
      <c r="E495" s="6">
        <v>43915</v>
      </c>
      <c r="F495" s="7">
        <v>122.99550000000001</v>
      </c>
      <c r="G495">
        <v>1</v>
      </c>
      <c r="H495">
        <v>0</v>
      </c>
      <c r="J495" s="7"/>
      <c r="K495" s="8"/>
      <c r="M495" s="7"/>
      <c r="N495" s="8"/>
      <c r="O495" s="9" cm="1">
        <f t="array" ref="O495">_xlfn.IFS(AND(B495="Short",F495=Q495),(D495-F495)/D495,AND(B495="Long",F495=Q495),(F495/D495)-1,AND(B495="Long",F495&lt;&gt;Q495),(F495/D495)-1,AND(B495="Short",F495&lt;&gt;Q495),(D495-F495)/D495)</f>
        <v>0.12506517384264981</v>
      </c>
      <c r="P495" t="s">
        <v>23</v>
      </c>
      <c r="Q495" s="7">
        <v>122.99550000000001</v>
      </c>
      <c r="R495" s="8">
        <v>43906</v>
      </c>
      <c r="S495" s="10">
        <f t="shared" si="21"/>
        <v>9</v>
      </c>
      <c r="T495" s="10">
        <v>1</v>
      </c>
      <c r="V495" s="11" t="str">
        <f t="shared" si="22"/>
        <v>1</v>
      </c>
      <c r="Y495" s="10">
        <v>0</v>
      </c>
      <c r="AC495">
        <f t="shared" si="23"/>
        <v>9</v>
      </c>
    </row>
    <row r="496" spans="1:29" x14ac:dyDescent="0.2">
      <c r="A496" t="s">
        <v>344</v>
      </c>
      <c r="B496" t="s">
        <v>22</v>
      </c>
      <c r="C496" s="6">
        <v>44042</v>
      </c>
      <c r="D496" s="7">
        <v>101.48099999999999</v>
      </c>
      <c r="E496" s="6">
        <v>44410</v>
      </c>
      <c r="F496" s="7">
        <v>148.86000000000001</v>
      </c>
      <c r="G496">
        <v>0</v>
      </c>
      <c r="H496">
        <v>0</v>
      </c>
      <c r="J496" s="7"/>
      <c r="K496" s="8"/>
      <c r="M496" s="7"/>
      <c r="N496" s="8"/>
      <c r="O496" s="9" cm="1">
        <f t="array" ref="O496">_xlfn.IFS(AND(B496="Short",F496=Q496),(D496-F496)/D496,AND(B496="Long",F496=Q496),(F496/D496)-1,AND(B496="Long",F496&lt;&gt;Q496),(F496/D496)-1,AND(B496="Short",F496&lt;&gt;Q496),(D496-F496)/D496)</f>
        <v>-0.46687557276731628</v>
      </c>
      <c r="P496" t="s">
        <v>23</v>
      </c>
      <c r="Q496" s="7">
        <v>94.438500000000005</v>
      </c>
      <c r="R496" s="8">
        <v>44042</v>
      </c>
      <c r="S496" s="10">
        <f t="shared" si="21"/>
        <v>368</v>
      </c>
      <c r="T496" s="10">
        <v>0</v>
      </c>
      <c r="V496" s="11" t="b">
        <f t="shared" si="22"/>
        <v>0</v>
      </c>
      <c r="Y496" s="10">
        <v>0</v>
      </c>
      <c r="AC496" t="b">
        <f t="shared" si="23"/>
        <v>0</v>
      </c>
    </row>
    <row r="497" spans="1:29" x14ac:dyDescent="0.2">
      <c r="A497" t="s">
        <v>265</v>
      </c>
      <c r="B497" t="s">
        <v>25</v>
      </c>
      <c r="C497" s="6">
        <v>43906</v>
      </c>
      <c r="D497" s="7">
        <v>13.286</v>
      </c>
      <c r="E497" s="6">
        <v>43915</v>
      </c>
      <c r="F497" s="7">
        <v>14.531000000000001</v>
      </c>
      <c r="G497">
        <v>1</v>
      </c>
      <c r="H497">
        <v>0</v>
      </c>
      <c r="J497" s="7"/>
      <c r="K497" s="8"/>
      <c r="M497" s="7"/>
      <c r="N497" s="8"/>
      <c r="O497" s="9" cm="1">
        <f t="array" ref="O497">_xlfn.IFS(AND(B497="Short",F497=Q497),(D497-F497)/D497,AND(B497="Long",F497=Q497),(F497/D497)-1,AND(B497="Long",F497&lt;&gt;Q497),(F497/D497)-1,AND(B497="Short",F497&lt;&gt;Q497),(D497-F497)/D497)</f>
        <v>9.3707662200813058E-2</v>
      </c>
      <c r="P497" t="s">
        <v>23</v>
      </c>
      <c r="Q497" s="7">
        <v>14.531000000000001</v>
      </c>
      <c r="R497" s="8">
        <v>43906</v>
      </c>
      <c r="S497" s="10">
        <f t="shared" si="21"/>
        <v>9</v>
      </c>
      <c r="T497" s="10">
        <v>1</v>
      </c>
      <c r="V497" s="11" t="str">
        <f t="shared" si="22"/>
        <v>1</v>
      </c>
      <c r="Y497" s="10">
        <v>0</v>
      </c>
      <c r="AC497">
        <f t="shared" si="23"/>
        <v>9</v>
      </c>
    </row>
    <row r="498" spans="1:29" x14ac:dyDescent="0.2">
      <c r="A498" t="s">
        <v>344</v>
      </c>
      <c r="B498" t="s">
        <v>22</v>
      </c>
      <c r="C498" s="6">
        <v>44504</v>
      </c>
      <c r="D498" s="7">
        <v>154.54050000000001</v>
      </c>
      <c r="E498" s="6">
        <v>44634</v>
      </c>
      <c r="F498" s="7">
        <v>141.15674999999999</v>
      </c>
      <c r="G498">
        <v>1</v>
      </c>
      <c r="H498">
        <v>0</v>
      </c>
      <c r="J498" s="7"/>
      <c r="K498" s="8"/>
      <c r="M498" s="7"/>
      <c r="N498" s="8"/>
      <c r="O498" s="9" cm="1">
        <f t="array" ref="O498">_xlfn.IFS(AND(B498="Short",F498=Q498),(D498-F498)/D498,AND(B498="Long",F498=Q498),(F498/D498)-1,AND(B498="Long",F498&lt;&gt;Q498),(F498/D498)-1,AND(B498="Short",F498&lt;&gt;Q498),(D498-F498)/D498)</f>
        <v>8.6603511700816413E-2</v>
      </c>
      <c r="P498" t="s">
        <v>23</v>
      </c>
      <c r="Q498" s="7">
        <v>141.15674999999999</v>
      </c>
      <c r="R498" s="8">
        <v>44504</v>
      </c>
      <c r="S498" s="10">
        <f t="shared" si="21"/>
        <v>130</v>
      </c>
      <c r="T498" s="10">
        <v>1</v>
      </c>
      <c r="V498" s="11" t="str">
        <f t="shared" si="22"/>
        <v>1</v>
      </c>
      <c r="Y498" s="10">
        <v>0</v>
      </c>
      <c r="AC498">
        <f t="shared" si="23"/>
        <v>130</v>
      </c>
    </row>
    <row r="499" spans="1:29" x14ac:dyDescent="0.2">
      <c r="A499" t="s">
        <v>271</v>
      </c>
      <c r="B499" t="s">
        <v>25</v>
      </c>
      <c r="C499" s="6">
        <v>43902</v>
      </c>
      <c r="D499" s="7">
        <v>54.66075</v>
      </c>
      <c r="E499" s="6">
        <v>43917</v>
      </c>
      <c r="F499" s="7">
        <v>59.372624999999999</v>
      </c>
      <c r="G499">
        <v>1</v>
      </c>
      <c r="H499">
        <v>0</v>
      </c>
      <c r="J499" s="7"/>
      <c r="K499" s="8"/>
      <c r="M499" s="7"/>
      <c r="N499" s="8"/>
      <c r="O499" s="9" cm="1">
        <f t="array" ref="O499">_xlfn.IFS(AND(B499="Short",F499=Q499),(D499-F499)/D499,AND(B499="Long",F499=Q499),(F499/D499)-1,AND(B499="Long",F499&lt;&gt;Q499),(F499/D499)-1,AND(B499="Short",F499&lt;&gt;Q499),(D499-F499)/D499)</f>
        <v>8.6202165173364875E-2</v>
      </c>
      <c r="P499" t="s">
        <v>23</v>
      </c>
      <c r="Q499" s="7">
        <v>59.372624999999999</v>
      </c>
      <c r="R499" s="8">
        <v>43902</v>
      </c>
      <c r="S499" s="10">
        <f t="shared" si="21"/>
        <v>15</v>
      </c>
      <c r="T499" s="10">
        <v>1</v>
      </c>
      <c r="V499" s="11" t="str">
        <f t="shared" si="22"/>
        <v>1</v>
      </c>
      <c r="Y499" s="10">
        <v>0</v>
      </c>
      <c r="AC499">
        <f t="shared" si="23"/>
        <v>15</v>
      </c>
    </row>
    <row r="500" spans="1:29" x14ac:dyDescent="0.2">
      <c r="A500" t="s">
        <v>351</v>
      </c>
      <c r="B500" t="s">
        <v>25</v>
      </c>
      <c r="C500" s="6">
        <v>43906</v>
      </c>
      <c r="D500" s="7">
        <v>73.989999999999995</v>
      </c>
      <c r="E500" s="6">
        <v>43915</v>
      </c>
      <c r="F500" s="7">
        <v>82.165000000000006</v>
      </c>
      <c r="G500">
        <v>1</v>
      </c>
      <c r="H500">
        <v>0</v>
      </c>
      <c r="J500" s="7"/>
      <c r="K500" s="8"/>
      <c r="M500" s="7"/>
      <c r="N500" s="8"/>
      <c r="O500" s="9" cm="1">
        <f t="array" ref="O500">_xlfn.IFS(AND(B500="Short",F500=Q500),(D500-F500)/D500,AND(B500="Long",F500=Q500),(F500/D500)-1,AND(B500="Long",F500&lt;&gt;Q500),(F500/D500)-1,AND(B500="Short",F500&lt;&gt;Q500),(D500-F500)/D500)</f>
        <v>0.11048790377077999</v>
      </c>
      <c r="P500" t="s">
        <v>23</v>
      </c>
      <c r="Q500" s="7">
        <v>82.165000000000006</v>
      </c>
      <c r="R500" s="8">
        <v>43906</v>
      </c>
      <c r="S500" s="10">
        <f t="shared" si="21"/>
        <v>9</v>
      </c>
      <c r="T500" s="10">
        <v>1</v>
      </c>
      <c r="V500" s="11" t="str">
        <f t="shared" si="22"/>
        <v>1</v>
      </c>
      <c r="Y500" s="10">
        <v>0</v>
      </c>
      <c r="AC500">
        <f t="shared" si="23"/>
        <v>9</v>
      </c>
    </row>
    <row r="501" spans="1:29" x14ac:dyDescent="0.2">
      <c r="A501" t="s">
        <v>311</v>
      </c>
      <c r="B501" t="s">
        <v>25</v>
      </c>
      <c r="C501" s="6">
        <v>43906</v>
      </c>
      <c r="D501" s="7">
        <v>24.113</v>
      </c>
      <c r="E501" s="6">
        <v>43949</v>
      </c>
      <c r="F501" s="7">
        <v>29.4605</v>
      </c>
      <c r="G501">
        <v>1</v>
      </c>
      <c r="H501">
        <v>0</v>
      </c>
      <c r="J501" s="7"/>
      <c r="K501" s="8"/>
      <c r="M501" s="7"/>
      <c r="N501" s="8"/>
      <c r="O501" s="9" cm="1">
        <f t="array" ref="O501">_xlfn.IFS(AND(B501="Short",F501=Q501),(D501-F501)/D501,AND(B501="Long",F501=Q501),(F501/D501)-1,AND(B501="Long",F501&lt;&gt;Q501),(F501/D501)-1,AND(B501="Short",F501&lt;&gt;Q501),(D501-F501)/D501)</f>
        <v>0.22176834072906737</v>
      </c>
      <c r="P501" t="s">
        <v>23</v>
      </c>
      <c r="Q501" s="7">
        <v>29.4605</v>
      </c>
      <c r="R501" s="8">
        <v>43906</v>
      </c>
      <c r="S501" s="10">
        <f t="shared" si="21"/>
        <v>43</v>
      </c>
      <c r="T501" s="10">
        <v>1</v>
      </c>
      <c r="V501" s="11" t="str">
        <f t="shared" si="22"/>
        <v>1</v>
      </c>
      <c r="Y501" s="10">
        <v>0</v>
      </c>
      <c r="AC501">
        <f t="shared" si="23"/>
        <v>43</v>
      </c>
    </row>
    <row r="502" spans="1:29" x14ac:dyDescent="0.2">
      <c r="A502" t="s">
        <v>355</v>
      </c>
      <c r="B502" t="s">
        <v>22</v>
      </c>
      <c r="C502" s="6">
        <v>43903</v>
      </c>
      <c r="D502" s="7">
        <v>36.335999999999999</v>
      </c>
      <c r="E502" s="6">
        <v>43903</v>
      </c>
      <c r="F502" s="7">
        <v>31.280999999999999</v>
      </c>
      <c r="G502">
        <v>1</v>
      </c>
      <c r="H502">
        <v>0</v>
      </c>
      <c r="J502" s="7"/>
      <c r="K502" s="8"/>
      <c r="M502" s="7"/>
      <c r="N502" s="8"/>
      <c r="O502" s="9" cm="1">
        <f t="array" ref="O502">_xlfn.IFS(AND(B502="Short",F502=Q502),(D502-F502)/D502,AND(B502="Long",F502=Q502),(F502/D502)-1,AND(B502="Long",F502&lt;&gt;Q502),(F502/D502)-1,AND(B502="Short",F502&lt;&gt;Q502),(D502-F502)/D502)</f>
        <v>0.13911822985468955</v>
      </c>
      <c r="P502" t="s">
        <v>23</v>
      </c>
      <c r="Q502" s="7">
        <v>31.280999999999999</v>
      </c>
      <c r="R502" s="8">
        <v>43903</v>
      </c>
      <c r="S502" s="10">
        <f t="shared" si="21"/>
        <v>0</v>
      </c>
      <c r="T502" s="10">
        <v>1</v>
      </c>
      <c r="V502" s="11" t="str">
        <f t="shared" si="22"/>
        <v>1</v>
      </c>
      <c r="Y502" s="10">
        <v>0</v>
      </c>
      <c r="AC502">
        <f t="shared" si="23"/>
        <v>0</v>
      </c>
    </row>
    <row r="503" spans="1:29" x14ac:dyDescent="0.2">
      <c r="A503" t="s">
        <v>355</v>
      </c>
      <c r="B503" t="s">
        <v>22</v>
      </c>
      <c r="C503" s="6">
        <v>43914</v>
      </c>
      <c r="D503" s="7">
        <v>33.869</v>
      </c>
      <c r="E503" s="6">
        <v>43920</v>
      </c>
      <c r="F503" s="7">
        <v>29.136500000000002</v>
      </c>
      <c r="G503">
        <v>1</v>
      </c>
      <c r="H503">
        <v>0</v>
      </c>
      <c r="J503" s="7"/>
      <c r="K503" s="8"/>
      <c r="M503" s="7"/>
      <c r="N503" s="8"/>
      <c r="O503" s="9" cm="1">
        <f t="array" ref="O503">_xlfn.IFS(AND(B503="Short",F503=Q503),(D503-F503)/D503,AND(B503="Long",F503=Q503),(F503/D503)-1,AND(B503="Long",F503&lt;&gt;Q503),(F503/D503)-1,AND(B503="Short",F503&lt;&gt;Q503),(D503-F503)/D503)</f>
        <v>0.13972954619268352</v>
      </c>
      <c r="P503" t="s">
        <v>23</v>
      </c>
      <c r="Q503" s="7">
        <v>29.136500000000002</v>
      </c>
      <c r="R503" s="8">
        <v>43914</v>
      </c>
      <c r="S503" s="10">
        <f t="shared" si="21"/>
        <v>6</v>
      </c>
      <c r="T503" s="10">
        <v>1</v>
      </c>
      <c r="V503" s="11" t="str">
        <f t="shared" si="22"/>
        <v>1</v>
      </c>
      <c r="Y503" s="10">
        <v>0</v>
      </c>
      <c r="AC503">
        <f t="shared" si="23"/>
        <v>6</v>
      </c>
    </row>
    <row r="504" spans="1:29" x14ac:dyDescent="0.2">
      <c r="A504" t="s">
        <v>355</v>
      </c>
      <c r="B504" t="s">
        <v>22</v>
      </c>
      <c r="C504" s="6">
        <v>43928</v>
      </c>
      <c r="D504" s="7">
        <v>34.74</v>
      </c>
      <c r="E504" s="6">
        <v>44294</v>
      </c>
      <c r="F504" s="7">
        <v>89.79</v>
      </c>
      <c r="G504">
        <v>0</v>
      </c>
      <c r="H504">
        <v>0</v>
      </c>
      <c r="J504" s="7"/>
      <c r="K504" s="8"/>
      <c r="M504" s="7"/>
      <c r="N504" s="8"/>
      <c r="O504" s="9" cm="1">
        <f t="array" ref="O504">_xlfn.IFS(AND(B504="Short",F504=Q504),(D504-F504)/D504,AND(B504="Long",F504=Q504),(F504/D504)-1,AND(B504="Long",F504&lt;&gt;Q504),(F504/D504)-1,AND(B504="Short",F504&lt;&gt;Q504),(D504-F504)/D504)</f>
        <v>-1.584628670120898</v>
      </c>
      <c r="P504" t="s">
        <v>23</v>
      </c>
      <c r="Q504" s="7">
        <v>30.465</v>
      </c>
      <c r="R504" s="8">
        <v>43928</v>
      </c>
      <c r="S504" s="10">
        <f t="shared" si="21"/>
        <v>366</v>
      </c>
      <c r="T504" s="10">
        <v>0</v>
      </c>
      <c r="V504" s="11" t="b">
        <f t="shared" si="22"/>
        <v>0</v>
      </c>
      <c r="Y504" s="10">
        <v>0</v>
      </c>
      <c r="AC504" t="b">
        <f t="shared" si="23"/>
        <v>0</v>
      </c>
    </row>
    <row r="505" spans="1:29" x14ac:dyDescent="0.2">
      <c r="A505" t="s">
        <v>313</v>
      </c>
      <c r="B505" t="s">
        <v>25</v>
      </c>
      <c r="C505" s="6">
        <v>43906</v>
      </c>
      <c r="D505" s="7">
        <v>75.251999999999995</v>
      </c>
      <c r="E505" s="6">
        <v>43907</v>
      </c>
      <c r="F505" s="7">
        <v>82.841999999999999</v>
      </c>
      <c r="G505">
        <v>1</v>
      </c>
      <c r="H505">
        <v>0</v>
      </c>
      <c r="J505" s="7"/>
      <c r="K505" s="8"/>
      <c r="M505" s="7"/>
      <c r="N505" s="8"/>
      <c r="O505" s="9" cm="1">
        <f t="array" ref="O505">_xlfn.IFS(AND(B505="Short",F505=Q505),(D505-F505)/D505,AND(B505="Long",F505=Q505),(F505/D505)-1,AND(B505="Long",F505&lt;&gt;Q505),(F505/D505)-1,AND(B505="Short",F505&lt;&gt;Q505),(D505-F505)/D505)</f>
        <v>0.10086110668155013</v>
      </c>
      <c r="P505" t="s">
        <v>23</v>
      </c>
      <c r="Q505" s="7">
        <v>82.841999999999999</v>
      </c>
      <c r="R505" s="8">
        <v>43906</v>
      </c>
      <c r="S505" s="10">
        <f t="shared" si="21"/>
        <v>1</v>
      </c>
      <c r="T505" s="10">
        <v>1</v>
      </c>
      <c r="V505" s="11" t="str">
        <f t="shared" si="22"/>
        <v>1</v>
      </c>
      <c r="Y505" s="10">
        <v>0</v>
      </c>
      <c r="AC505">
        <f t="shared" si="23"/>
        <v>1</v>
      </c>
    </row>
    <row r="506" spans="1:29" x14ac:dyDescent="0.2">
      <c r="A506" t="s">
        <v>266</v>
      </c>
      <c r="B506" t="s">
        <v>25</v>
      </c>
      <c r="C506" s="6">
        <v>44833</v>
      </c>
      <c r="D506" s="7">
        <v>75.016999999999996</v>
      </c>
      <c r="E506" s="6">
        <v>45100</v>
      </c>
      <c r="F506" s="7">
        <v>84.519499999999994</v>
      </c>
      <c r="G506">
        <v>1</v>
      </c>
      <c r="H506">
        <v>0</v>
      </c>
      <c r="J506" s="7"/>
      <c r="K506" s="8"/>
      <c r="M506" s="7"/>
      <c r="N506" s="8"/>
      <c r="O506" s="9" cm="1">
        <f t="array" ref="O506">_xlfn.IFS(AND(B506="Short",F506=Q506),(D506-F506)/D506,AND(B506="Long",F506=Q506),(F506/D506)-1,AND(B506="Long",F506&lt;&gt;Q506),(F506/D506)-1,AND(B506="Short",F506&lt;&gt;Q506),(D506-F506)/D506)</f>
        <v>0.12667128784142268</v>
      </c>
      <c r="P506" t="s">
        <v>23</v>
      </c>
      <c r="Q506" s="7">
        <v>84.519499999999994</v>
      </c>
      <c r="R506" s="8">
        <v>44833</v>
      </c>
      <c r="S506" s="10">
        <f t="shared" si="21"/>
        <v>267</v>
      </c>
      <c r="T506" s="10">
        <v>1</v>
      </c>
      <c r="V506" s="11" t="str">
        <f t="shared" si="22"/>
        <v>1</v>
      </c>
      <c r="Y506" s="10">
        <v>0</v>
      </c>
      <c r="AC506">
        <f t="shared" si="23"/>
        <v>267</v>
      </c>
    </row>
    <row r="507" spans="1:29" x14ac:dyDescent="0.2">
      <c r="A507" t="s">
        <v>266</v>
      </c>
      <c r="B507" t="s">
        <v>25</v>
      </c>
      <c r="C507" s="6">
        <v>45197</v>
      </c>
      <c r="D507" s="7">
        <v>71.319999999999993</v>
      </c>
      <c r="E507" s="6">
        <v>45281</v>
      </c>
      <c r="F507" s="7">
        <v>78.295000000000002</v>
      </c>
      <c r="G507">
        <v>1</v>
      </c>
      <c r="H507">
        <v>0</v>
      </c>
      <c r="J507" s="7"/>
      <c r="K507" s="8"/>
      <c r="M507" s="7"/>
      <c r="N507" s="8"/>
      <c r="O507" s="9" cm="1">
        <f t="array" ref="O507">_xlfn.IFS(AND(B507="Short",F507=Q507),(D507-F507)/D507,AND(B507="Long",F507=Q507),(F507/D507)-1,AND(B507="Long",F507&lt;&gt;Q507),(F507/D507)-1,AND(B507="Short",F507&lt;&gt;Q507),(D507-F507)/D507)</f>
        <v>9.7798653954010328E-2</v>
      </c>
      <c r="P507" t="s">
        <v>23</v>
      </c>
      <c r="Q507" s="7">
        <v>78.295000000000002</v>
      </c>
      <c r="R507" s="8">
        <v>45197</v>
      </c>
      <c r="S507" s="10">
        <f t="shared" si="21"/>
        <v>84</v>
      </c>
      <c r="T507" s="10">
        <v>1</v>
      </c>
      <c r="V507" s="11" t="str">
        <f t="shared" si="22"/>
        <v>1</v>
      </c>
      <c r="Y507" s="10">
        <v>0</v>
      </c>
      <c r="AC507">
        <f t="shared" si="23"/>
        <v>84</v>
      </c>
    </row>
    <row r="508" spans="1:29" x14ac:dyDescent="0.2">
      <c r="A508" t="s">
        <v>266</v>
      </c>
      <c r="B508" t="s">
        <v>22</v>
      </c>
      <c r="C508" s="6">
        <v>45281</v>
      </c>
      <c r="D508" s="7">
        <v>83.248000000000005</v>
      </c>
      <c r="E508" s="6">
        <v>45282</v>
      </c>
      <c r="F508" s="7">
        <v>76.108000000000004</v>
      </c>
      <c r="G508">
        <v>1</v>
      </c>
      <c r="H508">
        <v>0</v>
      </c>
      <c r="J508" s="7"/>
      <c r="K508" s="8"/>
      <c r="M508" s="7"/>
      <c r="N508" s="8"/>
      <c r="O508" s="9" cm="1">
        <f t="array" ref="O508">_xlfn.IFS(AND(B508="Short",F508=Q508),(D508-F508)/D508,AND(B508="Long",F508=Q508),(F508/D508)-1,AND(B508="Long",F508&lt;&gt;Q508),(F508/D508)-1,AND(B508="Short",F508&lt;&gt;Q508),(D508-F508)/D508)</f>
        <v>8.576782625408419E-2</v>
      </c>
      <c r="P508" t="s">
        <v>23</v>
      </c>
      <c r="Q508" s="7">
        <v>76.108000000000004</v>
      </c>
      <c r="R508" s="8">
        <v>45281</v>
      </c>
      <c r="S508" s="10">
        <f t="shared" si="21"/>
        <v>1</v>
      </c>
      <c r="T508" s="10">
        <v>1</v>
      </c>
      <c r="V508" s="11" t="str">
        <f t="shared" si="22"/>
        <v>1</v>
      </c>
      <c r="Y508" s="10">
        <v>0</v>
      </c>
      <c r="AC508">
        <f t="shared" si="23"/>
        <v>1</v>
      </c>
    </row>
    <row r="509" spans="1:29" x14ac:dyDescent="0.2">
      <c r="A509" t="s">
        <v>318</v>
      </c>
      <c r="B509" t="s">
        <v>25</v>
      </c>
      <c r="C509" s="6">
        <v>43906</v>
      </c>
      <c r="D509" s="7">
        <v>70.08</v>
      </c>
      <c r="E509" s="6">
        <v>43916</v>
      </c>
      <c r="F509" s="7">
        <v>76.53</v>
      </c>
      <c r="G509">
        <v>1</v>
      </c>
      <c r="H509">
        <v>0</v>
      </c>
      <c r="J509" s="7"/>
      <c r="K509" s="8"/>
      <c r="M509" s="7"/>
      <c r="N509" s="8"/>
      <c r="O509" s="9" cm="1">
        <f t="array" ref="O509">_xlfn.IFS(AND(B509="Short",F509=Q509),(D509-F509)/D509,AND(B509="Long",F509=Q509),(F509/D509)-1,AND(B509="Long",F509&lt;&gt;Q509),(F509/D509)-1,AND(B509="Short",F509&lt;&gt;Q509),(D509-F509)/D509)</f>
        <v>9.2037671232876761E-2</v>
      </c>
      <c r="P509" t="s">
        <v>23</v>
      </c>
      <c r="Q509" s="7">
        <v>76.53</v>
      </c>
      <c r="R509" s="8">
        <v>43906</v>
      </c>
      <c r="S509" s="10">
        <f t="shared" si="21"/>
        <v>10</v>
      </c>
      <c r="T509" s="10">
        <v>1</v>
      </c>
      <c r="V509" s="11" t="str">
        <f t="shared" si="22"/>
        <v>1</v>
      </c>
      <c r="Y509" s="10">
        <v>0</v>
      </c>
      <c r="AC509">
        <f t="shared" si="23"/>
        <v>10</v>
      </c>
    </row>
    <row r="510" spans="1:29" x14ac:dyDescent="0.2">
      <c r="A510" t="s">
        <v>274</v>
      </c>
      <c r="B510" t="s">
        <v>25</v>
      </c>
      <c r="C510" s="6">
        <v>43902</v>
      </c>
      <c r="D510" s="7">
        <v>41.808</v>
      </c>
      <c r="E510" s="6">
        <v>43903</v>
      </c>
      <c r="F510" s="7">
        <v>45.317999999999998</v>
      </c>
      <c r="G510">
        <v>1</v>
      </c>
      <c r="H510">
        <v>0</v>
      </c>
      <c r="J510" s="7"/>
      <c r="K510" s="8"/>
      <c r="M510" s="7"/>
      <c r="N510" s="8"/>
      <c r="O510" s="9" cm="1">
        <f t="array" ref="O510">_xlfn.IFS(AND(B510="Short",F510=Q510),(D510-F510)/D510,AND(B510="Long",F510=Q510),(F510/D510)-1,AND(B510="Long",F510&lt;&gt;Q510),(F510/D510)-1,AND(B510="Short",F510&lt;&gt;Q510),(D510-F510)/D510)</f>
        <v>8.3955223880596952E-2</v>
      </c>
      <c r="P510" t="s">
        <v>23</v>
      </c>
      <c r="Q510" s="7">
        <v>45.317999999999998</v>
      </c>
      <c r="R510" s="8">
        <v>43902</v>
      </c>
      <c r="S510" s="10">
        <f t="shared" si="21"/>
        <v>1</v>
      </c>
      <c r="T510" s="10">
        <v>1</v>
      </c>
      <c r="V510" s="11" t="str">
        <f t="shared" si="22"/>
        <v>1</v>
      </c>
      <c r="Y510" s="10">
        <v>0</v>
      </c>
      <c r="AC510">
        <f t="shared" si="23"/>
        <v>1</v>
      </c>
    </row>
    <row r="511" spans="1:29" x14ac:dyDescent="0.2">
      <c r="A511" t="s">
        <v>272</v>
      </c>
      <c r="B511" t="s">
        <v>25</v>
      </c>
      <c r="C511" s="6">
        <v>43906</v>
      </c>
      <c r="D511" s="7">
        <v>42.863</v>
      </c>
      <c r="E511" s="6">
        <v>43928</v>
      </c>
      <c r="F511" s="7">
        <v>47.535499999999999</v>
      </c>
      <c r="G511">
        <v>1</v>
      </c>
      <c r="H511">
        <v>0</v>
      </c>
      <c r="J511" s="7"/>
      <c r="K511" s="8"/>
      <c r="M511" s="7"/>
      <c r="N511" s="8"/>
      <c r="O511" s="9" cm="1">
        <f t="array" ref="O511">_xlfn.IFS(AND(B511="Short",F511=Q511),(D511-F511)/D511,AND(B511="Long",F511=Q511),(F511/D511)-1,AND(B511="Long",F511&lt;&gt;Q511),(F511/D511)-1,AND(B511="Short",F511&lt;&gt;Q511),(D511-F511)/D511)</f>
        <v>0.1090101019527332</v>
      </c>
      <c r="P511" t="s">
        <v>23</v>
      </c>
      <c r="Q511" s="7">
        <v>47.535499999999999</v>
      </c>
      <c r="R511" s="8">
        <v>43906</v>
      </c>
      <c r="S511" s="10">
        <f t="shared" si="21"/>
        <v>22</v>
      </c>
      <c r="T511" s="10">
        <v>1</v>
      </c>
      <c r="V511" s="11" t="str">
        <f t="shared" si="22"/>
        <v>1</v>
      </c>
      <c r="Y511" s="10">
        <v>0</v>
      </c>
      <c r="AC511">
        <f t="shared" si="23"/>
        <v>22</v>
      </c>
    </row>
    <row r="512" spans="1:29" x14ac:dyDescent="0.2">
      <c r="A512" t="s">
        <v>274</v>
      </c>
      <c r="B512" t="s">
        <v>25</v>
      </c>
      <c r="C512" s="6">
        <v>43906</v>
      </c>
      <c r="D512" s="7">
        <v>34.892000000000003</v>
      </c>
      <c r="E512" s="6">
        <v>43906</v>
      </c>
      <c r="F512" s="7">
        <v>38.731999999999999</v>
      </c>
      <c r="G512">
        <v>1</v>
      </c>
      <c r="H512">
        <v>0</v>
      </c>
      <c r="J512" s="7"/>
      <c r="K512" s="8"/>
      <c r="M512" s="7"/>
      <c r="N512" s="8"/>
      <c r="O512" s="9" cm="1">
        <f t="array" ref="O512">_xlfn.IFS(AND(B512="Short",F512=Q512),(D512-F512)/D512,AND(B512="Long",F512=Q512),(F512/D512)-1,AND(B512="Long",F512&lt;&gt;Q512),(F512/D512)-1,AND(B512="Short",F512&lt;&gt;Q512),(D512-F512)/D512)</f>
        <v>0.11005388054568366</v>
      </c>
      <c r="P512" t="s">
        <v>23</v>
      </c>
      <c r="Q512" s="7">
        <v>38.731999999999999</v>
      </c>
      <c r="R512" s="8">
        <v>43906</v>
      </c>
      <c r="S512" s="10">
        <f t="shared" si="21"/>
        <v>0</v>
      </c>
      <c r="T512" s="10">
        <v>1</v>
      </c>
      <c r="V512" s="11" t="str">
        <f t="shared" si="22"/>
        <v>1</v>
      </c>
      <c r="Y512" s="10">
        <v>0</v>
      </c>
      <c r="AC512">
        <f t="shared" si="23"/>
        <v>0</v>
      </c>
    </row>
    <row r="513" spans="1:29" x14ac:dyDescent="0.2">
      <c r="A513" t="s">
        <v>276</v>
      </c>
      <c r="B513" t="s">
        <v>22</v>
      </c>
      <c r="C513" s="6">
        <v>44216</v>
      </c>
      <c r="D513" s="7">
        <v>559.05499999999995</v>
      </c>
      <c r="E513" s="6">
        <v>44259</v>
      </c>
      <c r="F513" s="7">
        <v>511.3175</v>
      </c>
      <c r="G513">
        <v>1</v>
      </c>
      <c r="H513">
        <v>0</v>
      </c>
      <c r="J513" s="7"/>
      <c r="K513" s="8"/>
      <c r="M513" s="7"/>
      <c r="N513" s="8"/>
      <c r="O513" s="9" cm="1">
        <f t="array" ref="O513">_xlfn.IFS(AND(B513="Short",F513=Q513),(D513-F513)/D513,AND(B513="Long",F513=Q513),(F513/D513)-1,AND(B513="Long",F513&lt;&gt;Q513),(F513/D513)-1,AND(B513="Short",F513&lt;&gt;Q513),(D513-F513)/D513)</f>
        <v>8.5389630716119089E-2</v>
      </c>
      <c r="P513" t="s">
        <v>23</v>
      </c>
      <c r="Q513" s="7">
        <v>511.3175</v>
      </c>
      <c r="R513" s="8">
        <v>44216</v>
      </c>
      <c r="S513" s="10">
        <f t="shared" si="21"/>
        <v>43</v>
      </c>
      <c r="T513" s="10">
        <v>1</v>
      </c>
      <c r="V513" s="11" t="str">
        <f t="shared" si="22"/>
        <v>1</v>
      </c>
      <c r="Y513" s="10">
        <v>0</v>
      </c>
      <c r="AC513">
        <f t="shared" si="23"/>
        <v>43</v>
      </c>
    </row>
    <row r="514" spans="1:29" x14ac:dyDescent="0.2">
      <c r="A514" t="s">
        <v>359</v>
      </c>
      <c r="B514" t="s">
        <v>22</v>
      </c>
      <c r="C514" s="6">
        <v>43927</v>
      </c>
      <c r="D514" s="7">
        <v>35.707999999999998</v>
      </c>
      <c r="E514" s="6">
        <v>44293</v>
      </c>
      <c r="F514" s="7">
        <v>58.27</v>
      </c>
      <c r="G514">
        <v>0</v>
      </c>
      <c r="H514">
        <v>0</v>
      </c>
      <c r="J514" s="7"/>
      <c r="K514" s="8"/>
      <c r="M514" s="7"/>
      <c r="N514" s="8"/>
      <c r="O514" s="9" cm="1">
        <f t="array" ref="O514">_xlfn.IFS(AND(B514="Short",F514=Q514),(D514-F514)/D514,AND(B514="Long",F514=Q514),(F514/D514)-1,AND(B514="Long",F514&lt;&gt;Q514),(F514/D514)-1,AND(B514="Short",F514&lt;&gt;Q514),(D514-F514)/D514)</f>
        <v>-0.63184720510809922</v>
      </c>
      <c r="P514" t="s">
        <v>23</v>
      </c>
      <c r="Q514" s="7">
        <v>32.843000000000004</v>
      </c>
      <c r="R514" s="8">
        <v>43927</v>
      </c>
      <c r="S514" s="10">
        <f t="shared" si="21"/>
        <v>366</v>
      </c>
      <c r="T514" s="10">
        <v>0</v>
      </c>
      <c r="V514" s="11" t="b">
        <f t="shared" si="22"/>
        <v>0</v>
      </c>
      <c r="Y514" s="10">
        <v>0</v>
      </c>
      <c r="AC514" t="b">
        <f t="shared" si="23"/>
        <v>0</v>
      </c>
    </row>
    <row r="515" spans="1:29" x14ac:dyDescent="0.2">
      <c r="A515" t="s">
        <v>280</v>
      </c>
      <c r="B515" t="s">
        <v>25</v>
      </c>
      <c r="C515" s="6">
        <v>43906</v>
      </c>
      <c r="D515" s="7">
        <v>33.031999999999996</v>
      </c>
      <c r="E515" s="6">
        <v>43907</v>
      </c>
      <c r="F515" s="7">
        <v>36.347000000000001</v>
      </c>
      <c r="G515">
        <v>1</v>
      </c>
      <c r="H515">
        <v>0</v>
      </c>
      <c r="J515" s="7"/>
      <c r="K515" s="8"/>
      <c r="M515" s="7"/>
      <c r="N515" s="8"/>
      <c r="O515" s="9" cm="1">
        <f t="array" ref="O515">_xlfn.IFS(AND(B515="Short",F515=Q515),(D515-F515)/D515,AND(B515="Long",F515=Q515),(F515/D515)-1,AND(B515="Long",F515&lt;&gt;Q515),(F515/D515)-1,AND(B515="Short",F515&lt;&gt;Q515),(D515-F515)/D515)</f>
        <v>0.10035722935335456</v>
      </c>
      <c r="P515" t="s">
        <v>23</v>
      </c>
      <c r="Q515" s="7">
        <v>36.347000000000001</v>
      </c>
      <c r="R515" s="8">
        <v>43906</v>
      </c>
      <c r="S515" s="10">
        <f t="shared" ref="S515:S578" si="24">_xlfn.DAYS(E515,C515)</f>
        <v>1</v>
      </c>
      <c r="T515" s="10">
        <v>1</v>
      </c>
      <c r="V515" s="11" t="str">
        <f t="shared" ref="V515:V578" si="25">IF(F515=Q515,"1")</f>
        <v>1</v>
      </c>
      <c r="Y515" s="10">
        <v>0</v>
      </c>
      <c r="AC515">
        <f t="shared" si="23"/>
        <v>1</v>
      </c>
    </row>
    <row r="516" spans="1:29" x14ac:dyDescent="0.2">
      <c r="A516" t="s">
        <v>364</v>
      </c>
      <c r="B516" t="s">
        <v>22</v>
      </c>
      <c r="C516" s="6">
        <v>43907</v>
      </c>
      <c r="D516" s="7">
        <v>488.68299999999999</v>
      </c>
      <c r="E516" s="6">
        <v>43910</v>
      </c>
      <c r="F516" s="7">
        <v>448.80549999999999</v>
      </c>
      <c r="G516">
        <v>1</v>
      </c>
      <c r="H516">
        <v>0</v>
      </c>
      <c r="J516" s="7"/>
      <c r="K516" s="8"/>
      <c r="M516" s="7"/>
      <c r="N516" s="8"/>
      <c r="O516" s="9" cm="1">
        <f t="array" ref="O516">_xlfn.IFS(AND(B516="Short",F516=Q516),(D516-F516)/D516,AND(B516="Long",F516=Q516),(F516/D516)-1,AND(B516="Long",F516&lt;&gt;Q516),(F516/D516)-1,AND(B516="Short",F516&lt;&gt;Q516),(D516-F516)/D516)</f>
        <v>8.1601979197148247E-2</v>
      </c>
      <c r="P516" t="s">
        <v>23</v>
      </c>
      <c r="Q516" s="7">
        <v>448.80549999999999</v>
      </c>
      <c r="R516" s="8">
        <v>43907</v>
      </c>
      <c r="S516" s="10">
        <f t="shared" si="24"/>
        <v>3</v>
      </c>
      <c r="T516" s="10">
        <v>1</v>
      </c>
      <c r="V516" s="11" t="str">
        <f t="shared" si="25"/>
        <v>1</v>
      </c>
      <c r="Y516" s="10">
        <v>0</v>
      </c>
      <c r="AC516">
        <f t="shared" ref="AC516:AC579" si="26">IF(O516&gt;-0.01,_xlfn.DAYS(E516,C516))</f>
        <v>3</v>
      </c>
    </row>
    <row r="517" spans="1:29" x14ac:dyDescent="0.2">
      <c r="A517" t="s">
        <v>364</v>
      </c>
      <c r="B517" t="s">
        <v>22</v>
      </c>
      <c r="C517" s="6">
        <v>44812</v>
      </c>
      <c r="D517" s="7">
        <v>677.93499999999995</v>
      </c>
      <c r="E517" s="6">
        <v>45180</v>
      </c>
      <c r="F517" s="7">
        <v>833.53</v>
      </c>
      <c r="G517">
        <v>0</v>
      </c>
      <c r="H517">
        <v>0</v>
      </c>
      <c r="J517" s="7"/>
      <c r="K517" s="8"/>
      <c r="M517" s="7"/>
      <c r="N517" s="8"/>
      <c r="O517" s="9" cm="1">
        <f t="array" ref="O517">_xlfn.IFS(AND(B517="Short",F517=Q517),(D517-F517)/D517,AND(B517="Long",F517=Q517),(F517/D517)-1,AND(B517="Long",F517&lt;&gt;Q517),(F517/D517)-1,AND(B517="Short",F517&lt;&gt;Q517),(D517-F517)/D517)</f>
        <v>-0.22951315391593596</v>
      </c>
      <c r="P517" t="s">
        <v>23</v>
      </c>
      <c r="Q517" s="7">
        <v>610.02250000000004</v>
      </c>
      <c r="R517" s="8">
        <v>44812</v>
      </c>
      <c r="S517" s="10">
        <f t="shared" si="24"/>
        <v>368</v>
      </c>
      <c r="T517" s="10">
        <v>0</v>
      </c>
      <c r="V517" s="11" t="b">
        <f t="shared" si="25"/>
        <v>0</v>
      </c>
      <c r="Y517" s="10">
        <v>0</v>
      </c>
      <c r="AC517" t="b">
        <f t="shared" si="26"/>
        <v>0</v>
      </c>
    </row>
    <row r="518" spans="1:29" x14ac:dyDescent="0.2">
      <c r="A518" t="s">
        <v>308</v>
      </c>
      <c r="B518" t="s">
        <v>22</v>
      </c>
      <c r="C518" s="6">
        <v>43914</v>
      </c>
      <c r="D518" s="7">
        <v>62.003999999999998</v>
      </c>
      <c r="E518" s="6">
        <v>44280</v>
      </c>
      <c r="F518" s="7">
        <v>107.35</v>
      </c>
      <c r="G518">
        <v>0</v>
      </c>
      <c r="H518">
        <v>0</v>
      </c>
      <c r="J518" s="7"/>
      <c r="K518" s="8"/>
      <c r="M518" s="7"/>
      <c r="N518" s="8"/>
      <c r="O518" s="9" cm="1">
        <f t="array" ref="O518">_xlfn.IFS(AND(B518="Short",F518=Q518),(D518-F518)/D518,AND(B518="Long",F518=Q518),(F518/D518)-1,AND(B518="Long",F518&lt;&gt;Q518),(F518/D518)-1,AND(B518="Short",F518&lt;&gt;Q518),(D518-F518)/D518)</f>
        <v>-0.73133991355396422</v>
      </c>
      <c r="P518" t="s">
        <v>23</v>
      </c>
      <c r="Q518" s="7">
        <v>57.459000000000003</v>
      </c>
      <c r="R518" s="8">
        <v>43914</v>
      </c>
      <c r="S518" s="10">
        <f t="shared" si="24"/>
        <v>366</v>
      </c>
      <c r="T518" s="10">
        <v>0</v>
      </c>
      <c r="V518" s="11" t="b">
        <f t="shared" si="25"/>
        <v>0</v>
      </c>
      <c r="Y518" s="10">
        <v>0</v>
      </c>
      <c r="AC518" t="b">
        <f t="shared" si="26"/>
        <v>0</v>
      </c>
    </row>
    <row r="519" spans="1:29" x14ac:dyDescent="0.2">
      <c r="A519" t="s">
        <v>283</v>
      </c>
      <c r="B519" t="s">
        <v>25</v>
      </c>
      <c r="C519" s="6">
        <v>43906</v>
      </c>
      <c r="D519" s="7">
        <v>79.950999999999993</v>
      </c>
      <c r="E519" s="6">
        <v>43915</v>
      </c>
      <c r="F519" s="7">
        <v>88.583500000000001</v>
      </c>
      <c r="G519">
        <v>1</v>
      </c>
      <c r="H519">
        <v>0</v>
      </c>
      <c r="J519" s="7"/>
      <c r="K519" s="8"/>
      <c r="M519" s="7"/>
      <c r="N519" s="8"/>
      <c r="O519" s="9" cm="1">
        <f t="array" ref="O519">_xlfn.IFS(AND(B519="Short",F519=Q519),(D519-F519)/D519,AND(B519="Long",F519=Q519),(F519/D519)-1,AND(B519="Long",F519&lt;&gt;Q519),(F519/D519)-1,AND(B519="Short",F519&lt;&gt;Q519),(D519-F519)/D519)</f>
        <v>0.10797238308463952</v>
      </c>
      <c r="P519" t="s">
        <v>23</v>
      </c>
      <c r="Q519" s="7">
        <v>88.583500000000001</v>
      </c>
      <c r="R519" s="8">
        <v>43906</v>
      </c>
      <c r="S519" s="10">
        <f t="shared" si="24"/>
        <v>9</v>
      </c>
      <c r="T519" s="10">
        <v>1</v>
      </c>
      <c r="V519" s="11" t="str">
        <f t="shared" si="25"/>
        <v>1</v>
      </c>
      <c r="Y519" s="10">
        <v>0</v>
      </c>
      <c r="AC519">
        <f t="shared" si="26"/>
        <v>9</v>
      </c>
    </row>
    <row r="520" spans="1:29" x14ac:dyDescent="0.2">
      <c r="A520" t="s">
        <v>308</v>
      </c>
      <c r="B520" t="s">
        <v>22</v>
      </c>
      <c r="C520" s="6">
        <v>45232</v>
      </c>
      <c r="D520" s="7">
        <v>100.026</v>
      </c>
      <c r="E520" s="6">
        <v>45296</v>
      </c>
      <c r="F520" s="7">
        <v>92.796000000000006</v>
      </c>
      <c r="G520">
        <v>1</v>
      </c>
      <c r="H520">
        <v>0</v>
      </c>
      <c r="J520" s="7"/>
      <c r="K520" s="8"/>
      <c r="M520" s="7"/>
      <c r="N520" s="8"/>
      <c r="O520" s="9" cm="1">
        <f t="array" ref="O520">_xlfn.IFS(AND(B520="Short",F520=Q520),(D520-F520)/D520,AND(B520="Long",F520=Q520),(F520/D520)-1,AND(B520="Long",F520&lt;&gt;Q520),(F520/D520)-1,AND(B520="Short",F520&lt;&gt;Q520),(D520-F520)/D520)</f>
        <v>7.2281206886209481E-2</v>
      </c>
      <c r="P520" t="s">
        <v>23</v>
      </c>
      <c r="Q520" s="7">
        <v>92.796000000000006</v>
      </c>
      <c r="R520" s="8">
        <v>45232</v>
      </c>
      <c r="S520" s="10">
        <f t="shared" si="24"/>
        <v>64</v>
      </c>
      <c r="T520" s="10">
        <v>1</v>
      </c>
      <c r="V520" s="11" t="str">
        <f t="shared" si="25"/>
        <v>1</v>
      </c>
      <c r="Y520" s="10">
        <v>0</v>
      </c>
      <c r="AC520">
        <f t="shared" si="26"/>
        <v>64</v>
      </c>
    </row>
    <row r="521" spans="1:29" x14ac:dyDescent="0.2">
      <c r="A521" t="s">
        <v>310</v>
      </c>
      <c r="B521" t="s">
        <v>22</v>
      </c>
      <c r="C521" s="6">
        <v>43790</v>
      </c>
      <c r="D521" s="7">
        <v>49.493000000000002</v>
      </c>
      <c r="E521" s="6">
        <v>43860</v>
      </c>
      <c r="F521" s="7">
        <v>45.540500000000002</v>
      </c>
      <c r="G521">
        <v>1</v>
      </c>
      <c r="H521">
        <v>0</v>
      </c>
      <c r="J521" s="7"/>
      <c r="K521" s="8"/>
      <c r="M521" s="7"/>
      <c r="N521" s="8"/>
      <c r="O521" s="9" cm="1">
        <f t="array" ref="O521">_xlfn.IFS(AND(B521="Short",F521=Q521),(D521-F521)/D521,AND(B521="Long",F521=Q521),(F521/D521)-1,AND(B521="Long",F521&lt;&gt;Q521),(F521/D521)-1,AND(B521="Short",F521&lt;&gt;Q521),(D521-F521)/D521)</f>
        <v>7.9859778150445523E-2</v>
      </c>
      <c r="P521" t="s">
        <v>23</v>
      </c>
      <c r="Q521" s="7">
        <v>45.540500000000002</v>
      </c>
      <c r="R521" s="8">
        <v>43790</v>
      </c>
      <c r="S521" s="10">
        <f t="shared" si="24"/>
        <v>70</v>
      </c>
      <c r="T521" s="10">
        <v>1</v>
      </c>
      <c r="V521" s="11" t="str">
        <f t="shared" si="25"/>
        <v>1</v>
      </c>
      <c r="Y521" s="10">
        <v>0</v>
      </c>
      <c r="AC521">
        <f t="shared" si="26"/>
        <v>70</v>
      </c>
    </row>
    <row r="522" spans="1:29" x14ac:dyDescent="0.2">
      <c r="A522" t="s">
        <v>310</v>
      </c>
      <c r="B522" t="s">
        <v>25</v>
      </c>
      <c r="C522" s="6">
        <v>43906</v>
      </c>
      <c r="D522" s="7">
        <v>29.117999999999999</v>
      </c>
      <c r="E522" s="6">
        <v>43907</v>
      </c>
      <c r="F522" s="7">
        <v>33.078000000000003</v>
      </c>
      <c r="G522">
        <v>1</v>
      </c>
      <c r="H522">
        <v>0</v>
      </c>
      <c r="J522" s="7"/>
      <c r="K522" s="8"/>
      <c r="M522" s="7"/>
      <c r="N522" s="8"/>
      <c r="O522" s="9" cm="1">
        <f t="array" ref="O522">_xlfn.IFS(AND(B522="Short",F522=Q522),(D522-F522)/D522,AND(B522="Long",F522=Q522),(F522/D522)-1,AND(B522="Long",F522&lt;&gt;Q522),(F522/D522)-1,AND(B522="Short",F522&lt;&gt;Q522),(D522-F522)/D522)</f>
        <v>0.13599835153513307</v>
      </c>
      <c r="P522" t="s">
        <v>23</v>
      </c>
      <c r="Q522" s="7">
        <v>33.078000000000003</v>
      </c>
      <c r="R522" s="8">
        <v>43906</v>
      </c>
      <c r="S522" s="10">
        <f t="shared" si="24"/>
        <v>1</v>
      </c>
      <c r="T522" s="10">
        <v>1</v>
      </c>
      <c r="V522" s="11" t="str">
        <f t="shared" si="25"/>
        <v>1</v>
      </c>
      <c r="Y522" s="10">
        <v>0</v>
      </c>
      <c r="AC522">
        <f t="shared" si="26"/>
        <v>1</v>
      </c>
    </row>
    <row r="523" spans="1:29" x14ac:dyDescent="0.2">
      <c r="A523" t="s">
        <v>287</v>
      </c>
      <c r="B523" t="s">
        <v>22</v>
      </c>
      <c r="C523" s="6">
        <v>43914</v>
      </c>
      <c r="D523" s="7">
        <v>32.14</v>
      </c>
      <c r="E523" s="6">
        <v>44280</v>
      </c>
      <c r="F523" s="7">
        <v>99.14</v>
      </c>
      <c r="G523">
        <v>0</v>
      </c>
      <c r="H523">
        <v>0</v>
      </c>
      <c r="J523" s="7"/>
      <c r="K523" s="8"/>
      <c r="M523" s="7"/>
      <c r="N523" s="8"/>
      <c r="O523" s="9" cm="1">
        <f t="array" ref="O523">_xlfn.IFS(AND(B523="Short",F523=Q523),(D523-F523)/D523,AND(B523="Long",F523=Q523),(F523/D523)-1,AND(B523="Long",F523&lt;&gt;Q523),(F523/D523)-1,AND(B523="Short",F523&lt;&gt;Q523),(D523-F523)/D523)</f>
        <v>-2.0846297448662101</v>
      </c>
      <c r="P523" t="s">
        <v>23</v>
      </c>
      <c r="Q523" s="7">
        <v>29.815000000000001</v>
      </c>
      <c r="R523" s="8">
        <v>43914</v>
      </c>
      <c r="S523" s="10">
        <f t="shared" si="24"/>
        <v>366</v>
      </c>
      <c r="T523" s="10">
        <v>0</v>
      </c>
      <c r="V523" s="11" t="b">
        <f t="shared" si="25"/>
        <v>0</v>
      </c>
      <c r="Y523" s="10">
        <v>0</v>
      </c>
      <c r="AC523" t="b">
        <f t="shared" si="26"/>
        <v>0</v>
      </c>
    </row>
    <row r="524" spans="1:29" x14ac:dyDescent="0.2">
      <c r="A524" t="s">
        <v>310</v>
      </c>
      <c r="B524" t="s">
        <v>25</v>
      </c>
      <c r="C524" s="6">
        <v>44998</v>
      </c>
      <c r="D524" s="7">
        <v>52.454000000000001</v>
      </c>
      <c r="E524" s="6">
        <v>44999</v>
      </c>
      <c r="F524" s="7">
        <v>57.658999999999999</v>
      </c>
      <c r="G524">
        <v>1</v>
      </c>
      <c r="H524">
        <v>0</v>
      </c>
      <c r="J524" s="7"/>
      <c r="K524" s="8"/>
      <c r="M524" s="7"/>
      <c r="N524" s="8"/>
      <c r="O524" s="9" cm="1">
        <f t="array" ref="O524">_xlfn.IFS(AND(B524="Short",F524=Q524),(D524-F524)/D524,AND(B524="Long",F524=Q524),(F524/D524)-1,AND(B524="Long",F524&lt;&gt;Q524),(F524/D524)-1,AND(B524="Short",F524&lt;&gt;Q524),(D524-F524)/D524)</f>
        <v>9.9229801349754121E-2</v>
      </c>
      <c r="P524" t="s">
        <v>23</v>
      </c>
      <c r="Q524" s="7">
        <v>57.658999999999999</v>
      </c>
      <c r="R524" s="8">
        <v>44998</v>
      </c>
      <c r="S524" s="10">
        <f t="shared" si="24"/>
        <v>1</v>
      </c>
      <c r="T524" s="10">
        <v>1</v>
      </c>
      <c r="V524" s="11" t="str">
        <f t="shared" si="25"/>
        <v>1</v>
      </c>
      <c r="Y524" s="10">
        <v>0</v>
      </c>
      <c r="AC524">
        <f t="shared" si="26"/>
        <v>1</v>
      </c>
    </row>
    <row r="525" spans="1:29" x14ac:dyDescent="0.2">
      <c r="A525" t="s">
        <v>310</v>
      </c>
      <c r="B525" t="s">
        <v>22</v>
      </c>
      <c r="C525" s="6">
        <v>44999</v>
      </c>
      <c r="D525" s="7">
        <v>58.552</v>
      </c>
      <c r="E525" s="6">
        <v>45008</v>
      </c>
      <c r="F525" s="7">
        <v>53.017000000000003</v>
      </c>
      <c r="G525">
        <v>1</v>
      </c>
      <c r="H525">
        <v>0</v>
      </c>
      <c r="J525" s="7"/>
      <c r="K525" s="8"/>
      <c r="M525" s="7"/>
      <c r="N525" s="8"/>
      <c r="O525" s="9" cm="1">
        <f t="array" ref="O525">_xlfn.IFS(AND(B525="Short",F525=Q525),(D525-F525)/D525,AND(B525="Long",F525=Q525),(F525/D525)-1,AND(B525="Long",F525&lt;&gt;Q525),(F525/D525)-1,AND(B525="Short",F525&lt;&gt;Q525),(D525-F525)/D525)</f>
        <v>9.4531356742724365E-2</v>
      </c>
      <c r="P525" t="s">
        <v>23</v>
      </c>
      <c r="Q525" s="7">
        <v>53.017000000000003</v>
      </c>
      <c r="R525" s="8">
        <v>44999</v>
      </c>
      <c r="S525" s="10">
        <f t="shared" si="24"/>
        <v>9</v>
      </c>
      <c r="T525" s="10">
        <v>1</v>
      </c>
      <c r="V525" s="11" t="str">
        <f t="shared" si="25"/>
        <v>1</v>
      </c>
      <c r="Y525" s="10">
        <v>0</v>
      </c>
      <c r="AC525">
        <f t="shared" si="26"/>
        <v>9</v>
      </c>
    </row>
    <row r="526" spans="1:29" x14ac:dyDescent="0.2">
      <c r="A526" t="s">
        <v>310</v>
      </c>
      <c r="B526" t="s">
        <v>22</v>
      </c>
      <c r="C526" s="6">
        <v>45125</v>
      </c>
      <c r="D526" s="7">
        <v>64.049000000000007</v>
      </c>
      <c r="E526" s="6">
        <v>45156</v>
      </c>
      <c r="F526" s="7">
        <v>59.541499999999999</v>
      </c>
      <c r="G526">
        <v>1</v>
      </c>
      <c r="H526">
        <v>0</v>
      </c>
      <c r="J526" s="7"/>
      <c r="K526" s="8"/>
      <c r="M526" s="7"/>
      <c r="N526" s="8"/>
      <c r="O526" s="9" cm="1">
        <f t="array" ref="O526">_xlfn.IFS(AND(B526="Short",F526=Q526),(D526-F526)/D526,AND(B526="Long",F526=Q526),(F526/D526)-1,AND(B526="Long",F526&lt;&gt;Q526),(F526/D526)-1,AND(B526="Short",F526&lt;&gt;Q526),(D526-F526)/D526)</f>
        <v>7.0375806023513357E-2</v>
      </c>
      <c r="P526" t="s">
        <v>23</v>
      </c>
      <c r="Q526" s="7">
        <v>59.541499999999999</v>
      </c>
      <c r="R526" s="8">
        <v>45125</v>
      </c>
      <c r="S526" s="10">
        <f t="shared" si="24"/>
        <v>31</v>
      </c>
      <c r="T526" s="10">
        <v>1</v>
      </c>
      <c r="V526" s="11" t="str">
        <f t="shared" si="25"/>
        <v>1</v>
      </c>
      <c r="Y526" s="10">
        <v>0</v>
      </c>
      <c r="AC526">
        <f t="shared" si="26"/>
        <v>31</v>
      </c>
    </row>
    <row r="527" spans="1:29" x14ac:dyDescent="0.2">
      <c r="A527" t="s">
        <v>316</v>
      </c>
      <c r="B527" t="s">
        <v>25</v>
      </c>
      <c r="C527" s="6">
        <v>44769</v>
      </c>
      <c r="D527" s="7">
        <v>229</v>
      </c>
      <c r="E527" s="6">
        <v>44785</v>
      </c>
      <c r="F527" s="7">
        <v>250.07499999999999</v>
      </c>
      <c r="G527">
        <v>1</v>
      </c>
      <c r="H527">
        <v>0</v>
      </c>
      <c r="J527" s="7"/>
      <c r="K527" s="8"/>
      <c r="M527" s="7"/>
      <c r="N527" s="8"/>
      <c r="O527" s="9" cm="1">
        <f t="array" ref="O527">_xlfn.IFS(AND(B527="Short",F527=Q527),(D527-F527)/D527,AND(B527="Long",F527=Q527),(F527/D527)-1,AND(B527="Long",F527&lt;&gt;Q527),(F527/D527)-1,AND(B527="Short",F527&lt;&gt;Q527),(D527-F527)/D527)</f>
        <v>9.2030567685589482E-2</v>
      </c>
      <c r="P527" t="s">
        <v>23</v>
      </c>
      <c r="Q527" s="7">
        <v>250.07499999999999</v>
      </c>
      <c r="R527" s="8">
        <v>44769</v>
      </c>
      <c r="S527" s="10">
        <f t="shared" si="24"/>
        <v>16</v>
      </c>
      <c r="T527" s="10">
        <v>1</v>
      </c>
      <c r="V527" s="11" t="str">
        <f t="shared" si="25"/>
        <v>1</v>
      </c>
      <c r="Y527" s="10">
        <v>0</v>
      </c>
      <c r="AC527">
        <f t="shared" si="26"/>
        <v>16</v>
      </c>
    </row>
    <row r="528" spans="1:29" x14ac:dyDescent="0.2">
      <c r="A528" t="s">
        <v>316</v>
      </c>
      <c r="B528" t="s">
        <v>25</v>
      </c>
      <c r="C528" s="6">
        <v>44952</v>
      </c>
      <c r="D528" s="7">
        <v>223.429</v>
      </c>
      <c r="E528" s="6">
        <v>44958</v>
      </c>
      <c r="F528" s="7">
        <v>243.1465</v>
      </c>
      <c r="G528">
        <v>1</v>
      </c>
      <c r="H528">
        <v>0</v>
      </c>
      <c r="J528" s="7"/>
      <c r="K528" s="8"/>
      <c r="M528" s="7"/>
      <c r="N528" s="8"/>
      <c r="O528" s="9" cm="1">
        <f t="array" ref="O528">_xlfn.IFS(AND(B528="Short",F528=Q528),(D528-F528)/D528,AND(B528="Long",F528=Q528),(F528/D528)-1,AND(B528="Long",F528&lt;&gt;Q528),(F528/D528)-1,AND(B528="Short",F528&lt;&gt;Q528),(D528-F528)/D528)</f>
        <v>8.8249511030349614E-2</v>
      </c>
      <c r="P528" t="s">
        <v>23</v>
      </c>
      <c r="Q528" s="7">
        <v>243.1465</v>
      </c>
      <c r="R528" s="8">
        <v>44952</v>
      </c>
      <c r="S528" s="10">
        <f t="shared" si="24"/>
        <v>6</v>
      </c>
      <c r="T528" s="10">
        <v>1</v>
      </c>
      <c r="V528" s="11" t="str">
        <f t="shared" si="25"/>
        <v>1</v>
      </c>
      <c r="Y528" s="10">
        <v>0</v>
      </c>
      <c r="AC528">
        <f t="shared" si="26"/>
        <v>6</v>
      </c>
    </row>
    <row r="529" spans="1:29" x14ac:dyDescent="0.2">
      <c r="A529" t="s">
        <v>288</v>
      </c>
      <c r="B529" t="s">
        <v>25</v>
      </c>
      <c r="C529" s="6">
        <v>45110</v>
      </c>
      <c r="D529" s="7">
        <v>209.66800000000001</v>
      </c>
      <c r="E529" s="6">
        <v>45476</v>
      </c>
      <c r="F529" s="7">
        <v>203.86</v>
      </c>
      <c r="G529">
        <v>0</v>
      </c>
      <c r="H529">
        <v>0</v>
      </c>
      <c r="J529" s="7"/>
      <c r="K529" s="8"/>
      <c r="M529" s="7"/>
      <c r="N529" s="8"/>
      <c r="O529" s="9" cm="1">
        <f t="array" ref="O529">_xlfn.IFS(AND(B529="Short",F529=Q529),(D529-F529)/D529,AND(B529="Long",F529=Q529),(F529/D529)-1,AND(B529="Long",F529&lt;&gt;Q529),(F529/D529)-1,AND(B529="Short",F529&lt;&gt;Q529),(D529-F529)/D529)</f>
        <v>-2.7700936719003311E-2</v>
      </c>
      <c r="P529" t="s">
        <v>23</v>
      </c>
      <c r="Q529" s="7">
        <v>236.053</v>
      </c>
      <c r="R529" s="8">
        <v>45110</v>
      </c>
      <c r="S529" s="10">
        <f t="shared" si="24"/>
        <v>366</v>
      </c>
      <c r="T529" s="10">
        <v>0</v>
      </c>
      <c r="V529" s="11" t="b">
        <f t="shared" si="25"/>
        <v>0</v>
      </c>
      <c r="Y529" s="10">
        <v>0</v>
      </c>
      <c r="AC529" t="b">
        <f t="shared" si="26"/>
        <v>0</v>
      </c>
    </row>
    <row r="530" spans="1:29" x14ac:dyDescent="0.2">
      <c r="A530" t="s">
        <v>279</v>
      </c>
      <c r="B530" t="s">
        <v>25</v>
      </c>
      <c r="C530" s="6">
        <v>43906</v>
      </c>
      <c r="D530" s="7">
        <v>21.202000000000002</v>
      </c>
      <c r="E530" s="6">
        <v>43907</v>
      </c>
      <c r="F530" s="7">
        <v>24.516999999999999</v>
      </c>
      <c r="G530">
        <v>1</v>
      </c>
      <c r="H530">
        <v>0</v>
      </c>
      <c r="J530" s="7"/>
      <c r="K530" s="8"/>
      <c r="M530" s="7"/>
      <c r="N530" s="8"/>
      <c r="O530" s="9" cm="1">
        <f t="array" ref="O530">_xlfn.IFS(AND(B530="Short",F530=Q530),(D530-F530)/D530,AND(B530="Long",F530=Q530),(F530/D530)-1,AND(B530="Long",F530&lt;&gt;Q530),(F530/D530)-1,AND(B530="Short",F530&lt;&gt;Q530),(D530-F530)/D530)</f>
        <v>0.1563531742288462</v>
      </c>
      <c r="P530" t="s">
        <v>23</v>
      </c>
      <c r="Q530" s="7">
        <v>24.516999999999999</v>
      </c>
      <c r="R530" s="8">
        <v>43906</v>
      </c>
      <c r="S530" s="10">
        <f t="shared" si="24"/>
        <v>1</v>
      </c>
      <c r="T530" s="10">
        <v>1</v>
      </c>
      <c r="V530" s="11" t="str">
        <f t="shared" si="25"/>
        <v>1</v>
      </c>
      <c r="Y530" s="10">
        <v>0</v>
      </c>
      <c r="AC530">
        <f t="shared" si="26"/>
        <v>1</v>
      </c>
    </row>
    <row r="531" spans="1:29" x14ac:dyDescent="0.2">
      <c r="A531" t="s">
        <v>321</v>
      </c>
      <c r="B531" t="s">
        <v>22</v>
      </c>
      <c r="C531" s="6">
        <v>43900</v>
      </c>
      <c r="D531" s="7">
        <v>18.957000000000001</v>
      </c>
      <c r="E531" s="6">
        <v>43901</v>
      </c>
      <c r="F531" s="7">
        <v>17.584499999999998</v>
      </c>
      <c r="G531">
        <v>1</v>
      </c>
      <c r="H531">
        <v>0</v>
      </c>
      <c r="J531" s="7"/>
      <c r="K531" s="8"/>
      <c r="M531" s="7"/>
      <c r="N531" s="8"/>
      <c r="O531" s="9" cm="1">
        <f t="array" ref="O531">_xlfn.IFS(AND(B531="Short",F531=Q531),(D531-F531)/D531,AND(B531="Long",F531=Q531),(F531/D531)-1,AND(B531="Long",F531&lt;&gt;Q531),(F531/D531)-1,AND(B531="Short",F531&lt;&gt;Q531),(D531-F531)/D531)</f>
        <v>7.2400696312707818E-2</v>
      </c>
      <c r="P531" t="s">
        <v>23</v>
      </c>
      <c r="Q531" s="7">
        <v>17.584499999999998</v>
      </c>
      <c r="R531" s="8">
        <v>43900</v>
      </c>
      <c r="S531" s="10">
        <f t="shared" si="24"/>
        <v>1</v>
      </c>
      <c r="T531" s="10">
        <v>1</v>
      </c>
      <c r="V531" s="11" t="str">
        <f t="shared" si="25"/>
        <v>1</v>
      </c>
      <c r="Y531" s="10">
        <v>0</v>
      </c>
      <c r="AC531">
        <f t="shared" si="26"/>
        <v>1</v>
      </c>
    </row>
    <row r="532" spans="1:29" x14ac:dyDescent="0.2">
      <c r="A532" t="s">
        <v>321</v>
      </c>
      <c r="B532" t="s">
        <v>25</v>
      </c>
      <c r="C532" s="6">
        <v>43902</v>
      </c>
      <c r="D532" s="7">
        <v>15.795999999999999</v>
      </c>
      <c r="E532" s="6">
        <v>43928</v>
      </c>
      <c r="F532" s="7">
        <v>17.116</v>
      </c>
      <c r="G532">
        <v>1</v>
      </c>
      <c r="H532">
        <v>0</v>
      </c>
      <c r="J532" s="7"/>
      <c r="K532" s="8"/>
      <c r="M532" s="7"/>
      <c r="N532" s="8"/>
      <c r="O532" s="9" cm="1">
        <f t="array" ref="O532">_xlfn.IFS(AND(B532="Short",F532=Q532),(D532-F532)/D532,AND(B532="Long",F532=Q532),(F532/D532)-1,AND(B532="Long",F532&lt;&gt;Q532),(F532/D532)-1,AND(B532="Short",F532&lt;&gt;Q532),(D532-F532)/D532)</f>
        <v>8.3565459610027926E-2</v>
      </c>
      <c r="P532" t="s">
        <v>23</v>
      </c>
      <c r="Q532" s="7">
        <v>17.116</v>
      </c>
      <c r="R532" s="8">
        <v>43902</v>
      </c>
      <c r="S532" s="10">
        <f t="shared" si="24"/>
        <v>26</v>
      </c>
      <c r="T532" s="10">
        <v>1</v>
      </c>
      <c r="V532" s="11" t="str">
        <f t="shared" si="25"/>
        <v>1</v>
      </c>
      <c r="Y532" s="10">
        <v>0</v>
      </c>
      <c r="AC532">
        <f t="shared" si="26"/>
        <v>26</v>
      </c>
    </row>
    <row r="533" spans="1:29" x14ac:dyDescent="0.2">
      <c r="A533" t="s">
        <v>282</v>
      </c>
      <c r="B533" t="s">
        <v>25</v>
      </c>
      <c r="C533" s="6">
        <v>43906</v>
      </c>
      <c r="D533" s="7">
        <v>66.31</v>
      </c>
      <c r="E533" s="6">
        <v>43910</v>
      </c>
      <c r="F533" s="7">
        <v>74.034999999999997</v>
      </c>
      <c r="G533">
        <v>1</v>
      </c>
      <c r="H533">
        <v>0</v>
      </c>
      <c r="J533" s="7"/>
      <c r="K533" s="8"/>
      <c r="M533" s="7"/>
      <c r="N533" s="8"/>
      <c r="O533" s="9" cm="1">
        <f t="array" ref="O533">_xlfn.IFS(AND(B533="Short",F533=Q533),(D533-F533)/D533,AND(B533="Long",F533=Q533),(F533/D533)-1,AND(B533="Long",F533&lt;&gt;Q533),(F533/D533)-1,AND(B533="Short",F533&lt;&gt;Q533),(D533-F533)/D533)</f>
        <v>0.11649826572161048</v>
      </c>
      <c r="P533" t="s">
        <v>23</v>
      </c>
      <c r="Q533" s="7">
        <v>74.034999999999997</v>
      </c>
      <c r="R533" s="8">
        <v>43906</v>
      </c>
      <c r="S533" s="10">
        <f t="shared" si="24"/>
        <v>4</v>
      </c>
      <c r="T533" s="10">
        <v>1</v>
      </c>
      <c r="V533" s="11" t="str">
        <f t="shared" si="25"/>
        <v>1</v>
      </c>
      <c r="Y533" s="10">
        <v>0</v>
      </c>
      <c r="AC533">
        <f t="shared" si="26"/>
        <v>4</v>
      </c>
    </row>
    <row r="534" spans="1:29" x14ac:dyDescent="0.2">
      <c r="A534" t="s">
        <v>282</v>
      </c>
      <c r="B534" t="s">
        <v>22</v>
      </c>
      <c r="C534" s="6">
        <v>43915</v>
      </c>
      <c r="D534" s="7">
        <v>79.331999999999994</v>
      </c>
      <c r="E534" s="6">
        <v>44281</v>
      </c>
      <c r="F534" s="7">
        <v>132.99</v>
      </c>
      <c r="G534">
        <v>0</v>
      </c>
      <c r="H534">
        <v>0</v>
      </c>
      <c r="J534" s="7"/>
      <c r="K534" s="8"/>
      <c r="M534" s="7"/>
      <c r="N534" s="8"/>
      <c r="O534" s="9" cm="1">
        <f t="array" ref="O534">_xlfn.IFS(AND(B534="Short",F534=Q534),(D534-F534)/D534,AND(B534="Long",F534=Q534),(F534/D534)-1,AND(B534="Long",F534&lt;&gt;Q534),(F534/D534)-1,AND(B534="Short",F534&lt;&gt;Q534),(D534-F534)/D534)</f>
        <v>-0.67637271214642292</v>
      </c>
      <c r="P534" t="s">
        <v>23</v>
      </c>
      <c r="Q534" s="7">
        <v>73.497</v>
      </c>
      <c r="R534" s="8">
        <v>43915</v>
      </c>
      <c r="S534" s="10">
        <f t="shared" si="24"/>
        <v>366</v>
      </c>
      <c r="T534" s="10">
        <v>0</v>
      </c>
      <c r="V534" s="11" t="b">
        <f t="shared" si="25"/>
        <v>0</v>
      </c>
      <c r="Y534" s="10">
        <v>0</v>
      </c>
      <c r="AC534" t="b">
        <f t="shared" si="26"/>
        <v>0</v>
      </c>
    </row>
    <row r="535" spans="1:29" x14ac:dyDescent="0.2">
      <c r="A535" t="s">
        <v>368</v>
      </c>
      <c r="B535" t="s">
        <v>25</v>
      </c>
      <c r="C535" s="6">
        <v>43899</v>
      </c>
      <c r="D535" s="7">
        <v>11.603</v>
      </c>
      <c r="E535" s="6">
        <v>43986</v>
      </c>
      <c r="F535" s="7">
        <v>12.750500000000001</v>
      </c>
      <c r="G535">
        <v>1</v>
      </c>
      <c r="H535">
        <v>0</v>
      </c>
      <c r="J535" s="7"/>
      <c r="K535" s="8"/>
      <c r="M535" s="7"/>
      <c r="N535" s="8"/>
      <c r="O535" s="9" cm="1">
        <f t="array" ref="O535">_xlfn.IFS(AND(B535="Short",F535=Q535),(D535-F535)/D535,AND(B535="Long",F535=Q535),(F535/D535)-1,AND(B535="Long",F535&lt;&gt;Q535),(F535/D535)-1,AND(B535="Short",F535&lt;&gt;Q535),(D535-F535)/D535)</f>
        <v>9.889683702490748E-2</v>
      </c>
      <c r="P535" t="s">
        <v>23</v>
      </c>
      <c r="Q535" s="7">
        <v>12.750500000000001</v>
      </c>
      <c r="R535" s="8">
        <v>43899</v>
      </c>
      <c r="S535" s="10">
        <f t="shared" si="24"/>
        <v>87</v>
      </c>
      <c r="T535" s="10">
        <v>1</v>
      </c>
      <c r="V535" s="11" t="str">
        <f t="shared" si="25"/>
        <v>1</v>
      </c>
      <c r="Y535" s="10">
        <v>0</v>
      </c>
      <c r="AC535">
        <f t="shared" si="26"/>
        <v>87</v>
      </c>
    </row>
    <row r="536" spans="1:29" x14ac:dyDescent="0.2">
      <c r="A536" t="s">
        <v>282</v>
      </c>
      <c r="B536" t="s">
        <v>22</v>
      </c>
      <c r="C536" s="6">
        <v>44372</v>
      </c>
      <c r="D536" s="7">
        <v>150.529</v>
      </c>
      <c r="E536" s="6">
        <v>44614</v>
      </c>
      <c r="F536" s="7">
        <v>136.42150000000001</v>
      </c>
      <c r="G536">
        <v>1</v>
      </c>
      <c r="H536">
        <v>0</v>
      </c>
      <c r="J536" s="7"/>
      <c r="K536" s="8"/>
      <c r="M536" s="7"/>
      <c r="N536" s="8"/>
      <c r="O536" s="9" cm="1">
        <f t="array" ref="O536">_xlfn.IFS(AND(B536="Short",F536=Q536),(D536-F536)/D536,AND(B536="Long",F536=Q536),(F536/D536)-1,AND(B536="Long",F536&lt;&gt;Q536),(F536/D536)-1,AND(B536="Short",F536&lt;&gt;Q536),(D536-F536)/D536)</f>
        <v>9.3719482624610453E-2</v>
      </c>
      <c r="P536" t="s">
        <v>23</v>
      </c>
      <c r="Q536" s="7">
        <v>136.42150000000001</v>
      </c>
      <c r="R536" s="8">
        <v>44372</v>
      </c>
      <c r="S536" s="10">
        <f t="shared" si="24"/>
        <v>242</v>
      </c>
      <c r="T536" s="10">
        <v>1</v>
      </c>
      <c r="V536" s="11" t="str">
        <f t="shared" si="25"/>
        <v>1</v>
      </c>
      <c r="Y536" s="10">
        <v>0</v>
      </c>
      <c r="AC536">
        <f t="shared" si="26"/>
        <v>242</v>
      </c>
    </row>
    <row r="537" spans="1:29" x14ac:dyDescent="0.2">
      <c r="A537" t="s">
        <v>368</v>
      </c>
      <c r="B537" t="s">
        <v>25</v>
      </c>
      <c r="C537" s="6">
        <v>44998</v>
      </c>
      <c r="D537" s="7">
        <v>14.817</v>
      </c>
      <c r="E537" s="6">
        <v>44999</v>
      </c>
      <c r="F537" s="7">
        <v>19.369499999999999</v>
      </c>
      <c r="G537">
        <v>1</v>
      </c>
      <c r="H537">
        <v>0</v>
      </c>
      <c r="J537" s="7"/>
      <c r="K537" s="8"/>
      <c r="M537" s="7"/>
      <c r="N537" s="8"/>
      <c r="O537" s="9" cm="1">
        <f t="array" ref="O537">_xlfn.IFS(AND(B537="Short",F537=Q537),(D537-F537)/D537,AND(B537="Long",F537=Q537),(F537/D537)-1,AND(B537="Long",F537&lt;&gt;Q537),(F537/D537)-1,AND(B537="Short",F537&lt;&gt;Q537),(D537-F537)/D537)</f>
        <v>0.30724843085644848</v>
      </c>
      <c r="P537" t="s">
        <v>23</v>
      </c>
      <c r="Q537" s="7">
        <v>19.369499999999999</v>
      </c>
      <c r="R537" s="8">
        <v>44998</v>
      </c>
      <c r="S537" s="10">
        <f t="shared" si="24"/>
        <v>1</v>
      </c>
      <c r="T537" s="10">
        <v>1</v>
      </c>
      <c r="V537" s="11" t="str">
        <f t="shared" si="25"/>
        <v>1</v>
      </c>
      <c r="Y537" s="10">
        <v>0</v>
      </c>
      <c r="AC537">
        <f t="shared" si="26"/>
        <v>1</v>
      </c>
    </row>
    <row r="538" spans="1:29" x14ac:dyDescent="0.2">
      <c r="A538" t="s">
        <v>368</v>
      </c>
      <c r="B538" t="s">
        <v>25</v>
      </c>
      <c r="C538" s="6">
        <v>45219</v>
      </c>
      <c r="D538" s="7">
        <v>14.666499999999999</v>
      </c>
      <c r="E538" s="6">
        <v>45245</v>
      </c>
      <c r="F538" s="7">
        <v>16.17775</v>
      </c>
      <c r="G538">
        <v>1</v>
      </c>
      <c r="H538">
        <v>0</v>
      </c>
      <c r="J538" s="7"/>
      <c r="K538" s="8"/>
      <c r="M538" s="7"/>
      <c r="N538" s="8"/>
      <c r="O538" s="9" cm="1">
        <f t="array" ref="O538">_xlfn.IFS(AND(B538="Short",F538=Q538),(D538-F538)/D538,AND(B538="Long",F538=Q538),(F538/D538)-1,AND(B538="Long",F538&lt;&gt;Q538),(F538/D538)-1,AND(B538="Short",F538&lt;&gt;Q538),(D538-F538)/D538)</f>
        <v>0.10304094364708694</v>
      </c>
      <c r="P538" t="s">
        <v>23</v>
      </c>
      <c r="Q538" s="7">
        <v>16.17775</v>
      </c>
      <c r="R538" s="8">
        <v>45219</v>
      </c>
      <c r="S538" s="10">
        <f t="shared" si="24"/>
        <v>26</v>
      </c>
      <c r="T538" s="10">
        <v>1</v>
      </c>
      <c r="V538" s="11" t="str">
        <f t="shared" si="25"/>
        <v>1</v>
      </c>
      <c r="Y538" s="10">
        <v>0</v>
      </c>
      <c r="AC538">
        <f t="shared" si="26"/>
        <v>26</v>
      </c>
    </row>
    <row r="539" spans="1:29" x14ac:dyDescent="0.2">
      <c r="A539" t="s">
        <v>309</v>
      </c>
      <c r="B539" t="s">
        <v>22</v>
      </c>
      <c r="C539" s="6">
        <v>44144</v>
      </c>
      <c r="D539" s="7">
        <v>60.131999999999998</v>
      </c>
      <c r="E539" s="6">
        <v>44510</v>
      </c>
      <c r="F539" s="7">
        <v>68.959999999999994</v>
      </c>
      <c r="G539">
        <v>0</v>
      </c>
      <c r="H539">
        <v>0</v>
      </c>
      <c r="J539" s="7"/>
      <c r="K539" s="8"/>
      <c r="M539" s="7"/>
      <c r="N539" s="8"/>
      <c r="O539" s="9" cm="1">
        <f t="array" ref="O539">_xlfn.IFS(AND(B539="Short",F539=Q539),(D539-F539)/D539,AND(B539="Long",F539=Q539),(F539/D539)-1,AND(B539="Long",F539&lt;&gt;Q539),(F539/D539)-1,AND(B539="Short",F539&lt;&gt;Q539),(D539-F539)/D539)</f>
        <v>-0.14681035056209665</v>
      </c>
      <c r="P539" t="s">
        <v>23</v>
      </c>
      <c r="Q539" s="7">
        <v>54.972000000000001</v>
      </c>
      <c r="R539" s="8">
        <v>44144</v>
      </c>
      <c r="S539" s="10">
        <f t="shared" si="24"/>
        <v>366</v>
      </c>
      <c r="T539" s="10">
        <v>0</v>
      </c>
      <c r="V539" s="11" t="b">
        <f t="shared" si="25"/>
        <v>0</v>
      </c>
      <c r="Y539" s="10">
        <v>0</v>
      </c>
      <c r="AC539" t="b">
        <f t="shared" si="26"/>
        <v>0</v>
      </c>
    </row>
    <row r="540" spans="1:29" x14ac:dyDescent="0.2">
      <c r="A540" t="s">
        <v>373</v>
      </c>
      <c r="B540" t="s">
        <v>25</v>
      </c>
      <c r="C540" s="6">
        <v>43906</v>
      </c>
      <c r="D540" s="7">
        <v>42.378999999999998</v>
      </c>
      <c r="E540" s="6">
        <v>43945</v>
      </c>
      <c r="F540" s="7">
        <v>46.421500000000002</v>
      </c>
      <c r="G540">
        <v>1</v>
      </c>
      <c r="H540">
        <v>0</v>
      </c>
      <c r="J540" s="7"/>
      <c r="K540" s="8"/>
      <c r="M540" s="7"/>
      <c r="N540" s="8"/>
      <c r="O540" s="9" cm="1">
        <f t="array" ref="O540">_xlfn.IFS(AND(B540="Short",F540=Q540),(D540-F540)/D540,AND(B540="Long",F540=Q540),(F540/D540)-1,AND(B540="Long",F540&lt;&gt;Q540),(F540/D540)-1,AND(B540="Short",F540&lt;&gt;Q540),(D540-F540)/D540)</f>
        <v>9.5389225795795118E-2</v>
      </c>
      <c r="P540" t="s">
        <v>23</v>
      </c>
      <c r="Q540" s="7">
        <v>46.421500000000002</v>
      </c>
      <c r="R540" s="8">
        <v>43906</v>
      </c>
      <c r="S540" s="10">
        <f t="shared" si="24"/>
        <v>39</v>
      </c>
      <c r="T540" s="10">
        <v>1</v>
      </c>
      <c r="V540" s="11" t="str">
        <f t="shared" si="25"/>
        <v>1</v>
      </c>
      <c r="Y540" s="10">
        <v>0</v>
      </c>
      <c r="AC540">
        <f t="shared" si="26"/>
        <v>39</v>
      </c>
    </row>
    <row r="541" spans="1:29" x14ac:dyDescent="0.2">
      <c r="A541" t="s">
        <v>373</v>
      </c>
      <c r="B541" t="s">
        <v>22</v>
      </c>
      <c r="C541" s="6">
        <v>44225</v>
      </c>
      <c r="D541" s="7">
        <v>71.846999999999994</v>
      </c>
      <c r="E541" s="6">
        <v>44592</v>
      </c>
      <c r="F541" s="7">
        <v>113.26</v>
      </c>
      <c r="G541">
        <v>0</v>
      </c>
      <c r="H541">
        <v>0</v>
      </c>
      <c r="J541" s="7"/>
      <c r="K541" s="8"/>
      <c r="M541" s="7"/>
      <c r="N541" s="8"/>
      <c r="O541" s="9" cm="1">
        <f t="array" ref="O541">_xlfn.IFS(AND(B541="Short",F541=Q541),(D541-F541)/D541,AND(B541="Long",F541=Q541),(F541/D541)-1,AND(B541="Long",F541&lt;&gt;Q541),(F541/D541)-1,AND(B541="Short",F541&lt;&gt;Q541),(D541-F541)/D541)</f>
        <v>-0.5764054170668228</v>
      </c>
      <c r="P541" t="s">
        <v>23</v>
      </c>
      <c r="Q541" s="7">
        <v>65.974500000000006</v>
      </c>
      <c r="R541" s="8">
        <v>44225</v>
      </c>
      <c r="S541" s="10">
        <f t="shared" si="24"/>
        <v>367</v>
      </c>
      <c r="T541" s="10">
        <v>0</v>
      </c>
      <c r="V541" s="11" t="b">
        <f t="shared" si="25"/>
        <v>0</v>
      </c>
      <c r="Y541" s="10">
        <v>0</v>
      </c>
      <c r="AC541" t="b">
        <f t="shared" si="26"/>
        <v>0</v>
      </c>
    </row>
    <row r="542" spans="1:29" x14ac:dyDescent="0.2">
      <c r="A542" t="s">
        <v>373</v>
      </c>
      <c r="B542" t="s">
        <v>25</v>
      </c>
      <c r="C542" s="6">
        <v>44855</v>
      </c>
      <c r="D542" s="7">
        <v>66.843999999999994</v>
      </c>
      <c r="E542" s="6">
        <v>44862</v>
      </c>
      <c r="F542" s="7">
        <v>77.674000000000007</v>
      </c>
      <c r="G542">
        <v>1</v>
      </c>
      <c r="H542">
        <v>0</v>
      </c>
      <c r="J542" s="7"/>
      <c r="K542" s="8"/>
      <c r="M542" s="7"/>
      <c r="N542" s="8"/>
      <c r="O542" s="9" cm="1">
        <f t="array" ref="O542">_xlfn.IFS(AND(B542="Short",F542=Q542),(D542-F542)/D542,AND(B542="Long",F542=Q542),(F542/D542)-1,AND(B542="Long",F542&lt;&gt;Q542),(F542/D542)-1,AND(B542="Short",F542&lt;&gt;Q542),(D542-F542)/D542)</f>
        <v>0.16201902938184443</v>
      </c>
      <c r="P542" t="s">
        <v>23</v>
      </c>
      <c r="Q542" s="7">
        <v>77.674000000000007</v>
      </c>
      <c r="R542" s="8">
        <v>44855</v>
      </c>
      <c r="S542" s="10">
        <f t="shared" si="24"/>
        <v>7</v>
      </c>
      <c r="T542" s="10">
        <v>1</v>
      </c>
      <c r="V542" s="11" t="str">
        <f t="shared" si="25"/>
        <v>1</v>
      </c>
      <c r="Y542" s="10">
        <v>0</v>
      </c>
      <c r="AC542">
        <f t="shared" si="26"/>
        <v>7</v>
      </c>
    </row>
    <row r="543" spans="1:29" x14ac:dyDescent="0.2">
      <c r="A543" t="s">
        <v>328</v>
      </c>
      <c r="B543" t="s">
        <v>25</v>
      </c>
      <c r="C543" s="6">
        <v>43906</v>
      </c>
      <c r="D543" s="7">
        <v>111.84699999999999</v>
      </c>
      <c r="E543" s="6">
        <v>43907</v>
      </c>
      <c r="F543" s="7">
        <v>123.8245</v>
      </c>
      <c r="G543">
        <v>1</v>
      </c>
      <c r="H543">
        <v>0</v>
      </c>
      <c r="J543" s="7"/>
      <c r="K543" s="8"/>
      <c r="M543" s="7"/>
      <c r="N543" s="8"/>
      <c r="O543" s="9" cm="1">
        <f t="array" ref="O543">_xlfn.IFS(AND(B543="Short",F543=Q543),(D543-F543)/D543,AND(B543="Long",F543=Q543),(F543/D543)-1,AND(B543="Long",F543&lt;&gt;Q543),(F543/D543)-1,AND(B543="Short",F543&lt;&gt;Q543),(D543-F543)/D543)</f>
        <v>0.1070882544905094</v>
      </c>
      <c r="P543" t="s">
        <v>23</v>
      </c>
      <c r="Q543" s="7">
        <v>123.8245</v>
      </c>
      <c r="R543" s="8">
        <v>43906</v>
      </c>
      <c r="S543" s="10">
        <f t="shared" si="24"/>
        <v>1</v>
      </c>
      <c r="T543" s="10">
        <v>1</v>
      </c>
      <c r="V543" s="11" t="str">
        <f t="shared" si="25"/>
        <v>1</v>
      </c>
      <c r="Y543" s="10">
        <v>0</v>
      </c>
      <c r="AC543">
        <f t="shared" si="26"/>
        <v>1</v>
      </c>
    </row>
    <row r="544" spans="1:29" x14ac:dyDescent="0.2">
      <c r="A544" t="s">
        <v>373</v>
      </c>
      <c r="B544" t="s">
        <v>25</v>
      </c>
      <c r="C544" s="6">
        <v>45133</v>
      </c>
      <c r="D544" s="7">
        <v>72.820999999999998</v>
      </c>
      <c r="E544" s="6">
        <v>45244</v>
      </c>
      <c r="F544" s="7">
        <v>78.978499999999997</v>
      </c>
      <c r="G544">
        <v>1</v>
      </c>
      <c r="H544">
        <v>0</v>
      </c>
      <c r="J544" s="7"/>
      <c r="K544" s="8"/>
      <c r="M544" s="7"/>
      <c r="N544" s="8"/>
      <c r="O544" s="9" cm="1">
        <f t="array" ref="O544">_xlfn.IFS(AND(B544="Short",F544=Q544),(D544-F544)/D544,AND(B544="Long",F544=Q544),(F544/D544)-1,AND(B544="Long",F544&lt;&gt;Q544),(F544/D544)-1,AND(B544="Short",F544&lt;&gt;Q544),(D544-F544)/D544)</f>
        <v>8.455665261394385E-2</v>
      </c>
      <c r="P544" t="s">
        <v>23</v>
      </c>
      <c r="Q544" s="7">
        <v>78.978499999999997</v>
      </c>
      <c r="R544" s="8">
        <v>45133</v>
      </c>
      <c r="S544" s="10">
        <f t="shared" si="24"/>
        <v>111</v>
      </c>
      <c r="T544" s="10">
        <v>1</v>
      </c>
      <c r="V544" s="11" t="str">
        <f t="shared" si="25"/>
        <v>1</v>
      </c>
      <c r="Y544" s="10">
        <v>0</v>
      </c>
      <c r="AC544">
        <f t="shared" si="26"/>
        <v>111</v>
      </c>
    </row>
    <row r="545" spans="1:29" x14ac:dyDescent="0.2">
      <c r="A545" t="s">
        <v>373</v>
      </c>
      <c r="B545" t="s">
        <v>25</v>
      </c>
      <c r="C545" s="6">
        <v>45498</v>
      </c>
      <c r="D545" s="7">
        <v>58.871000000000002</v>
      </c>
      <c r="E545" s="6">
        <v>45503</v>
      </c>
      <c r="F545" s="7">
        <v>63.828499999999998</v>
      </c>
      <c r="G545">
        <v>1</v>
      </c>
      <c r="H545">
        <v>0</v>
      </c>
      <c r="J545" s="7"/>
      <c r="K545" s="8"/>
      <c r="M545" s="7"/>
      <c r="N545" s="8"/>
      <c r="O545" s="9" cm="1">
        <f t="array" ref="O545">_xlfn.IFS(AND(B545="Short",F545=Q545),(D545-F545)/D545,AND(B545="Long",F545=Q545),(F545/D545)-1,AND(B545="Long",F545&lt;&gt;Q545),(F545/D545)-1,AND(B545="Short",F545&lt;&gt;Q545),(D545-F545)/D545)</f>
        <v>8.4209542898880496E-2</v>
      </c>
      <c r="P545" t="s">
        <v>23</v>
      </c>
      <c r="Q545" s="7">
        <v>63.828499999999998</v>
      </c>
      <c r="R545" s="8">
        <v>45498</v>
      </c>
      <c r="S545" s="10">
        <f t="shared" si="24"/>
        <v>5</v>
      </c>
      <c r="T545" s="10">
        <v>1</v>
      </c>
      <c r="V545" s="11" t="str">
        <f t="shared" si="25"/>
        <v>1</v>
      </c>
      <c r="Y545" s="10">
        <v>0</v>
      </c>
      <c r="AC545">
        <f t="shared" si="26"/>
        <v>5</v>
      </c>
    </row>
    <row r="546" spans="1:29" x14ac:dyDescent="0.2">
      <c r="A546" t="s">
        <v>376</v>
      </c>
      <c r="B546" t="s">
        <v>25</v>
      </c>
      <c r="C546" s="6">
        <v>43899</v>
      </c>
      <c r="D546" s="7">
        <v>44.620699999999999</v>
      </c>
      <c r="E546" s="6">
        <v>43903</v>
      </c>
      <c r="F546" s="7">
        <v>48.325699999999998</v>
      </c>
      <c r="G546">
        <v>1</v>
      </c>
      <c r="H546">
        <v>0</v>
      </c>
      <c r="J546" s="7"/>
      <c r="K546" s="8"/>
      <c r="M546" s="7"/>
      <c r="N546" s="8"/>
      <c r="O546" s="9" cm="1">
        <f t="array" ref="O546">_xlfn.IFS(AND(B546="Short",F546=Q546),(D546-F546)/D546,AND(B546="Long",F546=Q546),(F546/D546)-1,AND(B546="Long",F546&lt;&gt;Q546),(F546/D546)-1,AND(B546="Short",F546&lt;&gt;Q546),(D546-F546)/D546)</f>
        <v>8.3033211043304966E-2</v>
      </c>
      <c r="P546" t="s">
        <v>23</v>
      </c>
      <c r="Q546" s="7">
        <v>48.325699999999998</v>
      </c>
      <c r="R546" s="8">
        <v>43899</v>
      </c>
      <c r="S546" s="10">
        <f t="shared" si="24"/>
        <v>4</v>
      </c>
      <c r="T546" s="10">
        <v>1</v>
      </c>
      <c r="V546" s="11" t="str">
        <f t="shared" si="25"/>
        <v>1</v>
      </c>
      <c r="Y546" s="10">
        <v>0</v>
      </c>
      <c r="AC546">
        <f t="shared" si="26"/>
        <v>4</v>
      </c>
    </row>
    <row r="547" spans="1:29" x14ac:dyDescent="0.2">
      <c r="A547" t="s">
        <v>376</v>
      </c>
      <c r="B547" t="s">
        <v>25</v>
      </c>
      <c r="C547" s="6">
        <v>43906</v>
      </c>
      <c r="D547" s="7">
        <v>40.786000000000001</v>
      </c>
      <c r="E547" s="6">
        <v>43906</v>
      </c>
      <c r="F547" s="7">
        <v>46.981000000000002</v>
      </c>
      <c r="G547">
        <v>1</v>
      </c>
      <c r="H547">
        <v>0</v>
      </c>
      <c r="J547" s="7"/>
      <c r="K547" s="8"/>
      <c r="M547" s="7"/>
      <c r="N547" s="8"/>
      <c r="O547" s="9" cm="1">
        <f t="array" ref="O547">_xlfn.IFS(AND(B547="Short",F547=Q547),(D547-F547)/D547,AND(B547="Long",F547=Q547),(F547/D547)-1,AND(B547="Long",F547&lt;&gt;Q547),(F547/D547)-1,AND(B547="Short",F547&lt;&gt;Q547),(D547-F547)/D547)</f>
        <v>0.15189035453341826</v>
      </c>
      <c r="P547" t="s">
        <v>23</v>
      </c>
      <c r="Q547" s="7">
        <v>46.981000000000002</v>
      </c>
      <c r="R547" s="8">
        <v>43906</v>
      </c>
      <c r="S547" s="10">
        <f t="shared" si="24"/>
        <v>0</v>
      </c>
      <c r="T547" s="10">
        <v>1</v>
      </c>
      <c r="V547" s="11" t="str">
        <f t="shared" si="25"/>
        <v>1</v>
      </c>
      <c r="Y547" s="10">
        <v>0</v>
      </c>
      <c r="AC547">
        <f t="shared" si="26"/>
        <v>0</v>
      </c>
    </row>
    <row r="548" spans="1:29" x14ac:dyDescent="0.2">
      <c r="A548" t="s">
        <v>330</v>
      </c>
      <c r="B548" t="s">
        <v>25</v>
      </c>
      <c r="C548" s="6">
        <v>43906</v>
      </c>
      <c r="D548" s="7">
        <v>114.319</v>
      </c>
      <c r="E548" s="6">
        <v>43916</v>
      </c>
      <c r="F548" s="7">
        <v>127.2865</v>
      </c>
      <c r="G548">
        <v>1</v>
      </c>
      <c r="H548">
        <v>0</v>
      </c>
      <c r="J548" s="7"/>
      <c r="K548" s="8"/>
      <c r="M548" s="7"/>
      <c r="N548" s="8"/>
      <c r="O548" s="9" cm="1">
        <f t="array" ref="O548">_xlfn.IFS(AND(B548="Short",F548=Q548),(D548-F548)/D548,AND(B548="Long",F548=Q548),(F548/D548)-1,AND(B548="Long",F548&lt;&gt;Q548),(F548/D548)-1,AND(B548="Short",F548&lt;&gt;Q548),(D548-F548)/D548)</f>
        <v>0.11343258775881515</v>
      </c>
      <c r="P548" t="s">
        <v>23</v>
      </c>
      <c r="Q548" s="7">
        <v>127.2865</v>
      </c>
      <c r="R548" s="8">
        <v>43906</v>
      </c>
      <c r="S548" s="10">
        <f t="shared" si="24"/>
        <v>10</v>
      </c>
      <c r="T548" s="10">
        <v>1</v>
      </c>
      <c r="V548" s="11" t="str">
        <f t="shared" si="25"/>
        <v>1</v>
      </c>
      <c r="Y548" s="10">
        <v>0</v>
      </c>
      <c r="AC548">
        <f t="shared" si="26"/>
        <v>10</v>
      </c>
    </row>
    <row r="549" spans="1:29" x14ac:dyDescent="0.2">
      <c r="A549" t="s">
        <v>332</v>
      </c>
      <c r="B549" t="s">
        <v>25</v>
      </c>
      <c r="C549" s="6">
        <v>43993</v>
      </c>
      <c r="D549" s="7">
        <v>72.822000000000003</v>
      </c>
      <c r="E549" s="6">
        <v>44144</v>
      </c>
      <c r="F549" s="7">
        <v>81.311999999999998</v>
      </c>
      <c r="G549">
        <v>1</v>
      </c>
      <c r="H549">
        <v>0</v>
      </c>
      <c r="J549" s="7"/>
      <c r="K549" s="8"/>
      <c r="M549" s="7"/>
      <c r="N549" s="8"/>
      <c r="O549" s="9" cm="1">
        <f t="array" ref="O549">_xlfn.IFS(AND(B549="Short",F549=Q549),(D549-F549)/D549,AND(B549="Long",F549=Q549),(F549/D549)-1,AND(B549="Long",F549&lt;&gt;Q549),(F549/D549)-1,AND(B549="Short",F549&lt;&gt;Q549),(D549-F549)/D549)</f>
        <v>0.11658564719452902</v>
      </c>
      <c r="P549" t="s">
        <v>23</v>
      </c>
      <c r="Q549" s="7">
        <v>81.311999999999998</v>
      </c>
      <c r="R549" s="8">
        <v>43993</v>
      </c>
      <c r="S549" s="10">
        <f t="shared" si="24"/>
        <v>151</v>
      </c>
      <c r="T549" s="10">
        <v>1</v>
      </c>
      <c r="V549" s="11" t="str">
        <f t="shared" si="25"/>
        <v>1</v>
      </c>
      <c r="Y549" s="10">
        <v>0</v>
      </c>
      <c r="AC549">
        <f t="shared" si="26"/>
        <v>151</v>
      </c>
    </row>
    <row r="550" spans="1:29" x14ac:dyDescent="0.2">
      <c r="A550" t="s">
        <v>332</v>
      </c>
      <c r="B550" t="s">
        <v>22</v>
      </c>
      <c r="C550" s="6">
        <v>44144</v>
      </c>
      <c r="D550" s="7">
        <v>73.569000000000003</v>
      </c>
      <c r="E550" s="6">
        <v>44510</v>
      </c>
      <c r="F550" s="7">
        <v>163.97</v>
      </c>
      <c r="G550">
        <v>0</v>
      </c>
      <c r="H550">
        <v>0</v>
      </c>
      <c r="J550" s="7"/>
      <c r="K550" s="8"/>
      <c r="M550" s="7"/>
      <c r="N550" s="8"/>
      <c r="O550" s="9" cm="1">
        <f t="array" ref="O550">_xlfn.IFS(AND(B550="Short",F550=Q550),(D550-F550)/D550,AND(B550="Long",F550=Q550),(F550/D550)-1,AND(B550="Long",F550&lt;&gt;Q550),(F550/D550)-1,AND(B550="Short",F550&lt;&gt;Q550),(D550-F550)/D550)</f>
        <v>-1.2287920183773056</v>
      </c>
      <c r="P550" t="s">
        <v>23</v>
      </c>
      <c r="Q550" s="7">
        <v>63.811500000000002</v>
      </c>
      <c r="R550" s="8">
        <v>44144</v>
      </c>
      <c r="S550" s="10">
        <f t="shared" si="24"/>
        <v>366</v>
      </c>
      <c r="T550" s="10">
        <v>0</v>
      </c>
      <c r="V550" s="11" t="b">
        <f t="shared" si="25"/>
        <v>0</v>
      </c>
      <c r="Y550" s="10">
        <v>0</v>
      </c>
      <c r="AC550" t="b">
        <f t="shared" si="26"/>
        <v>0</v>
      </c>
    </row>
    <row r="551" spans="1:29" x14ac:dyDescent="0.2">
      <c r="A551" t="s">
        <v>282</v>
      </c>
      <c r="B551" t="s">
        <v>25</v>
      </c>
      <c r="C551" s="6">
        <v>44834</v>
      </c>
      <c r="D551" s="7">
        <v>84.503</v>
      </c>
      <c r="E551" s="6">
        <v>44860</v>
      </c>
      <c r="F551" s="7">
        <v>93.525499999999994</v>
      </c>
      <c r="G551">
        <v>1</v>
      </c>
      <c r="H551">
        <v>0</v>
      </c>
      <c r="J551" s="7"/>
      <c r="K551" s="8"/>
      <c r="M551" s="7"/>
      <c r="N551" s="8"/>
      <c r="O551" s="9" cm="1">
        <f t="array" ref="O551">_xlfn.IFS(AND(B551="Short",F551=Q551),(D551-F551)/D551,AND(B551="Long",F551=Q551),(F551/D551)-1,AND(B551="Long",F551&lt;&gt;Q551),(F551/D551)-1,AND(B551="Short",F551&lt;&gt;Q551),(D551-F551)/D551)</f>
        <v>0.1067713572299207</v>
      </c>
      <c r="P551" t="s">
        <v>23</v>
      </c>
      <c r="Q551" s="7">
        <v>93.525499999999994</v>
      </c>
      <c r="R551" s="8">
        <v>44834</v>
      </c>
      <c r="S551" s="10">
        <f t="shared" si="24"/>
        <v>26</v>
      </c>
      <c r="T551" s="10">
        <v>1</v>
      </c>
      <c r="V551" s="11" t="str">
        <f t="shared" si="25"/>
        <v>1</v>
      </c>
      <c r="Y551" s="10">
        <v>0</v>
      </c>
      <c r="AC551">
        <f t="shared" si="26"/>
        <v>26</v>
      </c>
    </row>
    <row r="552" spans="1:29" x14ac:dyDescent="0.2">
      <c r="A552" t="s">
        <v>282</v>
      </c>
      <c r="B552" t="s">
        <v>22</v>
      </c>
      <c r="C552" s="6">
        <v>44916</v>
      </c>
      <c r="D552" s="7">
        <v>115.405</v>
      </c>
      <c r="E552" s="6">
        <v>45077</v>
      </c>
      <c r="F552" s="7">
        <v>105.24250000000001</v>
      </c>
      <c r="G552">
        <v>1</v>
      </c>
      <c r="H552">
        <v>0</v>
      </c>
      <c r="J552" s="7"/>
      <c r="K552" s="8"/>
      <c r="M552" s="7"/>
      <c r="N552" s="8"/>
      <c r="O552" s="9" cm="1">
        <f t="array" ref="O552">_xlfn.IFS(AND(B552="Short",F552=Q552),(D552-F552)/D552,AND(B552="Long",F552=Q552),(F552/D552)-1,AND(B552="Long",F552&lt;&gt;Q552),(F552/D552)-1,AND(B552="Short",F552&lt;&gt;Q552),(D552-F552)/D552)</f>
        <v>8.8059442831766338E-2</v>
      </c>
      <c r="P552" t="s">
        <v>23</v>
      </c>
      <c r="Q552" s="7">
        <v>105.24250000000001</v>
      </c>
      <c r="R552" s="8">
        <v>44916</v>
      </c>
      <c r="S552" s="10">
        <f t="shared" si="24"/>
        <v>161</v>
      </c>
      <c r="T552" s="10">
        <v>1</v>
      </c>
      <c r="V552" s="11" t="str">
        <f t="shared" si="25"/>
        <v>1</v>
      </c>
      <c r="Y552" s="10">
        <v>0</v>
      </c>
      <c r="AC552">
        <f t="shared" si="26"/>
        <v>161</v>
      </c>
    </row>
    <row r="553" spans="1:29" x14ac:dyDescent="0.2">
      <c r="A553" t="s">
        <v>339</v>
      </c>
      <c r="B553" t="s">
        <v>25</v>
      </c>
      <c r="C553" s="6">
        <v>43906</v>
      </c>
      <c r="D553" s="7">
        <v>225.15899999999999</v>
      </c>
      <c r="E553" s="6">
        <v>43916</v>
      </c>
      <c r="F553" s="7">
        <v>244.2765</v>
      </c>
      <c r="G553">
        <v>1</v>
      </c>
      <c r="H553">
        <v>0</v>
      </c>
      <c r="J553" s="7"/>
      <c r="K553" s="8"/>
      <c r="M553" s="7"/>
      <c r="N553" s="8"/>
      <c r="O553" s="9" cm="1">
        <f t="array" ref="O553">_xlfn.IFS(AND(B553="Short",F553=Q553),(D553-F553)/D553,AND(B553="Long",F553=Q553),(F553/D553)-1,AND(B553="Long",F553&lt;&gt;Q553),(F553/D553)-1,AND(B553="Short",F553&lt;&gt;Q553),(D553-F553)/D553)</f>
        <v>8.4906665956057781E-2</v>
      </c>
      <c r="P553" t="s">
        <v>23</v>
      </c>
      <c r="Q553" s="7">
        <v>244.2765</v>
      </c>
      <c r="R553" s="8">
        <v>43906</v>
      </c>
      <c r="S553" s="10">
        <f t="shared" si="24"/>
        <v>10</v>
      </c>
      <c r="T553" s="10">
        <v>1</v>
      </c>
      <c r="V553" s="11" t="str">
        <f t="shared" si="25"/>
        <v>1</v>
      </c>
      <c r="Y553" s="10">
        <v>0</v>
      </c>
      <c r="AC553">
        <f t="shared" si="26"/>
        <v>10</v>
      </c>
    </row>
    <row r="554" spans="1:29" x14ac:dyDescent="0.2">
      <c r="A554" t="s">
        <v>378</v>
      </c>
      <c r="B554" t="s">
        <v>22</v>
      </c>
      <c r="C554" s="6">
        <v>43776</v>
      </c>
      <c r="D554" s="7">
        <v>113.084</v>
      </c>
      <c r="E554" s="6">
        <v>43886</v>
      </c>
      <c r="F554" s="7">
        <v>102.914</v>
      </c>
      <c r="G554">
        <v>1</v>
      </c>
      <c r="H554">
        <v>0</v>
      </c>
      <c r="J554" s="7"/>
      <c r="K554" s="8"/>
      <c r="M554" s="7"/>
      <c r="N554" s="8"/>
      <c r="O554" s="9" cm="1">
        <f t="array" ref="O554">_xlfn.IFS(AND(B554="Short",F554=Q554),(D554-F554)/D554,AND(B554="Long",F554=Q554),(F554/D554)-1,AND(B554="Long",F554&lt;&gt;Q554),(F554/D554)-1,AND(B554="Short",F554&lt;&gt;Q554),(D554-F554)/D554)</f>
        <v>8.9933147041137571E-2</v>
      </c>
      <c r="P554" t="s">
        <v>23</v>
      </c>
      <c r="Q554" s="7">
        <v>102.914</v>
      </c>
      <c r="R554" s="8">
        <v>43776</v>
      </c>
      <c r="S554" s="10">
        <f t="shared" si="24"/>
        <v>110</v>
      </c>
      <c r="T554" s="10">
        <v>1</v>
      </c>
      <c r="V554" s="11" t="str">
        <f t="shared" si="25"/>
        <v>1</v>
      </c>
      <c r="Y554" s="10">
        <v>0</v>
      </c>
      <c r="AC554">
        <f t="shared" si="26"/>
        <v>110</v>
      </c>
    </row>
    <row r="555" spans="1:29" x14ac:dyDescent="0.2">
      <c r="A555" t="s">
        <v>378</v>
      </c>
      <c r="B555" t="s">
        <v>25</v>
      </c>
      <c r="C555" s="6">
        <v>43906</v>
      </c>
      <c r="D555" s="7">
        <v>71.619</v>
      </c>
      <c r="E555" s="6">
        <v>43930</v>
      </c>
      <c r="F555" s="7">
        <v>81.661500000000004</v>
      </c>
      <c r="G555">
        <v>1</v>
      </c>
      <c r="H555">
        <v>0</v>
      </c>
      <c r="J555" s="7"/>
      <c r="K555" s="8"/>
      <c r="M555" s="7"/>
      <c r="N555" s="8"/>
      <c r="O555" s="9" cm="1">
        <f t="array" ref="O555">_xlfn.IFS(AND(B555="Short",F555=Q555),(D555-F555)/D555,AND(B555="Long",F555=Q555),(F555/D555)-1,AND(B555="Long",F555&lt;&gt;Q555),(F555/D555)-1,AND(B555="Short",F555&lt;&gt;Q555),(D555-F555)/D555)</f>
        <v>0.14022117035982085</v>
      </c>
      <c r="P555" t="s">
        <v>23</v>
      </c>
      <c r="Q555" s="7">
        <v>81.661500000000004</v>
      </c>
      <c r="R555" s="8">
        <v>43906</v>
      </c>
      <c r="S555" s="10">
        <f t="shared" si="24"/>
        <v>24</v>
      </c>
      <c r="T555" s="10">
        <v>1</v>
      </c>
      <c r="V555" s="11" t="str">
        <f t="shared" si="25"/>
        <v>1</v>
      </c>
      <c r="Y555" s="10">
        <v>0</v>
      </c>
      <c r="AC555">
        <f t="shared" si="26"/>
        <v>24</v>
      </c>
    </row>
    <row r="556" spans="1:29" x14ac:dyDescent="0.2">
      <c r="A556" t="s">
        <v>339</v>
      </c>
      <c r="B556" t="s">
        <v>25</v>
      </c>
      <c r="C556" s="6">
        <v>44713</v>
      </c>
      <c r="D556" s="7">
        <v>316.65699999999998</v>
      </c>
      <c r="E556" s="6">
        <v>44718</v>
      </c>
      <c r="F556" s="7">
        <v>344.0095</v>
      </c>
      <c r="G556">
        <v>1</v>
      </c>
      <c r="H556">
        <v>0</v>
      </c>
      <c r="J556" s="7"/>
      <c r="K556" s="8"/>
      <c r="M556" s="7"/>
      <c r="N556" s="8"/>
      <c r="O556" s="9" cm="1">
        <f t="array" ref="O556">_xlfn.IFS(AND(B556="Short",F556=Q556),(D556-F556)/D556,AND(B556="Long",F556=Q556),(F556/D556)-1,AND(B556="Long",F556&lt;&gt;Q556),(F556/D556)-1,AND(B556="Short",F556&lt;&gt;Q556),(D556-F556)/D556)</f>
        <v>8.6378952620659089E-2</v>
      </c>
      <c r="P556" t="s">
        <v>23</v>
      </c>
      <c r="Q556" s="7">
        <v>344.0095</v>
      </c>
      <c r="R556" s="8">
        <v>44713</v>
      </c>
      <c r="S556" s="10">
        <f t="shared" si="24"/>
        <v>5</v>
      </c>
      <c r="T556" s="10">
        <v>1</v>
      </c>
      <c r="V556" s="11" t="str">
        <f t="shared" si="25"/>
        <v>1</v>
      </c>
      <c r="Y556" s="10">
        <v>0</v>
      </c>
      <c r="AC556">
        <f t="shared" si="26"/>
        <v>5</v>
      </c>
    </row>
    <row r="557" spans="1:29" x14ac:dyDescent="0.2">
      <c r="A557" t="s">
        <v>378</v>
      </c>
      <c r="B557" t="s">
        <v>22</v>
      </c>
      <c r="C557" s="6">
        <v>44144</v>
      </c>
      <c r="D557" s="7">
        <v>76.168000000000006</v>
      </c>
      <c r="E557" s="6">
        <v>44510</v>
      </c>
      <c r="F557" s="7">
        <v>126.27</v>
      </c>
      <c r="G557">
        <v>0</v>
      </c>
      <c r="H557">
        <v>0</v>
      </c>
      <c r="J557" s="7"/>
      <c r="K557" s="8"/>
      <c r="M557" s="7"/>
      <c r="N557" s="8"/>
      <c r="O557" s="9" cm="1">
        <f t="array" ref="O557">_xlfn.IFS(AND(B557="Short",F557=Q557),(D557-F557)/D557,AND(B557="Long",F557=Q557),(F557/D557)-1,AND(B557="Long",F557&lt;&gt;Q557),(F557/D557)-1,AND(B557="Short",F557&lt;&gt;Q557),(D557-F557)/D557)</f>
        <v>-0.6577827959247976</v>
      </c>
      <c r="P557" t="s">
        <v>23</v>
      </c>
      <c r="Q557" s="7">
        <v>69.552999999999997</v>
      </c>
      <c r="R557" s="8">
        <v>44144</v>
      </c>
      <c r="S557" s="10">
        <f t="shared" si="24"/>
        <v>366</v>
      </c>
      <c r="T557" s="10">
        <v>0</v>
      </c>
      <c r="V557" s="11" t="b">
        <f t="shared" si="25"/>
        <v>0</v>
      </c>
      <c r="Y557" s="10">
        <v>0</v>
      </c>
      <c r="AC557" t="b">
        <f t="shared" si="26"/>
        <v>0</v>
      </c>
    </row>
    <row r="558" spans="1:29" x14ac:dyDescent="0.2">
      <c r="A558" t="s">
        <v>342</v>
      </c>
      <c r="B558" t="s">
        <v>22</v>
      </c>
      <c r="C558" s="6">
        <v>45140</v>
      </c>
      <c r="D558" s="7">
        <v>248.89500000000001</v>
      </c>
      <c r="E558" s="6">
        <v>45141</v>
      </c>
      <c r="F558" s="7">
        <v>228.1575</v>
      </c>
      <c r="G558">
        <v>1</v>
      </c>
      <c r="H558">
        <v>0</v>
      </c>
      <c r="J558" s="7"/>
      <c r="K558" s="8"/>
      <c r="M558" s="7"/>
      <c r="N558" s="8"/>
      <c r="O558" s="9" cm="1">
        <f t="array" ref="O558">_xlfn.IFS(AND(B558="Short",F558=Q558),(D558-F558)/D558,AND(B558="Long",F558=Q558),(F558/D558)-1,AND(B558="Long",F558&lt;&gt;Q558),(F558/D558)-1,AND(B558="Short",F558&lt;&gt;Q558),(D558-F558)/D558)</f>
        <v>8.331826673898636E-2</v>
      </c>
      <c r="P558" t="s">
        <v>23</v>
      </c>
      <c r="Q558" s="7">
        <v>228.1575</v>
      </c>
      <c r="R558" s="8">
        <v>45140</v>
      </c>
      <c r="S558" s="10">
        <f t="shared" si="24"/>
        <v>1</v>
      </c>
      <c r="T558" s="10">
        <v>1</v>
      </c>
      <c r="V558" s="11" t="str">
        <f t="shared" si="25"/>
        <v>1</v>
      </c>
      <c r="Y558" s="10">
        <v>0</v>
      </c>
      <c r="AC558">
        <f t="shared" si="26"/>
        <v>1</v>
      </c>
    </row>
    <row r="559" spans="1:29" x14ac:dyDescent="0.2">
      <c r="A559" t="s">
        <v>291</v>
      </c>
      <c r="B559" t="s">
        <v>25</v>
      </c>
      <c r="C559" s="6">
        <v>43906</v>
      </c>
      <c r="D559" s="7">
        <v>278.58100000000002</v>
      </c>
      <c r="E559" s="6">
        <v>43907</v>
      </c>
      <c r="F559" s="7">
        <v>308.51350000000002</v>
      </c>
      <c r="G559">
        <v>1</v>
      </c>
      <c r="H559">
        <v>0</v>
      </c>
      <c r="J559" s="7"/>
      <c r="K559" s="8"/>
      <c r="M559" s="7"/>
      <c r="N559" s="8"/>
      <c r="O559" s="9" cm="1">
        <f t="array" ref="O559">_xlfn.IFS(AND(B559="Short",F559=Q559),(D559-F559)/D559,AND(B559="Long",F559=Q559),(F559/D559)-1,AND(B559="Long",F559&lt;&gt;Q559),(F559/D559)-1,AND(B559="Short",F559&lt;&gt;Q559),(D559-F559)/D559)</f>
        <v>0.10744630825504964</v>
      </c>
      <c r="P559" t="s">
        <v>23</v>
      </c>
      <c r="Q559" s="7">
        <v>308.51350000000002</v>
      </c>
      <c r="R559" s="8">
        <v>43906</v>
      </c>
      <c r="S559" s="10">
        <f t="shared" si="24"/>
        <v>1</v>
      </c>
      <c r="T559" s="10">
        <v>1</v>
      </c>
      <c r="V559" s="11" t="str">
        <f t="shared" si="25"/>
        <v>1</v>
      </c>
      <c r="Y559" s="10">
        <v>0</v>
      </c>
      <c r="AC559">
        <f t="shared" si="26"/>
        <v>1</v>
      </c>
    </row>
    <row r="560" spans="1:29" x14ac:dyDescent="0.2">
      <c r="A560" t="s">
        <v>309</v>
      </c>
      <c r="B560" t="s">
        <v>22</v>
      </c>
      <c r="C560" s="6">
        <v>44517</v>
      </c>
      <c r="D560" s="7">
        <v>76.069999999999993</v>
      </c>
      <c r="E560" s="6">
        <v>44519</v>
      </c>
      <c r="F560" s="7">
        <v>70.594999999999999</v>
      </c>
      <c r="G560">
        <v>1</v>
      </c>
      <c r="H560">
        <v>0</v>
      </c>
      <c r="J560" s="7"/>
      <c r="K560" s="8"/>
      <c r="M560" s="7"/>
      <c r="N560" s="8"/>
      <c r="O560" s="9" cm="1">
        <f t="array" ref="O560">_xlfn.IFS(AND(B560="Short",F560=Q560),(D560-F560)/D560,AND(B560="Long",F560=Q560),(F560/D560)-1,AND(B560="Long",F560&lt;&gt;Q560),(F560/D560)-1,AND(B560="Short",F560&lt;&gt;Q560),(D560-F560)/D560)</f>
        <v>7.1973182594978244E-2</v>
      </c>
      <c r="P560" t="s">
        <v>23</v>
      </c>
      <c r="Q560" s="7">
        <v>70.594999999999999</v>
      </c>
      <c r="R560" s="8">
        <v>44517</v>
      </c>
      <c r="S560" s="10">
        <f t="shared" si="24"/>
        <v>2</v>
      </c>
      <c r="T560" s="10">
        <v>1</v>
      </c>
      <c r="V560" s="11" t="str">
        <f t="shared" si="25"/>
        <v>1</v>
      </c>
      <c r="Y560" s="10">
        <v>0</v>
      </c>
      <c r="AC560">
        <f t="shared" si="26"/>
        <v>2</v>
      </c>
    </row>
    <row r="561" spans="1:29" x14ac:dyDescent="0.2">
      <c r="A561" t="s">
        <v>294</v>
      </c>
      <c r="B561" t="s">
        <v>25</v>
      </c>
      <c r="C561" s="6">
        <v>43906</v>
      </c>
      <c r="D561" s="7">
        <v>254.67599999999999</v>
      </c>
      <c r="E561" s="6">
        <v>43907</v>
      </c>
      <c r="F561" s="7">
        <v>282.17099999999999</v>
      </c>
      <c r="G561">
        <v>1</v>
      </c>
      <c r="H561">
        <v>0</v>
      </c>
      <c r="J561" s="7"/>
      <c r="K561" s="8"/>
      <c r="M561" s="7"/>
      <c r="N561" s="8"/>
      <c r="O561" s="9" cm="1">
        <f t="array" ref="O561">_xlfn.IFS(AND(B561="Short",F561=Q561),(D561-F561)/D561,AND(B561="Long",F561=Q561),(F561/D561)-1,AND(B561="Long",F561&lt;&gt;Q561),(F561/D561)-1,AND(B561="Short",F561&lt;&gt;Q561),(D561-F561)/D561)</f>
        <v>0.10796070301088445</v>
      </c>
      <c r="P561" t="s">
        <v>23</v>
      </c>
      <c r="Q561" s="7">
        <v>282.17099999999999</v>
      </c>
      <c r="R561" s="8">
        <v>43906</v>
      </c>
      <c r="S561" s="10">
        <f t="shared" si="24"/>
        <v>1</v>
      </c>
      <c r="T561" s="10">
        <v>1</v>
      </c>
      <c r="V561" s="11" t="str">
        <f t="shared" si="25"/>
        <v>1</v>
      </c>
      <c r="Y561" s="10">
        <v>0</v>
      </c>
      <c r="AC561">
        <f t="shared" si="26"/>
        <v>1</v>
      </c>
    </row>
    <row r="562" spans="1:29" x14ac:dyDescent="0.2">
      <c r="A562" t="s">
        <v>346</v>
      </c>
      <c r="B562" t="s">
        <v>25</v>
      </c>
      <c r="C562" s="6">
        <v>43906</v>
      </c>
      <c r="D562" s="7">
        <v>19.366</v>
      </c>
      <c r="E562" s="6">
        <v>43920</v>
      </c>
      <c r="F562" s="7">
        <v>21.436</v>
      </c>
      <c r="G562">
        <v>1</v>
      </c>
      <c r="H562">
        <v>0</v>
      </c>
      <c r="J562" s="7"/>
      <c r="K562" s="8"/>
      <c r="M562" s="7"/>
      <c r="N562" s="8"/>
      <c r="O562" s="9" cm="1">
        <f t="array" ref="O562">_xlfn.IFS(AND(B562="Short",F562=Q562),(D562-F562)/D562,AND(B562="Long",F562=Q562),(F562/D562)-1,AND(B562="Long",F562&lt;&gt;Q562),(F562/D562)-1,AND(B562="Short",F562&lt;&gt;Q562),(D562-F562)/D562)</f>
        <v>0.10688836104513055</v>
      </c>
      <c r="P562" t="s">
        <v>23</v>
      </c>
      <c r="Q562" s="7">
        <v>21.436</v>
      </c>
      <c r="R562" s="8">
        <v>43906</v>
      </c>
      <c r="S562" s="10">
        <f t="shared" si="24"/>
        <v>14</v>
      </c>
      <c r="T562" s="10">
        <v>1</v>
      </c>
      <c r="V562" s="11" t="str">
        <f t="shared" si="25"/>
        <v>1</v>
      </c>
      <c r="Y562" s="10">
        <v>0</v>
      </c>
      <c r="AC562">
        <f t="shared" si="26"/>
        <v>14</v>
      </c>
    </row>
    <row r="563" spans="1:29" x14ac:dyDescent="0.2">
      <c r="A563" t="s">
        <v>294</v>
      </c>
      <c r="B563" t="s">
        <v>22</v>
      </c>
      <c r="C563" s="6">
        <v>44588</v>
      </c>
      <c r="D563" s="7">
        <v>546.61450000000002</v>
      </c>
      <c r="E563" s="6">
        <v>44634</v>
      </c>
      <c r="F563" s="7">
        <v>494.78575000000001</v>
      </c>
      <c r="G563">
        <v>1</v>
      </c>
      <c r="H563">
        <v>0</v>
      </c>
      <c r="J563" s="7"/>
      <c r="K563" s="8"/>
      <c r="M563" s="7"/>
      <c r="N563" s="8"/>
      <c r="O563" s="9" cm="1">
        <f t="array" ref="O563">_xlfn.IFS(AND(B563="Short",F563=Q563),(D563-F563)/D563,AND(B563="Long",F563=Q563),(F563/D563)-1,AND(B563="Long",F563&lt;&gt;Q563),(F563/D563)-1,AND(B563="Short",F563&lt;&gt;Q563),(D563-F563)/D563)</f>
        <v>9.4817737180407785E-2</v>
      </c>
      <c r="P563" t="s">
        <v>23</v>
      </c>
      <c r="Q563" s="7">
        <v>494.78575000000001</v>
      </c>
      <c r="R563" s="8">
        <v>44588</v>
      </c>
      <c r="S563" s="10">
        <f t="shared" si="24"/>
        <v>46</v>
      </c>
      <c r="T563" s="10">
        <v>1</v>
      </c>
      <c r="V563" s="11" t="str">
        <f t="shared" si="25"/>
        <v>1</v>
      </c>
      <c r="Y563" s="10">
        <v>0</v>
      </c>
      <c r="AC563">
        <f t="shared" si="26"/>
        <v>46</v>
      </c>
    </row>
    <row r="564" spans="1:29" x14ac:dyDescent="0.2">
      <c r="A564" t="s">
        <v>294</v>
      </c>
      <c r="B564" t="s">
        <v>22</v>
      </c>
      <c r="C564" s="6">
        <v>44861</v>
      </c>
      <c r="D564" s="7">
        <v>420.90499999999997</v>
      </c>
      <c r="E564" s="6">
        <v>44869</v>
      </c>
      <c r="F564" s="7">
        <v>375.49250000000001</v>
      </c>
      <c r="G564">
        <v>1</v>
      </c>
      <c r="H564">
        <v>0</v>
      </c>
      <c r="J564" s="7"/>
      <c r="K564" s="8"/>
      <c r="M564" s="7"/>
      <c r="N564" s="8"/>
      <c r="O564" s="9" cm="1">
        <f t="array" ref="O564">_xlfn.IFS(AND(B564="Short",F564=Q564),(D564-F564)/D564,AND(B564="Long",F564=Q564),(F564/D564)-1,AND(B564="Long",F564&lt;&gt;Q564),(F564/D564)-1,AND(B564="Short",F564&lt;&gt;Q564),(D564-F564)/D564)</f>
        <v>0.10789251731388311</v>
      </c>
      <c r="P564" t="s">
        <v>23</v>
      </c>
      <c r="Q564" s="7">
        <v>375.49250000000001</v>
      </c>
      <c r="R564" s="8">
        <v>44861</v>
      </c>
      <c r="S564" s="10">
        <f t="shared" si="24"/>
        <v>8</v>
      </c>
      <c r="T564" s="10">
        <v>1</v>
      </c>
      <c r="V564" s="11" t="str">
        <f t="shared" si="25"/>
        <v>1</v>
      </c>
      <c r="Y564" s="10">
        <v>0</v>
      </c>
      <c r="AC564">
        <f t="shared" si="26"/>
        <v>8</v>
      </c>
    </row>
    <row r="565" spans="1:29" x14ac:dyDescent="0.2">
      <c r="A565" t="s">
        <v>298</v>
      </c>
      <c r="B565" t="s">
        <v>25</v>
      </c>
      <c r="C565" s="6">
        <v>43906</v>
      </c>
      <c r="D565" s="7">
        <v>25.978999999999999</v>
      </c>
      <c r="E565" s="6">
        <v>43916</v>
      </c>
      <c r="F565" s="7">
        <v>28.371500000000001</v>
      </c>
      <c r="G565">
        <v>1</v>
      </c>
      <c r="H565">
        <v>0</v>
      </c>
      <c r="J565" s="7"/>
      <c r="K565" s="8"/>
      <c r="M565" s="7"/>
      <c r="N565" s="8"/>
      <c r="O565" s="9" cm="1">
        <f t="array" ref="O565">_xlfn.IFS(AND(B565="Short",F565=Q565),(D565-F565)/D565,AND(B565="Long",F565=Q565),(F565/D565)-1,AND(B565="Long",F565&lt;&gt;Q565),(F565/D565)-1,AND(B565="Short",F565&lt;&gt;Q565),(D565-F565)/D565)</f>
        <v>9.2093614072905172E-2</v>
      </c>
      <c r="P565" t="s">
        <v>23</v>
      </c>
      <c r="Q565" s="7">
        <v>28.371500000000001</v>
      </c>
      <c r="R565" s="8">
        <v>43906</v>
      </c>
      <c r="S565" s="10">
        <f t="shared" si="24"/>
        <v>10</v>
      </c>
      <c r="T565" s="10">
        <v>1</v>
      </c>
      <c r="V565" s="11" t="str">
        <f t="shared" si="25"/>
        <v>1</v>
      </c>
      <c r="Y565" s="10">
        <v>0</v>
      </c>
      <c r="AC565">
        <f t="shared" si="26"/>
        <v>10</v>
      </c>
    </row>
    <row r="566" spans="1:29" x14ac:dyDescent="0.2">
      <c r="A566" t="s">
        <v>298</v>
      </c>
      <c r="B566" t="s">
        <v>22</v>
      </c>
      <c r="C566" s="6">
        <v>44256</v>
      </c>
      <c r="D566" s="7">
        <v>41.433</v>
      </c>
      <c r="E566" s="6">
        <v>44272</v>
      </c>
      <c r="F566" s="7">
        <v>37.330500000000001</v>
      </c>
      <c r="G566">
        <v>1</v>
      </c>
      <c r="H566">
        <v>0</v>
      </c>
      <c r="J566" s="7"/>
      <c r="K566" s="8"/>
      <c r="M566" s="7"/>
      <c r="N566" s="8"/>
      <c r="O566" s="9" cm="1">
        <f t="array" ref="O566">_xlfn.IFS(AND(B566="Short",F566=Q566),(D566-F566)/D566,AND(B566="Long",F566=Q566),(F566/D566)-1,AND(B566="Long",F566&lt;&gt;Q566),(F566/D566)-1,AND(B566="Short",F566&lt;&gt;Q566),(D566-F566)/D566)</f>
        <v>9.9015277677213798E-2</v>
      </c>
      <c r="P566" t="s">
        <v>23</v>
      </c>
      <c r="Q566" s="7">
        <v>37.330500000000001</v>
      </c>
      <c r="R566" s="8">
        <v>44256</v>
      </c>
      <c r="S566" s="10">
        <f t="shared" si="24"/>
        <v>16</v>
      </c>
      <c r="T566" s="10">
        <v>1</v>
      </c>
      <c r="V566" s="11" t="str">
        <f t="shared" si="25"/>
        <v>1</v>
      </c>
      <c r="Y566" s="10">
        <v>0</v>
      </c>
      <c r="AC566">
        <f t="shared" si="26"/>
        <v>16</v>
      </c>
    </row>
    <row r="567" spans="1:29" x14ac:dyDescent="0.2">
      <c r="A567" t="s">
        <v>314</v>
      </c>
      <c r="B567" t="s">
        <v>22</v>
      </c>
      <c r="C567" s="6">
        <v>43872</v>
      </c>
      <c r="D567" s="7">
        <v>92.783000000000001</v>
      </c>
      <c r="E567" s="6">
        <v>43896</v>
      </c>
      <c r="F567" s="7">
        <v>85.905500000000004</v>
      </c>
      <c r="G567">
        <v>1</v>
      </c>
      <c r="H567">
        <v>0</v>
      </c>
      <c r="J567" s="7"/>
      <c r="K567" s="8"/>
      <c r="M567" s="7"/>
      <c r="N567" s="8"/>
      <c r="O567" s="9" cm="1">
        <f t="array" ref="O567">_xlfn.IFS(AND(B567="Short",F567=Q567),(D567-F567)/D567,AND(B567="Long",F567=Q567),(F567/D567)-1,AND(B567="Long",F567&lt;&gt;Q567),(F567/D567)-1,AND(B567="Short",F567&lt;&gt;Q567),(D567-F567)/D567)</f>
        <v>7.4124570233771253E-2</v>
      </c>
      <c r="P567" t="s">
        <v>23</v>
      </c>
      <c r="Q567" s="7">
        <v>85.905500000000004</v>
      </c>
      <c r="R567" s="8">
        <v>43872</v>
      </c>
      <c r="S567" s="10">
        <f t="shared" si="24"/>
        <v>24</v>
      </c>
      <c r="T567" s="10">
        <v>1</v>
      </c>
      <c r="V567" s="11" t="str">
        <f t="shared" si="25"/>
        <v>1</v>
      </c>
      <c r="Y567" s="10">
        <v>0</v>
      </c>
      <c r="AC567">
        <f t="shared" si="26"/>
        <v>24</v>
      </c>
    </row>
    <row r="568" spans="1:29" x14ac:dyDescent="0.2">
      <c r="A568" t="s">
        <v>298</v>
      </c>
      <c r="B568" t="s">
        <v>25</v>
      </c>
      <c r="C568" s="6">
        <v>44901</v>
      </c>
      <c r="D568" s="7">
        <v>36.115000000000002</v>
      </c>
      <c r="E568" s="6">
        <v>45188</v>
      </c>
      <c r="F568" s="7">
        <v>40.052500000000002</v>
      </c>
      <c r="G568">
        <v>1</v>
      </c>
      <c r="H568">
        <v>0</v>
      </c>
      <c r="J568" s="7"/>
      <c r="K568" s="8"/>
      <c r="M568" s="7"/>
      <c r="N568" s="8"/>
      <c r="O568" s="9" cm="1">
        <f t="array" ref="O568">_xlfn.IFS(AND(B568="Short",F568=Q568),(D568-F568)/D568,AND(B568="Long",F568=Q568),(F568/D568)-1,AND(B568="Long",F568&lt;&gt;Q568),(F568/D568)-1,AND(B568="Short",F568&lt;&gt;Q568),(D568-F568)/D568)</f>
        <v>0.1090267201993631</v>
      </c>
      <c r="P568" t="s">
        <v>23</v>
      </c>
      <c r="Q568" s="7">
        <v>40.052500000000002</v>
      </c>
      <c r="R568" s="8">
        <v>44901</v>
      </c>
      <c r="S568" s="10">
        <f t="shared" si="24"/>
        <v>287</v>
      </c>
      <c r="T568" s="10">
        <v>1</v>
      </c>
      <c r="V568" s="11" t="str">
        <f t="shared" si="25"/>
        <v>1</v>
      </c>
      <c r="Y568" s="10">
        <v>0</v>
      </c>
      <c r="AC568">
        <f t="shared" si="26"/>
        <v>287</v>
      </c>
    </row>
    <row r="569" spans="1:29" x14ac:dyDescent="0.2">
      <c r="A569" t="s">
        <v>384</v>
      </c>
      <c r="B569" t="s">
        <v>22</v>
      </c>
      <c r="C569" s="6">
        <v>43763</v>
      </c>
      <c r="D569" s="7">
        <v>143.273</v>
      </c>
      <c r="E569" s="6">
        <v>43910</v>
      </c>
      <c r="F569" s="7">
        <v>130.32050000000001</v>
      </c>
      <c r="G569">
        <v>1</v>
      </c>
      <c r="H569">
        <v>0</v>
      </c>
      <c r="J569" s="7"/>
      <c r="K569" s="8"/>
      <c r="M569" s="7"/>
      <c r="N569" s="8"/>
      <c r="O569" s="9" cm="1">
        <f t="array" ref="O569">_xlfn.IFS(AND(B569="Short",F569=Q569),(D569-F569)/D569,AND(B569="Long",F569=Q569),(F569/D569)-1,AND(B569="Long",F569&lt;&gt;Q569),(F569/D569)-1,AND(B569="Short",F569&lt;&gt;Q569),(D569-F569)/D569)</f>
        <v>9.040433298667569E-2</v>
      </c>
      <c r="P569" t="s">
        <v>23</v>
      </c>
      <c r="Q569" s="7">
        <v>130.32050000000001</v>
      </c>
      <c r="R569" s="8">
        <v>43763</v>
      </c>
      <c r="S569" s="10">
        <f t="shared" si="24"/>
        <v>147</v>
      </c>
      <c r="T569" s="10">
        <v>1</v>
      </c>
      <c r="V569" s="11" t="str">
        <f t="shared" si="25"/>
        <v>1</v>
      </c>
      <c r="Y569" s="10">
        <v>0</v>
      </c>
      <c r="AC569">
        <f t="shared" si="26"/>
        <v>147</v>
      </c>
    </row>
    <row r="570" spans="1:29" x14ac:dyDescent="0.2">
      <c r="A570" t="s">
        <v>384</v>
      </c>
      <c r="B570" t="s">
        <v>22</v>
      </c>
      <c r="C570" s="6">
        <v>45316</v>
      </c>
      <c r="D570" s="7">
        <v>187.78200000000001</v>
      </c>
      <c r="E570" s="6">
        <v>45350</v>
      </c>
      <c r="F570" s="7">
        <v>174.447</v>
      </c>
      <c r="G570">
        <v>1</v>
      </c>
      <c r="H570">
        <v>0</v>
      </c>
      <c r="J570" s="7"/>
      <c r="K570" s="8"/>
      <c r="M570" s="7"/>
      <c r="N570" s="8"/>
      <c r="O570" s="9" cm="1">
        <f t="array" ref="O570">_xlfn.IFS(AND(B570="Short",F570=Q570),(D570-F570)/D570,AND(B570="Long",F570=Q570),(F570/D570)-1,AND(B570="Long",F570&lt;&gt;Q570),(F570/D570)-1,AND(B570="Short",F570&lt;&gt;Q570),(D570-F570)/D570)</f>
        <v>7.1013196152985944E-2</v>
      </c>
      <c r="P570" t="s">
        <v>23</v>
      </c>
      <c r="Q570" s="7">
        <v>174.447</v>
      </c>
      <c r="R570" s="8">
        <v>45316</v>
      </c>
      <c r="S570" s="10">
        <f t="shared" si="24"/>
        <v>34</v>
      </c>
      <c r="T570" s="10">
        <v>1</v>
      </c>
      <c r="V570" s="11" t="str">
        <f t="shared" si="25"/>
        <v>1</v>
      </c>
      <c r="Y570" s="10">
        <v>0</v>
      </c>
      <c r="AC570">
        <f t="shared" si="26"/>
        <v>34</v>
      </c>
    </row>
    <row r="571" spans="1:29" x14ac:dyDescent="0.2">
      <c r="A571" t="s">
        <v>348</v>
      </c>
      <c r="B571" t="s">
        <v>25</v>
      </c>
      <c r="C571" s="6">
        <v>43899</v>
      </c>
      <c r="D571" s="7">
        <v>54.631</v>
      </c>
      <c r="E571" s="6">
        <v>43930</v>
      </c>
      <c r="F571" s="7">
        <v>59.213500000000003</v>
      </c>
      <c r="G571">
        <v>1</v>
      </c>
      <c r="H571">
        <v>0</v>
      </c>
      <c r="J571" s="7"/>
      <c r="K571" s="8"/>
      <c r="M571" s="7"/>
      <c r="N571" s="8"/>
      <c r="O571" s="9" cm="1">
        <f t="array" ref="O571">_xlfn.IFS(AND(B571="Short",F571=Q571),(D571-F571)/D571,AND(B571="Long",F571=Q571),(F571/D571)-1,AND(B571="Long",F571&lt;&gt;Q571),(F571/D571)-1,AND(B571="Short",F571&lt;&gt;Q571),(D571-F571)/D571)</f>
        <v>8.388094671523505E-2</v>
      </c>
      <c r="P571" t="s">
        <v>23</v>
      </c>
      <c r="Q571" s="7">
        <v>59.213500000000003</v>
      </c>
      <c r="R571" s="8">
        <v>43899</v>
      </c>
      <c r="S571" s="10">
        <f t="shared" si="24"/>
        <v>31</v>
      </c>
      <c r="T571" s="10">
        <v>1</v>
      </c>
      <c r="V571" s="11" t="str">
        <f t="shared" si="25"/>
        <v>1</v>
      </c>
      <c r="Y571" s="10">
        <v>0</v>
      </c>
      <c r="AC571">
        <f t="shared" si="26"/>
        <v>31</v>
      </c>
    </row>
    <row r="572" spans="1:29" x14ac:dyDescent="0.2">
      <c r="A572" t="s">
        <v>303</v>
      </c>
      <c r="B572" t="s">
        <v>25</v>
      </c>
      <c r="C572" s="6">
        <v>43874</v>
      </c>
      <c r="D572" s="7">
        <v>54.213999999999999</v>
      </c>
      <c r="E572" s="6">
        <v>44167</v>
      </c>
      <c r="F572" s="7">
        <v>59.719000000000001</v>
      </c>
      <c r="G572">
        <v>1</v>
      </c>
      <c r="H572">
        <v>0</v>
      </c>
      <c r="J572" s="7"/>
      <c r="K572" s="8"/>
      <c r="M572" s="7"/>
      <c r="N572" s="8"/>
      <c r="O572" s="9" cm="1">
        <f t="array" ref="O572">_xlfn.IFS(AND(B572="Short",F572=Q572),(D572-F572)/D572,AND(B572="Long",F572=Q572),(F572/D572)-1,AND(B572="Long",F572&lt;&gt;Q572),(F572/D572)-1,AND(B572="Short",F572&lt;&gt;Q572),(D572-F572)/D572)</f>
        <v>0.10154203711218512</v>
      </c>
      <c r="P572" t="s">
        <v>23</v>
      </c>
      <c r="Q572" s="7">
        <v>59.719000000000001</v>
      </c>
      <c r="R572" s="8">
        <v>43874</v>
      </c>
      <c r="S572" s="10">
        <f t="shared" si="24"/>
        <v>293</v>
      </c>
      <c r="T572" s="10">
        <v>1</v>
      </c>
      <c r="V572" s="11" t="str">
        <f t="shared" si="25"/>
        <v>1</v>
      </c>
      <c r="Y572" s="10">
        <v>0</v>
      </c>
      <c r="AC572">
        <f t="shared" si="26"/>
        <v>293</v>
      </c>
    </row>
    <row r="573" spans="1:29" x14ac:dyDescent="0.2">
      <c r="A573" t="s">
        <v>348</v>
      </c>
      <c r="B573" t="s">
        <v>25</v>
      </c>
      <c r="C573" s="6">
        <v>45033</v>
      </c>
      <c r="D573" s="7">
        <v>68.302999999999997</v>
      </c>
      <c r="E573" s="6">
        <v>45274</v>
      </c>
      <c r="F573" s="7">
        <v>78.075500000000005</v>
      </c>
      <c r="G573">
        <v>1</v>
      </c>
      <c r="H573">
        <v>0</v>
      </c>
      <c r="J573" s="7"/>
      <c r="K573" s="8"/>
      <c r="M573" s="7"/>
      <c r="N573" s="8"/>
      <c r="O573" s="9" cm="1">
        <f t="array" ref="O573">_xlfn.IFS(AND(B573="Short",F573=Q573),(D573-F573)/D573,AND(B573="Long",F573=Q573),(F573/D573)-1,AND(B573="Long",F573&lt;&gt;Q573),(F573/D573)-1,AND(B573="Short",F573&lt;&gt;Q573),(D573-F573)/D573)</f>
        <v>0.14307570677715487</v>
      </c>
      <c r="P573" t="s">
        <v>23</v>
      </c>
      <c r="Q573" s="7">
        <v>78.075500000000005</v>
      </c>
      <c r="R573" s="8">
        <v>45033</v>
      </c>
      <c r="S573" s="10">
        <f t="shared" si="24"/>
        <v>241</v>
      </c>
      <c r="T573" s="10">
        <v>1</v>
      </c>
      <c r="V573" s="11" t="str">
        <f t="shared" si="25"/>
        <v>1</v>
      </c>
      <c r="Y573" s="10">
        <v>0</v>
      </c>
      <c r="AC573">
        <f t="shared" si="26"/>
        <v>241</v>
      </c>
    </row>
    <row r="574" spans="1:29" x14ac:dyDescent="0.2">
      <c r="A574" t="s">
        <v>353</v>
      </c>
      <c r="B574" t="s">
        <v>25</v>
      </c>
      <c r="C574" s="6">
        <v>43906</v>
      </c>
      <c r="D574" s="7">
        <v>43.35</v>
      </c>
      <c r="E574" s="6">
        <v>43915</v>
      </c>
      <c r="F574" s="7">
        <v>48</v>
      </c>
      <c r="G574">
        <v>1</v>
      </c>
      <c r="H574">
        <v>0</v>
      </c>
      <c r="J574" s="7"/>
      <c r="K574" s="8"/>
      <c r="M574" s="7"/>
      <c r="N574" s="8"/>
      <c r="O574" s="9" cm="1">
        <f t="array" ref="O574">_xlfn.IFS(AND(B574="Short",F574=Q574),(D574-F574)/D574,AND(B574="Long",F574=Q574),(F574/D574)-1,AND(B574="Long",F574&lt;&gt;Q574),(F574/D574)-1,AND(B574="Short",F574&lt;&gt;Q574),(D574-F574)/D574)</f>
        <v>0.10726643598615904</v>
      </c>
      <c r="P574" t="s">
        <v>23</v>
      </c>
      <c r="Q574" s="7">
        <v>48</v>
      </c>
      <c r="R574" s="8">
        <v>43906</v>
      </c>
      <c r="S574" s="10">
        <f t="shared" si="24"/>
        <v>9</v>
      </c>
      <c r="T574" s="10">
        <v>1</v>
      </c>
      <c r="V574" s="11" t="str">
        <f t="shared" si="25"/>
        <v>1</v>
      </c>
      <c r="Y574" s="10">
        <v>0</v>
      </c>
      <c r="AC574">
        <f t="shared" si="26"/>
        <v>9</v>
      </c>
    </row>
    <row r="575" spans="1:29" x14ac:dyDescent="0.2">
      <c r="A575" t="s">
        <v>353</v>
      </c>
      <c r="B575" t="s">
        <v>22</v>
      </c>
      <c r="C575" s="6">
        <v>44588</v>
      </c>
      <c r="D575" s="7">
        <v>106.19199999999999</v>
      </c>
      <c r="E575" s="6">
        <v>44628</v>
      </c>
      <c r="F575" s="7">
        <v>97.956999999999994</v>
      </c>
      <c r="G575">
        <v>1</v>
      </c>
      <c r="H575">
        <v>0</v>
      </c>
      <c r="J575" s="7"/>
      <c r="K575" s="8"/>
      <c r="M575" s="7"/>
      <c r="N575" s="8"/>
      <c r="O575" s="9" cm="1">
        <f t="array" ref="O575">_xlfn.IFS(AND(B575="Short",F575=Q575),(D575-F575)/D575,AND(B575="Long",F575=Q575),(F575/D575)-1,AND(B575="Long",F575&lt;&gt;Q575),(F575/D575)-1,AND(B575="Short",F575&lt;&gt;Q575),(D575-F575)/D575)</f>
        <v>7.7548214554768721E-2</v>
      </c>
      <c r="P575" t="s">
        <v>23</v>
      </c>
      <c r="Q575" s="7">
        <v>97.956999999999994</v>
      </c>
      <c r="R575" s="8">
        <v>44588</v>
      </c>
      <c r="S575" s="10">
        <f t="shared" si="24"/>
        <v>40</v>
      </c>
      <c r="T575" s="10">
        <v>1</v>
      </c>
      <c r="V575" s="11" t="str">
        <f t="shared" si="25"/>
        <v>1</v>
      </c>
      <c r="Y575" s="10">
        <v>0</v>
      </c>
      <c r="AC575">
        <f t="shared" si="26"/>
        <v>40</v>
      </c>
    </row>
    <row r="576" spans="1:29" x14ac:dyDescent="0.2">
      <c r="A576" t="s">
        <v>317</v>
      </c>
      <c r="B576" t="s">
        <v>25</v>
      </c>
      <c r="C576" s="6">
        <v>43692</v>
      </c>
      <c r="D576" s="7">
        <v>22.21</v>
      </c>
      <c r="E576" s="6">
        <v>43718</v>
      </c>
      <c r="F576" s="7">
        <v>24.535</v>
      </c>
      <c r="G576">
        <v>1</v>
      </c>
      <c r="H576">
        <v>0</v>
      </c>
      <c r="J576" s="7"/>
      <c r="K576" s="8"/>
      <c r="M576" s="7"/>
      <c r="N576" s="8"/>
      <c r="O576" s="9" cm="1">
        <f t="array" ref="O576">_xlfn.IFS(AND(B576="Short",F576=Q576),(D576-F576)/D576,AND(B576="Long",F576=Q576),(F576/D576)-1,AND(B576="Long",F576&lt;&gt;Q576),(F576/D576)-1,AND(B576="Short",F576&lt;&gt;Q576),(D576-F576)/D576)</f>
        <v>0.10468257541647907</v>
      </c>
      <c r="P576" t="s">
        <v>23</v>
      </c>
      <c r="Q576" s="7">
        <v>24.535</v>
      </c>
      <c r="R576" s="8">
        <v>43692</v>
      </c>
      <c r="S576" s="10">
        <f t="shared" si="24"/>
        <v>26</v>
      </c>
      <c r="T576" s="10">
        <v>1</v>
      </c>
      <c r="V576" s="11" t="str">
        <f t="shared" si="25"/>
        <v>1</v>
      </c>
      <c r="Y576" s="10">
        <v>0</v>
      </c>
      <c r="AC576">
        <f t="shared" si="26"/>
        <v>26</v>
      </c>
    </row>
    <row r="577" spans="1:29" x14ac:dyDescent="0.2">
      <c r="A577" t="s">
        <v>353</v>
      </c>
      <c r="B577" t="s">
        <v>25</v>
      </c>
      <c r="C577" s="6">
        <v>44764</v>
      </c>
      <c r="D577" s="7">
        <v>75.861000000000004</v>
      </c>
      <c r="E577" s="6">
        <v>44784</v>
      </c>
      <c r="F577" s="7">
        <v>82.3185</v>
      </c>
      <c r="G577">
        <v>1</v>
      </c>
      <c r="H577">
        <v>0</v>
      </c>
      <c r="J577" s="7"/>
      <c r="K577" s="8"/>
      <c r="M577" s="7"/>
      <c r="N577" s="8"/>
      <c r="O577" s="9" cm="1">
        <f t="array" ref="O577">_xlfn.IFS(AND(B577="Short",F577=Q577),(D577-F577)/D577,AND(B577="Long",F577=Q577),(F577/D577)-1,AND(B577="Long",F577&lt;&gt;Q577),(F577/D577)-1,AND(B577="Short",F577&lt;&gt;Q577),(D577-F577)/D577)</f>
        <v>8.5122790366591428E-2</v>
      </c>
      <c r="P577" t="s">
        <v>23</v>
      </c>
      <c r="Q577" s="7">
        <v>82.3185</v>
      </c>
      <c r="R577" s="8">
        <v>44764</v>
      </c>
      <c r="S577" s="10">
        <f t="shared" si="24"/>
        <v>20</v>
      </c>
      <c r="T577" s="10">
        <v>1</v>
      </c>
      <c r="V577" s="11" t="str">
        <f t="shared" si="25"/>
        <v>1</v>
      </c>
      <c r="Y577" s="10">
        <v>0</v>
      </c>
      <c r="AC577">
        <f t="shared" si="26"/>
        <v>20</v>
      </c>
    </row>
    <row r="578" spans="1:29" x14ac:dyDescent="0.2">
      <c r="A578" t="s">
        <v>353</v>
      </c>
      <c r="B578" t="s">
        <v>22</v>
      </c>
      <c r="C578" s="6">
        <v>44952</v>
      </c>
      <c r="D578" s="7">
        <v>68.135999999999996</v>
      </c>
      <c r="E578" s="6">
        <v>44987</v>
      </c>
      <c r="F578" s="7">
        <v>63.231000000000002</v>
      </c>
      <c r="G578">
        <v>1</v>
      </c>
      <c r="H578">
        <v>0</v>
      </c>
      <c r="J578" s="7"/>
      <c r="K578" s="8"/>
      <c r="M578" s="7"/>
      <c r="N578" s="8"/>
      <c r="O578" s="9" cm="1">
        <f t="array" ref="O578">_xlfn.IFS(AND(B578="Short",F578=Q578),(D578-F578)/D578,AND(B578="Long",F578=Q578),(F578/D578)-1,AND(B578="Long",F578&lt;&gt;Q578),(F578/D578)-1,AND(B578="Short",F578&lt;&gt;Q578),(D578-F578)/D578)</f>
        <v>7.1988376188798789E-2</v>
      </c>
      <c r="P578" t="s">
        <v>23</v>
      </c>
      <c r="Q578" s="7">
        <v>63.231000000000002</v>
      </c>
      <c r="R578" s="8">
        <v>44952</v>
      </c>
      <c r="S578" s="10">
        <f t="shared" si="24"/>
        <v>35</v>
      </c>
      <c r="T578" s="10">
        <v>1</v>
      </c>
      <c r="V578" s="11" t="str">
        <f t="shared" si="25"/>
        <v>1</v>
      </c>
      <c r="Y578" s="10">
        <v>0</v>
      </c>
      <c r="AC578">
        <f t="shared" si="26"/>
        <v>35</v>
      </c>
    </row>
    <row r="579" spans="1:29" x14ac:dyDescent="0.2">
      <c r="A579" t="s">
        <v>317</v>
      </c>
      <c r="B579" t="s">
        <v>25</v>
      </c>
      <c r="C579" s="6">
        <v>43906</v>
      </c>
      <c r="D579" s="7">
        <v>13.548</v>
      </c>
      <c r="E579" s="6">
        <v>43916</v>
      </c>
      <c r="F579" s="7">
        <v>15.782999999999999</v>
      </c>
      <c r="G579">
        <v>1</v>
      </c>
      <c r="H579">
        <v>0</v>
      </c>
      <c r="J579" s="7"/>
      <c r="K579" s="8"/>
      <c r="M579" s="7"/>
      <c r="N579" s="8"/>
      <c r="O579" s="9" cm="1">
        <f t="array" ref="O579">_xlfn.IFS(AND(B579="Short",F579=Q579),(D579-F579)/D579,AND(B579="Long",F579=Q579),(F579/D579)-1,AND(B579="Long",F579&lt;&gt;Q579),(F579/D579)-1,AND(B579="Short",F579&lt;&gt;Q579),(D579-F579)/D579)</f>
        <v>0.16496899911426044</v>
      </c>
      <c r="P579" t="s">
        <v>23</v>
      </c>
      <c r="Q579" s="7">
        <v>15.782999999999999</v>
      </c>
      <c r="R579" s="8">
        <v>43906</v>
      </c>
      <c r="S579" s="10">
        <f t="shared" ref="S579:S642" si="27">_xlfn.DAYS(E579,C579)</f>
        <v>10</v>
      </c>
      <c r="T579" s="10">
        <v>1</v>
      </c>
      <c r="V579" s="11" t="str">
        <f t="shared" ref="V579:V642" si="28">IF(F579=Q579,"1")</f>
        <v>1</v>
      </c>
      <c r="Y579" s="10">
        <v>0</v>
      </c>
      <c r="AC579">
        <f t="shared" si="26"/>
        <v>10</v>
      </c>
    </row>
    <row r="580" spans="1:29" x14ac:dyDescent="0.2">
      <c r="A580" t="s">
        <v>317</v>
      </c>
      <c r="B580" t="s">
        <v>22</v>
      </c>
      <c r="C580" s="6">
        <v>44133</v>
      </c>
      <c r="D580" s="7">
        <v>23.577999999999999</v>
      </c>
      <c r="E580" s="6">
        <v>44501</v>
      </c>
      <c r="F580" s="7">
        <v>39.39</v>
      </c>
      <c r="G580">
        <v>0</v>
      </c>
      <c r="H580">
        <v>0</v>
      </c>
      <c r="J580" s="7"/>
      <c r="K580" s="8"/>
      <c r="M580" s="7"/>
      <c r="N580" s="8"/>
      <c r="O580" s="9" cm="1">
        <f t="array" ref="O580">_xlfn.IFS(AND(B580="Short",F580=Q580),(D580-F580)/D580,AND(B580="Long",F580=Q580),(F580/D580)-1,AND(B580="Long",F580&lt;&gt;Q580),(F580/D580)-1,AND(B580="Short",F580&lt;&gt;Q580),(D580-F580)/D580)</f>
        <v>-0.67062515904656894</v>
      </c>
      <c r="P580" t="s">
        <v>23</v>
      </c>
      <c r="Q580" s="7">
        <v>21.687999999999999</v>
      </c>
      <c r="R580" s="8">
        <v>44133</v>
      </c>
      <c r="S580" s="10">
        <f t="shared" si="27"/>
        <v>368</v>
      </c>
      <c r="T580" s="10">
        <v>0</v>
      </c>
      <c r="V580" s="11" t="b">
        <f t="shared" si="28"/>
        <v>0</v>
      </c>
      <c r="Y580" s="10">
        <v>0</v>
      </c>
      <c r="AC580" t="b">
        <f t="shared" ref="AC580:AC643" si="29">IF(O580&gt;-0.01,_xlfn.DAYS(E580,C580))</f>
        <v>0</v>
      </c>
    </row>
    <row r="581" spans="1:29" x14ac:dyDescent="0.2">
      <c r="A581" t="s">
        <v>360</v>
      </c>
      <c r="B581" t="s">
        <v>25</v>
      </c>
      <c r="C581" s="6">
        <v>43906</v>
      </c>
      <c r="D581" s="7">
        <v>119.705</v>
      </c>
      <c r="E581" s="6">
        <v>43915</v>
      </c>
      <c r="F581" s="7">
        <v>130.76750000000001</v>
      </c>
      <c r="G581">
        <v>1</v>
      </c>
      <c r="H581">
        <v>0</v>
      </c>
      <c r="J581" s="7"/>
      <c r="K581" s="8"/>
      <c r="M581" s="7"/>
      <c r="N581" s="8"/>
      <c r="O581" s="9" cm="1">
        <f t="array" ref="O581">_xlfn.IFS(AND(B581="Short",F581=Q581),(D581-F581)/D581,AND(B581="Long",F581=Q581),(F581/D581)-1,AND(B581="Long",F581&lt;&gt;Q581),(F581/D581)-1,AND(B581="Short",F581&lt;&gt;Q581),(D581-F581)/D581)</f>
        <v>9.2414686103337473E-2</v>
      </c>
      <c r="P581" t="s">
        <v>23</v>
      </c>
      <c r="Q581" s="7">
        <v>130.76750000000001</v>
      </c>
      <c r="R581" s="8">
        <v>43906</v>
      </c>
      <c r="S581" s="10">
        <f t="shared" si="27"/>
        <v>9</v>
      </c>
      <c r="T581" s="10">
        <v>1</v>
      </c>
      <c r="V581" s="11" t="str">
        <f t="shared" si="28"/>
        <v>1</v>
      </c>
      <c r="Y581" s="10">
        <v>0</v>
      </c>
      <c r="AC581">
        <f t="shared" si="29"/>
        <v>9</v>
      </c>
    </row>
    <row r="582" spans="1:29" x14ac:dyDescent="0.2">
      <c r="A582" t="s">
        <v>360</v>
      </c>
      <c r="B582" t="s">
        <v>22</v>
      </c>
      <c r="C582" s="6">
        <v>43928</v>
      </c>
      <c r="D582" s="7">
        <v>155.06700000000001</v>
      </c>
      <c r="E582" s="6">
        <v>44294</v>
      </c>
      <c r="F582" s="7">
        <v>224.21</v>
      </c>
      <c r="G582">
        <v>0</v>
      </c>
      <c r="H582">
        <v>0</v>
      </c>
      <c r="J582" s="7"/>
      <c r="K582" s="8"/>
      <c r="M582" s="7"/>
      <c r="N582" s="8"/>
      <c r="O582" s="9" cm="1">
        <f t="array" ref="O582">_xlfn.IFS(AND(B582="Short",F582=Q582),(D582-F582)/D582,AND(B582="Long",F582=Q582),(F582/D582)-1,AND(B582="Long",F582&lt;&gt;Q582),(F582/D582)-1,AND(B582="Short",F582&lt;&gt;Q582),(D582-F582)/D582)</f>
        <v>-0.44589113093050098</v>
      </c>
      <c r="P582" t="s">
        <v>23</v>
      </c>
      <c r="Q582" s="7">
        <v>144.39449999999999</v>
      </c>
      <c r="R582" s="8">
        <v>43928</v>
      </c>
      <c r="S582" s="10">
        <f t="shared" si="27"/>
        <v>366</v>
      </c>
      <c r="T582" s="10">
        <v>0</v>
      </c>
      <c r="V582" s="11" t="b">
        <f t="shared" si="28"/>
        <v>0</v>
      </c>
      <c r="Y582" s="10">
        <v>0</v>
      </c>
      <c r="AC582" t="b">
        <f t="shared" si="29"/>
        <v>0</v>
      </c>
    </row>
    <row r="583" spans="1:29" x14ac:dyDescent="0.2">
      <c r="A583" t="s">
        <v>389</v>
      </c>
      <c r="B583" t="s">
        <v>22</v>
      </c>
      <c r="C583" s="6">
        <v>43781</v>
      </c>
      <c r="D583" s="7">
        <v>198.84700000000001</v>
      </c>
      <c r="E583" s="6">
        <v>43889</v>
      </c>
      <c r="F583" s="7">
        <v>182.47450000000001</v>
      </c>
      <c r="G583">
        <v>1</v>
      </c>
      <c r="H583">
        <v>0</v>
      </c>
      <c r="J583" s="7"/>
      <c r="K583" s="8"/>
      <c r="M583" s="7"/>
      <c r="N583" s="8"/>
      <c r="O583" s="9" cm="1">
        <f t="array" ref="O583">_xlfn.IFS(AND(B583="Short",F583=Q583),(D583-F583)/D583,AND(B583="Long",F583=Q583),(F583/D583)-1,AND(B583="Long",F583&lt;&gt;Q583),(F583/D583)-1,AND(B583="Short",F583&lt;&gt;Q583),(D583-F583)/D583)</f>
        <v>8.2337173806997344E-2</v>
      </c>
      <c r="P583" t="s">
        <v>23</v>
      </c>
      <c r="Q583" s="7">
        <v>182.47450000000001</v>
      </c>
      <c r="R583" s="8">
        <v>43781</v>
      </c>
      <c r="S583" s="10">
        <f t="shared" si="27"/>
        <v>108</v>
      </c>
      <c r="T583" s="10">
        <v>1</v>
      </c>
      <c r="V583" s="11" t="str">
        <f t="shared" si="28"/>
        <v>1</v>
      </c>
      <c r="Y583" s="10">
        <v>0</v>
      </c>
      <c r="AC583">
        <f t="shared" si="29"/>
        <v>108</v>
      </c>
    </row>
    <row r="584" spans="1:29" x14ac:dyDescent="0.2">
      <c r="A584" t="s">
        <v>389</v>
      </c>
      <c r="B584" t="s">
        <v>25</v>
      </c>
      <c r="C584" s="6">
        <v>43899</v>
      </c>
      <c r="D584" s="7">
        <v>158.66300000000001</v>
      </c>
      <c r="E584" s="6">
        <v>43945</v>
      </c>
      <c r="F584" s="7">
        <v>175.4855</v>
      </c>
      <c r="G584">
        <v>1</v>
      </c>
      <c r="H584">
        <v>0</v>
      </c>
      <c r="J584" s="7"/>
      <c r="K584" s="8"/>
      <c r="M584" s="7"/>
      <c r="N584" s="8"/>
      <c r="O584" s="9" cm="1">
        <f t="array" ref="O584">_xlfn.IFS(AND(B584="Short",F584=Q584),(D584-F584)/D584,AND(B584="Long",F584=Q584),(F584/D584)-1,AND(B584="Long",F584&lt;&gt;Q584),(F584/D584)-1,AND(B584="Short",F584&lt;&gt;Q584),(D584-F584)/D584)</f>
        <v>0.1060266098586311</v>
      </c>
      <c r="P584" t="s">
        <v>23</v>
      </c>
      <c r="Q584" s="7">
        <v>175.4855</v>
      </c>
      <c r="R584" s="8">
        <v>43899</v>
      </c>
      <c r="S584" s="10">
        <f t="shared" si="27"/>
        <v>46</v>
      </c>
      <c r="T584" s="10">
        <v>1</v>
      </c>
      <c r="V584" s="11" t="str">
        <f t="shared" si="28"/>
        <v>1</v>
      </c>
      <c r="Y584" s="10">
        <v>0</v>
      </c>
      <c r="AC584">
        <f t="shared" si="29"/>
        <v>46</v>
      </c>
    </row>
    <row r="585" spans="1:29" x14ac:dyDescent="0.2">
      <c r="A585" t="s">
        <v>362</v>
      </c>
      <c r="B585" t="s">
        <v>25</v>
      </c>
      <c r="C585" s="6">
        <v>43902</v>
      </c>
      <c r="D585" s="7">
        <v>110.723</v>
      </c>
      <c r="E585" s="6">
        <v>43930</v>
      </c>
      <c r="F585" s="7">
        <v>120.2705</v>
      </c>
      <c r="G585">
        <v>1</v>
      </c>
      <c r="H585">
        <v>0</v>
      </c>
      <c r="J585" s="7"/>
      <c r="K585" s="8"/>
      <c r="M585" s="7"/>
      <c r="N585" s="8"/>
      <c r="O585" s="9" cm="1">
        <f t="array" ref="O585">_xlfn.IFS(AND(B585="Short",F585=Q585),(D585-F585)/D585,AND(B585="Long",F585=Q585),(F585/D585)-1,AND(B585="Long",F585&lt;&gt;Q585),(F585/D585)-1,AND(B585="Short",F585&lt;&gt;Q585),(D585-F585)/D585)</f>
        <v>8.622869683805523E-2</v>
      </c>
      <c r="P585" t="s">
        <v>23</v>
      </c>
      <c r="Q585" s="7">
        <v>120.2705</v>
      </c>
      <c r="R585" s="8">
        <v>43902</v>
      </c>
      <c r="S585" s="10">
        <f t="shared" si="27"/>
        <v>28</v>
      </c>
      <c r="T585" s="10">
        <v>1</v>
      </c>
      <c r="V585" s="11" t="str">
        <f t="shared" si="28"/>
        <v>1</v>
      </c>
      <c r="Y585" s="10">
        <v>0</v>
      </c>
      <c r="AC585">
        <f t="shared" si="29"/>
        <v>28</v>
      </c>
    </row>
    <row r="586" spans="1:29" x14ac:dyDescent="0.2">
      <c r="A586" t="s">
        <v>362</v>
      </c>
      <c r="B586" t="s">
        <v>25</v>
      </c>
      <c r="C586" s="6">
        <v>44770</v>
      </c>
      <c r="D586" s="7">
        <v>101.565</v>
      </c>
      <c r="E586" s="6">
        <v>45138</v>
      </c>
      <c r="F586" s="7">
        <v>99.27</v>
      </c>
      <c r="G586">
        <v>0</v>
      </c>
      <c r="H586">
        <v>0</v>
      </c>
      <c r="J586" s="7"/>
      <c r="K586" s="8"/>
      <c r="M586" s="7"/>
      <c r="N586" s="8"/>
      <c r="O586" s="9" cm="1">
        <f t="array" ref="O586">_xlfn.IFS(AND(B586="Short",F586=Q586),(D586-F586)/D586,AND(B586="Long",F586=Q586),(F586/D586)-1,AND(B586="Long",F586&lt;&gt;Q586),(F586/D586)-1,AND(B586="Short",F586&lt;&gt;Q586),(D586-F586)/D586)</f>
        <v>-2.2596366858661954E-2</v>
      </c>
      <c r="P586" t="s">
        <v>23</v>
      </c>
      <c r="Q586" s="7">
        <v>114.80249999999999</v>
      </c>
      <c r="R586" s="8">
        <v>44770</v>
      </c>
      <c r="S586" s="10">
        <f t="shared" si="27"/>
        <v>368</v>
      </c>
      <c r="T586" s="10">
        <v>0</v>
      </c>
      <c r="V586" s="11" t="b">
        <f t="shared" si="28"/>
        <v>0</v>
      </c>
      <c r="Y586" s="10">
        <v>0</v>
      </c>
      <c r="AC586" t="b">
        <f t="shared" si="29"/>
        <v>0</v>
      </c>
    </row>
    <row r="587" spans="1:29" x14ac:dyDescent="0.2">
      <c r="A587" t="s">
        <v>365</v>
      </c>
      <c r="B587" t="s">
        <v>25</v>
      </c>
      <c r="C587" s="6">
        <v>43906</v>
      </c>
      <c r="D587" s="7">
        <v>73.721000000000004</v>
      </c>
      <c r="E587" s="6">
        <v>43910</v>
      </c>
      <c r="F587" s="7">
        <v>81.453500000000005</v>
      </c>
      <c r="G587">
        <v>1</v>
      </c>
      <c r="H587">
        <v>0</v>
      </c>
      <c r="J587" s="7"/>
      <c r="K587" s="8"/>
      <c r="M587" s="7"/>
      <c r="N587" s="8"/>
      <c r="O587" s="9" cm="1">
        <f t="array" ref="O587">_xlfn.IFS(AND(B587="Short",F587=Q587),(D587-F587)/D587,AND(B587="Long",F587=Q587),(F587/D587)-1,AND(B587="Long",F587&lt;&gt;Q587),(F587/D587)-1,AND(B587="Short",F587&lt;&gt;Q587),(D587-F587)/D587)</f>
        <v>0.10488870199807376</v>
      </c>
      <c r="P587" t="s">
        <v>23</v>
      </c>
      <c r="Q587" s="7">
        <v>81.453500000000005</v>
      </c>
      <c r="R587" s="8">
        <v>43906</v>
      </c>
      <c r="S587" s="10">
        <f t="shared" si="27"/>
        <v>4</v>
      </c>
      <c r="T587" s="10">
        <v>1</v>
      </c>
      <c r="V587" s="11" t="str">
        <f t="shared" si="28"/>
        <v>1</v>
      </c>
      <c r="Y587" s="10">
        <v>0</v>
      </c>
      <c r="AC587">
        <f t="shared" si="29"/>
        <v>4</v>
      </c>
    </row>
    <row r="588" spans="1:29" x14ac:dyDescent="0.2">
      <c r="A588" t="s">
        <v>365</v>
      </c>
      <c r="B588" t="s">
        <v>22</v>
      </c>
      <c r="C588" s="6">
        <v>44225</v>
      </c>
      <c r="D588" s="7">
        <v>184.93915000000001</v>
      </c>
      <c r="E588" s="6">
        <v>44259</v>
      </c>
      <c r="F588" s="7">
        <v>163.981525</v>
      </c>
      <c r="G588">
        <v>1</v>
      </c>
      <c r="H588">
        <v>0</v>
      </c>
      <c r="J588" s="7"/>
      <c r="K588" s="8"/>
      <c r="M588" s="7"/>
      <c r="N588" s="8"/>
      <c r="O588" s="9" cm="1">
        <f t="array" ref="O588">_xlfn.IFS(AND(B588="Short",F588=Q588),(D588-F588)/D588,AND(B588="Long",F588=Q588),(F588/D588)-1,AND(B588="Long",F588&lt;&gt;Q588),(F588/D588)-1,AND(B588="Short",F588&lt;&gt;Q588),(D588-F588)/D588)</f>
        <v>0.11332173312140781</v>
      </c>
      <c r="P588" t="s">
        <v>23</v>
      </c>
      <c r="Q588" s="7">
        <v>163.981525</v>
      </c>
      <c r="R588" s="8">
        <v>44225</v>
      </c>
      <c r="S588" s="10">
        <f t="shared" si="27"/>
        <v>34</v>
      </c>
      <c r="T588" s="10">
        <v>1</v>
      </c>
      <c r="V588" s="11" t="str">
        <f t="shared" si="28"/>
        <v>1</v>
      </c>
      <c r="Y588" s="10">
        <v>0</v>
      </c>
      <c r="AC588">
        <f t="shared" si="29"/>
        <v>34</v>
      </c>
    </row>
    <row r="589" spans="1:29" x14ac:dyDescent="0.2">
      <c r="A589" t="s">
        <v>365</v>
      </c>
      <c r="B589" t="s">
        <v>25</v>
      </c>
      <c r="C589" s="6">
        <v>45055</v>
      </c>
      <c r="D589" s="7">
        <v>93.396000000000001</v>
      </c>
      <c r="E589" s="6">
        <v>45072</v>
      </c>
      <c r="F589" s="7">
        <v>103.26600000000001</v>
      </c>
      <c r="G589">
        <v>1</v>
      </c>
      <c r="H589">
        <v>0</v>
      </c>
      <c r="J589" s="7"/>
      <c r="K589" s="8"/>
      <c r="M589" s="7"/>
      <c r="N589" s="8"/>
      <c r="O589" s="9" cm="1">
        <f t="array" ref="O589">_xlfn.IFS(AND(B589="Short",F589=Q589),(D589-F589)/D589,AND(B589="Long",F589=Q589),(F589/D589)-1,AND(B589="Long",F589&lt;&gt;Q589),(F589/D589)-1,AND(B589="Short",F589&lt;&gt;Q589),(D589-F589)/D589)</f>
        <v>0.10567904407040984</v>
      </c>
      <c r="P589" t="s">
        <v>23</v>
      </c>
      <c r="Q589" s="7">
        <v>103.26600000000001</v>
      </c>
      <c r="R589" s="8">
        <v>45055</v>
      </c>
      <c r="S589" s="10">
        <f t="shared" si="27"/>
        <v>17</v>
      </c>
      <c r="T589" s="10">
        <v>1</v>
      </c>
      <c r="V589" s="11" t="str">
        <f t="shared" si="28"/>
        <v>1</v>
      </c>
      <c r="Y589" s="10">
        <v>0</v>
      </c>
      <c r="AC589">
        <f t="shared" si="29"/>
        <v>17</v>
      </c>
    </row>
    <row r="590" spans="1:29" x14ac:dyDescent="0.2">
      <c r="A590" t="s">
        <v>303</v>
      </c>
      <c r="B590" t="s">
        <v>25</v>
      </c>
      <c r="C590" s="6">
        <v>44616</v>
      </c>
      <c r="D590" s="7">
        <v>73.933499999999995</v>
      </c>
      <c r="E590" s="6">
        <v>44630</v>
      </c>
      <c r="F590" s="7">
        <v>82.39725</v>
      </c>
      <c r="G590">
        <v>1</v>
      </c>
      <c r="H590">
        <v>0</v>
      </c>
      <c r="J590" s="7"/>
      <c r="K590" s="8"/>
      <c r="M590" s="7"/>
      <c r="N590" s="8"/>
      <c r="O590" s="9" cm="1">
        <f t="array" ref="O590">_xlfn.IFS(AND(B590="Short",F590=Q590),(D590-F590)/D590,AND(B590="Long",F590=Q590),(F590/D590)-1,AND(B590="Long",F590&lt;&gt;Q590),(F590/D590)-1,AND(B590="Short",F590&lt;&gt;Q590),(D590-F590)/D590)</f>
        <v>0.11447787538801757</v>
      </c>
      <c r="P590" t="s">
        <v>23</v>
      </c>
      <c r="Q590" s="7">
        <v>82.39725</v>
      </c>
      <c r="R590" s="8">
        <v>44616</v>
      </c>
      <c r="S590" s="10">
        <f t="shared" si="27"/>
        <v>14</v>
      </c>
      <c r="T590" s="10">
        <v>1</v>
      </c>
      <c r="V590" s="11" t="str">
        <f t="shared" si="28"/>
        <v>1</v>
      </c>
      <c r="Y590" s="10">
        <v>0</v>
      </c>
      <c r="AC590">
        <f t="shared" si="29"/>
        <v>14</v>
      </c>
    </row>
    <row r="591" spans="1:29" x14ac:dyDescent="0.2">
      <c r="A591" t="s">
        <v>389</v>
      </c>
      <c r="B591" t="s">
        <v>22</v>
      </c>
      <c r="C591" s="6">
        <v>44769</v>
      </c>
      <c r="D591" s="7">
        <v>245.94399999999999</v>
      </c>
      <c r="E591" s="6">
        <v>44827</v>
      </c>
      <c r="F591" s="7">
        <v>223.84899999999999</v>
      </c>
      <c r="G591">
        <v>1</v>
      </c>
      <c r="H591">
        <v>0</v>
      </c>
      <c r="J591" s="7"/>
      <c r="K591" s="8"/>
      <c r="M591" s="7"/>
      <c r="N591" s="8"/>
      <c r="O591" s="9" cm="1">
        <f t="array" ref="O591">_xlfn.IFS(AND(B591="Short",F591=Q591),(D591-F591)/D591,AND(B591="Long",F591=Q591),(F591/D591)-1,AND(B591="Long",F591&lt;&gt;Q591),(F591/D591)-1,AND(B591="Short",F591&lt;&gt;Q591),(D591-F591)/D591)</f>
        <v>8.9837523989200793E-2</v>
      </c>
      <c r="P591" t="s">
        <v>23</v>
      </c>
      <c r="Q591" s="7">
        <v>223.84899999999999</v>
      </c>
      <c r="R591" s="8">
        <v>44769</v>
      </c>
      <c r="S591" s="10">
        <f t="shared" si="27"/>
        <v>58</v>
      </c>
      <c r="T591" s="10">
        <v>1</v>
      </c>
      <c r="V591" s="11" t="str">
        <f t="shared" si="28"/>
        <v>1</v>
      </c>
      <c r="Y591" s="10">
        <v>0</v>
      </c>
      <c r="AC591">
        <f t="shared" si="29"/>
        <v>58</v>
      </c>
    </row>
    <row r="592" spans="1:29" x14ac:dyDescent="0.2">
      <c r="A592" t="s">
        <v>307</v>
      </c>
      <c r="B592" t="s">
        <v>25</v>
      </c>
      <c r="C592" s="6">
        <v>43906</v>
      </c>
      <c r="D592" s="7">
        <v>65.286000000000001</v>
      </c>
      <c r="E592" s="6">
        <v>43915</v>
      </c>
      <c r="F592" s="7">
        <v>74.256</v>
      </c>
      <c r="G592">
        <v>1</v>
      </c>
      <c r="H592">
        <v>0</v>
      </c>
      <c r="J592" s="7"/>
      <c r="K592" s="8"/>
      <c r="M592" s="7"/>
      <c r="N592" s="8"/>
      <c r="O592" s="9" cm="1">
        <f t="array" ref="O592">_xlfn.IFS(AND(B592="Short",F592=Q592),(D592-F592)/D592,AND(B592="Long",F592=Q592),(F592/D592)-1,AND(B592="Long",F592&lt;&gt;Q592),(F592/D592)-1,AND(B592="Short",F592&lt;&gt;Q592),(D592-F592)/D592)</f>
        <v>0.13739545997610514</v>
      </c>
      <c r="P592" t="s">
        <v>23</v>
      </c>
      <c r="Q592" s="7">
        <v>74.256</v>
      </c>
      <c r="R592" s="8">
        <v>43906</v>
      </c>
      <c r="S592" s="10">
        <f t="shared" si="27"/>
        <v>9</v>
      </c>
      <c r="T592" s="10">
        <v>1</v>
      </c>
      <c r="V592" s="11" t="str">
        <f t="shared" si="28"/>
        <v>1</v>
      </c>
      <c r="Y592" s="10">
        <v>0</v>
      </c>
      <c r="AC592">
        <f t="shared" si="29"/>
        <v>9</v>
      </c>
    </row>
    <row r="593" spans="1:29" x14ac:dyDescent="0.2">
      <c r="A593" t="s">
        <v>389</v>
      </c>
      <c r="B593" t="s">
        <v>25</v>
      </c>
      <c r="C593" s="6">
        <v>45139</v>
      </c>
      <c r="D593" s="7">
        <v>305.42899999999997</v>
      </c>
      <c r="E593" s="6">
        <v>45505</v>
      </c>
      <c r="F593" s="7">
        <v>264.62</v>
      </c>
      <c r="G593">
        <v>0</v>
      </c>
      <c r="H593">
        <v>0</v>
      </c>
      <c r="J593" s="7"/>
      <c r="K593" s="8"/>
      <c r="M593" s="7"/>
      <c r="N593" s="8"/>
      <c r="O593" s="9" cm="1">
        <f t="array" ref="O593">_xlfn.IFS(AND(B593="Short",F593=Q593),(D593-F593)/D593,AND(B593="Long",F593=Q593),(F593/D593)-1,AND(B593="Long",F593&lt;&gt;Q593),(F593/D593)-1,AND(B593="Short",F593&lt;&gt;Q593),(D593-F593)/D593)</f>
        <v>-0.13361206696155237</v>
      </c>
      <c r="P593" t="s">
        <v>23</v>
      </c>
      <c r="Q593" s="7">
        <v>331.1465</v>
      </c>
      <c r="R593" s="8">
        <v>45139</v>
      </c>
      <c r="S593" s="10">
        <f t="shared" si="27"/>
        <v>366</v>
      </c>
      <c r="T593" s="10">
        <v>0</v>
      </c>
      <c r="V593" s="11" t="b">
        <f t="shared" si="28"/>
        <v>0</v>
      </c>
      <c r="Y593" s="10">
        <v>0</v>
      </c>
      <c r="AC593" t="b">
        <f t="shared" si="29"/>
        <v>0</v>
      </c>
    </row>
    <row r="594" spans="1:29" x14ac:dyDescent="0.2">
      <c r="A594" t="s">
        <v>307</v>
      </c>
      <c r="B594" t="s">
        <v>25</v>
      </c>
      <c r="C594" s="6">
        <v>44853</v>
      </c>
      <c r="D594" s="7">
        <v>79.087000000000003</v>
      </c>
      <c r="E594" s="6">
        <v>44867</v>
      </c>
      <c r="F594" s="7">
        <v>86.189499999999995</v>
      </c>
      <c r="G594">
        <v>1</v>
      </c>
      <c r="H594">
        <v>0</v>
      </c>
      <c r="J594" s="7"/>
      <c r="K594" s="8"/>
      <c r="M594" s="7"/>
      <c r="N594" s="8"/>
      <c r="O594" s="9" cm="1">
        <f t="array" ref="O594">_xlfn.IFS(AND(B594="Short",F594=Q594),(D594-F594)/D594,AND(B594="Long",F594=Q594),(F594/D594)-1,AND(B594="Long",F594&lt;&gt;Q594),(F594/D594)-1,AND(B594="Short",F594&lt;&gt;Q594),(D594-F594)/D594)</f>
        <v>8.9806162833335312E-2</v>
      </c>
      <c r="P594" t="s">
        <v>23</v>
      </c>
      <c r="Q594" s="7">
        <v>86.189499999999995</v>
      </c>
      <c r="R594" s="8">
        <v>44853</v>
      </c>
      <c r="S594" s="10">
        <f t="shared" si="27"/>
        <v>14</v>
      </c>
      <c r="T594" s="10">
        <v>1</v>
      </c>
      <c r="V594" s="11" t="str">
        <f t="shared" si="28"/>
        <v>1</v>
      </c>
      <c r="Y594" s="10">
        <v>0</v>
      </c>
      <c r="AC594">
        <f t="shared" si="29"/>
        <v>14</v>
      </c>
    </row>
    <row r="595" spans="1:29" x14ac:dyDescent="0.2">
      <c r="A595" t="s">
        <v>399</v>
      </c>
      <c r="B595" t="s">
        <v>25</v>
      </c>
      <c r="C595" s="6">
        <v>43906</v>
      </c>
      <c r="D595" s="7">
        <v>247.352</v>
      </c>
      <c r="E595" s="6">
        <v>43907</v>
      </c>
      <c r="F595" s="7">
        <v>302.49200000000002</v>
      </c>
      <c r="G595">
        <v>1</v>
      </c>
      <c r="H595">
        <v>0</v>
      </c>
      <c r="J595" s="7"/>
      <c r="K595" s="8"/>
      <c r="M595" s="7"/>
      <c r="N595" s="8"/>
      <c r="O595" s="9" cm="1">
        <f t="array" ref="O595">_xlfn.IFS(AND(B595="Short",F595=Q595),(D595-F595)/D595,AND(B595="Long",F595=Q595),(F595/D595)-1,AND(B595="Long",F595&lt;&gt;Q595),(F595/D595)-1,AND(B595="Short",F595&lt;&gt;Q595),(D595-F595)/D595)</f>
        <v>0.22292118115074877</v>
      </c>
      <c r="P595" t="s">
        <v>23</v>
      </c>
      <c r="Q595" s="7">
        <v>302.49200000000002</v>
      </c>
      <c r="R595" s="8">
        <v>43906</v>
      </c>
      <c r="S595" s="10">
        <f t="shared" si="27"/>
        <v>1</v>
      </c>
      <c r="T595" s="10">
        <v>1</v>
      </c>
      <c r="V595" s="11" t="str">
        <f t="shared" si="28"/>
        <v>1</v>
      </c>
      <c r="Y595" s="10">
        <v>0</v>
      </c>
      <c r="AC595">
        <f t="shared" si="29"/>
        <v>1</v>
      </c>
    </row>
    <row r="596" spans="1:29" x14ac:dyDescent="0.2">
      <c r="A596" t="s">
        <v>365</v>
      </c>
      <c r="B596" t="s">
        <v>25</v>
      </c>
      <c r="C596" s="6">
        <v>45413</v>
      </c>
      <c r="D596" s="7">
        <v>92.622</v>
      </c>
      <c r="E596" s="6">
        <v>45456</v>
      </c>
      <c r="F596" s="7">
        <v>104.262</v>
      </c>
      <c r="G596">
        <v>1</v>
      </c>
      <c r="H596">
        <v>0</v>
      </c>
      <c r="J596" s="7"/>
      <c r="K596" s="8"/>
      <c r="M596" s="7"/>
      <c r="N596" s="8"/>
      <c r="O596" s="9" cm="1">
        <f t="array" ref="O596">_xlfn.IFS(AND(B596="Short",F596=Q596),(D596-F596)/D596,AND(B596="Long",F596=Q596),(F596/D596)-1,AND(B596="Long",F596&lt;&gt;Q596),(F596/D596)-1,AND(B596="Short",F596&lt;&gt;Q596),(D596-F596)/D596)</f>
        <v>0.12567208654531314</v>
      </c>
      <c r="P596" t="s">
        <v>23</v>
      </c>
      <c r="Q596" s="7">
        <v>104.262</v>
      </c>
      <c r="R596" s="8">
        <v>45413</v>
      </c>
      <c r="S596" s="10">
        <f t="shared" si="27"/>
        <v>43</v>
      </c>
      <c r="T596" s="10">
        <v>1</v>
      </c>
      <c r="V596" s="11" t="str">
        <f t="shared" si="28"/>
        <v>1</v>
      </c>
      <c r="Y596" s="10">
        <v>0</v>
      </c>
      <c r="AC596">
        <f t="shared" si="29"/>
        <v>43</v>
      </c>
    </row>
    <row r="597" spans="1:29" x14ac:dyDescent="0.2">
      <c r="A597" t="s">
        <v>370</v>
      </c>
      <c r="B597" t="s">
        <v>25</v>
      </c>
      <c r="C597" s="6">
        <v>43906</v>
      </c>
      <c r="D597" s="7">
        <v>19.963000000000001</v>
      </c>
      <c r="E597" s="6">
        <v>43985</v>
      </c>
      <c r="F597" s="7">
        <v>23.435500000000001</v>
      </c>
      <c r="G597">
        <v>1</v>
      </c>
      <c r="H597">
        <v>0</v>
      </c>
      <c r="J597" s="7"/>
      <c r="K597" s="8"/>
      <c r="M597" s="7"/>
      <c r="N597" s="8"/>
      <c r="O597" s="9" cm="1">
        <f t="array" ref="O597">_xlfn.IFS(AND(B597="Short",F597=Q597),(D597-F597)/D597,AND(B597="Long",F597=Q597),(F597/D597)-1,AND(B597="Long",F597&lt;&gt;Q597),(F597/D597)-1,AND(B597="Short",F597&lt;&gt;Q597),(D597-F597)/D597)</f>
        <v>0.17394680158292841</v>
      </c>
      <c r="P597" t="s">
        <v>23</v>
      </c>
      <c r="Q597" s="7">
        <v>23.435500000000001</v>
      </c>
      <c r="R597" s="8">
        <v>43906</v>
      </c>
      <c r="S597" s="10">
        <f t="shared" si="27"/>
        <v>79</v>
      </c>
      <c r="T597" s="10">
        <v>1</v>
      </c>
      <c r="V597" s="11" t="str">
        <f t="shared" si="28"/>
        <v>1</v>
      </c>
      <c r="Y597" s="10">
        <v>0</v>
      </c>
      <c r="AC597">
        <f t="shared" si="29"/>
        <v>79</v>
      </c>
    </row>
    <row r="598" spans="1:29" x14ac:dyDescent="0.2">
      <c r="A598" t="s">
        <v>400</v>
      </c>
      <c r="B598" t="s">
        <v>25</v>
      </c>
      <c r="C598" s="6">
        <v>44701</v>
      </c>
      <c r="D598" s="7">
        <v>72.27</v>
      </c>
      <c r="E598" s="6">
        <v>44784</v>
      </c>
      <c r="F598" s="7">
        <v>89.295000000000002</v>
      </c>
      <c r="G598">
        <v>1</v>
      </c>
      <c r="H598">
        <v>0</v>
      </c>
      <c r="J598" s="7"/>
      <c r="K598" s="8"/>
      <c r="M598" s="7"/>
      <c r="N598" s="8"/>
      <c r="O598" s="9" cm="1">
        <f t="array" ref="O598">_xlfn.IFS(AND(B598="Short",F598=Q598),(D598-F598)/D598,AND(B598="Long",F598=Q598),(F598/D598)-1,AND(B598="Long",F598&lt;&gt;Q598),(F598/D598)-1,AND(B598="Short",F598&lt;&gt;Q598),(D598-F598)/D598)</f>
        <v>0.23557492735574947</v>
      </c>
      <c r="P598" t="s">
        <v>23</v>
      </c>
      <c r="Q598" s="7">
        <v>89.295000000000002</v>
      </c>
      <c r="R598" s="8">
        <v>44701</v>
      </c>
      <c r="S598" s="10">
        <f t="shared" si="27"/>
        <v>83</v>
      </c>
      <c r="T598" s="10">
        <v>1</v>
      </c>
      <c r="V598" s="11" t="str">
        <f t="shared" si="28"/>
        <v>1</v>
      </c>
      <c r="Y598" s="10">
        <v>0</v>
      </c>
      <c r="AC598">
        <f t="shared" si="29"/>
        <v>83</v>
      </c>
    </row>
    <row r="599" spans="1:29" x14ac:dyDescent="0.2">
      <c r="A599" t="s">
        <v>400</v>
      </c>
      <c r="B599" t="s">
        <v>22</v>
      </c>
      <c r="C599" s="6">
        <v>44883</v>
      </c>
      <c r="D599" s="7">
        <v>113.113</v>
      </c>
      <c r="E599" s="6">
        <v>45009</v>
      </c>
      <c r="F599" s="7">
        <v>100.4605</v>
      </c>
      <c r="G599">
        <v>1</v>
      </c>
      <c r="H599">
        <v>0</v>
      </c>
      <c r="J599" s="7"/>
      <c r="K599" s="8"/>
      <c r="M599" s="7"/>
      <c r="N599" s="8"/>
      <c r="O599" s="9" cm="1">
        <f t="array" ref="O599">_xlfn.IFS(AND(B599="Short",F599=Q599),(D599-F599)/D599,AND(B599="Long",F599=Q599),(F599/D599)-1,AND(B599="Long",F599&lt;&gt;Q599),(F599/D599)-1,AND(B599="Short",F599&lt;&gt;Q599),(D599-F599)/D599)</f>
        <v>0.1118571693792933</v>
      </c>
      <c r="P599" t="s">
        <v>23</v>
      </c>
      <c r="Q599" s="7">
        <v>100.4605</v>
      </c>
      <c r="R599" s="8">
        <v>44883</v>
      </c>
      <c r="S599" s="10">
        <f t="shared" si="27"/>
        <v>126</v>
      </c>
      <c r="T599" s="10">
        <v>1</v>
      </c>
      <c r="V599" s="11" t="str">
        <f t="shared" si="28"/>
        <v>1</v>
      </c>
      <c r="Y599" s="10">
        <v>0</v>
      </c>
      <c r="AC599">
        <f t="shared" si="29"/>
        <v>126</v>
      </c>
    </row>
    <row r="600" spans="1:29" x14ac:dyDescent="0.2">
      <c r="A600" t="s">
        <v>403</v>
      </c>
      <c r="B600" t="s">
        <v>22</v>
      </c>
      <c r="C600" s="6">
        <v>43957</v>
      </c>
      <c r="D600" s="7">
        <v>84.454999999999998</v>
      </c>
      <c r="E600" s="6">
        <v>43964</v>
      </c>
      <c r="F600" s="7">
        <v>78.642499999999998</v>
      </c>
      <c r="G600">
        <v>1</v>
      </c>
      <c r="H600">
        <v>0</v>
      </c>
      <c r="J600" s="7"/>
      <c r="K600" s="8"/>
      <c r="M600" s="7"/>
      <c r="N600" s="8"/>
      <c r="O600" s="9" cm="1">
        <f t="array" ref="O600">_xlfn.IFS(AND(B600="Short",F600=Q600),(D600-F600)/D600,AND(B600="Long",F600=Q600),(F600/D600)-1,AND(B600="Long",F600&lt;&gt;Q600),(F600/D600)-1,AND(B600="Short",F600&lt;&gt;Q600),(D600-F600)/D600)</f>
        <v>6.8823633887869287E-2</v>
      </c>
      <c r="P600" t="s">
        <v>23</v>
      </c>
      <c r="Q600" s="7">
        <v>78.642499999999998</v>
      </c>
      <c r="R600" s="8">
        <v>43957</v>
      </c>
      <c r="S600" s="10">
        <f t="shared" si="27"/>
        <v>7</v>
      </c>
      <c r="T600" s="10">
        <v>1</v>
      </c>
      <c r="V600" s="11" t="str">
        <f t="shared" si="28"/>
        <v>1</v>
      </c>
      <c r="Y600" s="10">
        <v>0</v>
      </c>
      <c r="AC600">
        <f t="shared" si="29"/>
        <v>7</v>
      </c>
    </row>
    <row r="601" spans="1:29" x14ac:dyDescent="0.2">
      <c r="A601" t="s">
        <v>320</v>
      </c>
      <c r="B601" t="s">
        <v>22</v>
      </c>
      <c r="C601" s="6">
        <v>43900</v>
      </c>
      <c r="D601" s="7">
        <v>15.712</v>
      </c>
      <c r="E601" s="6">
        <v>43901</v>
      </c>
      <c r="F601" s="7">
        <v>13.552</v>
      </c>
      <c r="G601">
        <v>1</v>
      </c>
      <c r="H601">
        <v>0</v>
      </c>
      <c r="J601" s="7"/>
      <c r="K601" s="8"/>
      <c r="M601" s="7"/>
      <c r="N601" s="8"/>
      <c r="O601" s="9" cm="1">
        <f t="array" ref="O601">_xlfn.IFS(AND(B601="Short",F601=Q601),(D601-F601)/D601,AND(B601="Long",F601=Q601),(F601/D601)-1,AND(B601="Long",F601&lt;&gt;Q601),(F601/D601)-1,AND(B601="Short",F601&lt;&gt;Q601),(D601-F601)/D601)</f>
        <v>0.13747454175152751</v>
      </c>
      <c r="P601" t="s">
        <v>23</v>
      </c>
      <c r="Q601" s="7">
        <v>13.552</v>
      </c>
      <c r="R601" s="8">
        <v>43900</v>
      </c>
      <c r="S601" s="10">
        <f t="shared" si="27"/>
        <v>1</v>
      </c>
      <c r="T601" s="10">
        <v>1</v>
      </c>
      <c r="V601" s="11" t="str">
        <f t="shared" si="28"/>
        <v>1</v>
      </c>
      <c r="Y601" s="10">
        <v>0</v>
      </c>
      <c r="AC601">
        <f t="shared" si="29"/>
        <v>1</v>
      </c>
    </row>
    <row r="602" spans="1:29" x14ac:dyDescent="0.2">
      <c r="A602" t="s">
        <v>320</v>
      </c>
      <c r="B602" t="s">
        <v>22</v>
      </c>
      <c r="C602" s="6">
        <v>43903</v>
      </c>
      <c r="D602" s="7">
        <v>12.244999999999999</v>
      </c>
      <c r="E602" s="6">
        <v>43906</v>
      </c>
      <c r="F602" s="7">
        <v>11.307499999999999</v>
      </c>
      <c r="G602">
        <v>1</v>
      </c>
      <c r="H602">
        <v>0</v>
      </c>
      <c r="J602" s="7"/>
      <c r="K602" s="8"/>
      <c r="M602" s="7"/>
      <c r="N602" s="8"/>
      <c r="O602" s="9" cm="1">
        <f t="array" ref="O602">_xlfn.IFS(AND(B602="Short",F602=Q602),(D602-F602)/D602,AND(B602="Long",F602=Q602),(F602/D602)-1,AND(B602="Long",F602&lt;&gt;Q602),(F602/D602)-1,AND(B602="Short",F602&lt;&gt;Q602),(D602-F602)/D602)</f>
        <v>7.6561861984483462E-2</v>
      </c>
      <c r="P602" t="s">
        <v>23</v>
      </c>
      <c r="Q602" s="7">
        <v>11.307499999999999</v>
      </c>
      <c r="R602" s="8">
        <v>43903</v>
      </c>
      <c r="S602" s="10">
        <f t="shared" si="27"/>
        <v>3</v>
      </c>
      <c r="T602" s="10">
        <v>1</v>
      </c>
      <c r="V602" s="11" t="str">
        <f t="shared" si="28"/>
        <v>1</v>
      </c>
      <c r="Y602" s="10">
        <v>0</v>
      </c>
      <c r="AC602">
        <f t="shared" si="29"/>
        <v>3</v>
      </c>
    </row>
    <row r="603" spans="1:29" x14ac:dyDescent="0.2">
      <c r="A603" t="s">
        <v>322</v>
      </c>
      <c r="B603" t="s">
        <v>25</v>
      </c>
      <c r="C603" s="6">
        <v>44680</v>
      </c>
      <c r="D603" s="7">
        <v>187.53100000000001</v>
      </c>
      <c r="E603" s="6">
        <v>44788</v>
      </c>
      <c r="F603" s="7">
        <v>204.9385</v>
      </c>
      <c r="G603">
        <v>1</v>
      </c>
      <c r="H603">
        <v>0</v>
      </c>
      <c r="J603" s="7"/>
      <c r="K603" s="8"/>
      <c r="M603" s="7"/>
      <c r="N603" s="8"/>
      <c r="O603" s="9" cm="1">
        <f t="array" ref="O603">_xlfn.IFS(AND(B603="Short",F603=Q603),(D603-F603)/D603,AND(B603="Long",F603=Q603),(F603/D603)-1,AND(B603="Long",F603&lt;&gt;Q603),(F603/D603)-1,AND(B603="Short",F603&lt;&gt;Q603),(D603-F603)/D603)</f>
        <v>9.2824652990705525E-2</v>
      </c>
      <c r="P603" t="s">
        <v>23</v>
      </c>
      <c r="Q603" s="7">
        <v>204.9385</v>
      </c>
      <c r="R603" s="8">
        <v>44680</v>
      </c>
      <c r="S603" s="10">
        <f t="shared" si="27"/>
        <v>108</v>
      </c>
      <c r="T603" s="10">
        <v>1</v>
      </c>
      <c r="V603" s="11" t="str">
        <f t="shared" si="28"/>
        <v>1</v>
      </c>
      <c r="Y603" s="10">
        <v>0</v>
      </c>
      <c r="AC603">
        <f t="shared" si="29"/>
        <v>108</v>
      </c>
    </row>
    <row r="604" spans="1:29" x14ac:dyDescent="0.2">
      <c r="A604" t="s">
        <v>320</v>
      </c>
      <c r="B604" t="s">
        <v>22</v>
      </c>
      <c r="C604" s="6">
        <v>44351</v>
      </c>
      <c r="D604" s="7">
        <v>44.988999999999997</v>
      </c>
      <c r="E604" s="6">
        <v>44392</v>
      </c>
      <c r="F604" s="7">
        <v>41.831499999999998</v>
      </c>
      <c r="G604">
        <v>1</v>
      </c>
      <c r="H604">
        <v>0</v>
      </c>
      <c r="J604" s="7"/>
      <c r="K604" s="8"/>
      <c r="M604" s="7"/>
      <c r="N604" s="8"/>
      <c r="O604" s="9" cm="1">
        <f t="array" ref="O604">_xlfn.IFS(AND(B604="Short",F604=Q604),(D604-F604)/D604,AND(B604="Long",F604=Q604),(F604/D604)-1,AND(B604="Long",F604&lt;&gt;Q604),(F604/D604)-1,AND(B604="Short",F604&lt;&gt;Q604),(D604-F604)/D604)</f>
        <v>7.0183822712218527E-2</v>
      </c>
      <c r="P604" t="s">
        <v>23</v>
      </c>
      <c r="Q604" s="7">
        <v>41.831499999999998</v>
      </c>
      <c r="R604" s="8">
        <v>44351</v>
      </c>
      <c r="S604" s="10">
        <f t="shared" si="27"/>
        <v>41</v>
      </c>
      <c r="T604" s="10">
        <v>1</v>
      </c>
      <c r="V604" s="11" t="str">
        <f t="shared" si="28"/>
        <v>1</v>
      </c>
      <c r="Y604" s="10">
        <v>0</v>
      </c>
      <c r="AC604">
        <f t="shared" si="29"/>
        <v>41</v>
      </c>
    </row>
    <row r="605" spans="1:29" x14ac:dyDescent="0.2">
      <c r="A605" t="s">
        <v>370</v>
      </c>
      <c r="B605" t="s">
        <v>25</v>
      </c>
      <c r="C605" s="6">
        <v>44958</v>
      </c>
      <c r="D605" s="7">
        <v>33.372999999999998</v>
      </c>
      <c r="E605" s="6">
        <v>44959</v>
      </c>
      <c r="F605" s="7">
        <v>36.170499999999997</v>
      </c>
      <c r="G605">
        <v>1</v>
      </c>
      <c r="H605">
        <v>0</v>
      </c>
      <c r="J605" s="7"/>
      <c r="K605" s="8"/>
      <c r="M605" s="7"/>
      <c r="N605" s="8"/>
      <c r="O605" s="9" cm="1">
        <f t="array" ref="O605">_xlfn.IFS(AND(B605="Short",F605=Q605),(D605-F605)/D605,AND(B605="Long",F605=Q605),(F605/D605)-1,AND(B605="Long",F605&lt;&gt;Q605),(F605/D605)-1,AND(B605="Short",F605&lt;&gt;Q605),(D605-F605)/D605)</f>
        <v>8.3825247954933513E-2</v>
      </c>
      <c r="P605" t="s">
        <v>23</v>
      </c>
      <c r="Q605" s="7">
        <v>36.170499999999997</v>
      </c>
      <c r="R605" s="8">
        <v>44958</v>
      </c>
      <c r="S605" s="10">
        <f t="shared" si="27"/>
        <v>1</v>
      </c>
      <c r="T605" s="10">
        <v>1</v>
      </c>
      <c r="V605" s="11" t="str">
        <f t="shared" si="28"/>
        <v>1</v>
      </c>
      <c r="Y605" s="10">
        <v>0</v>
      </c>
      <c r="AC605">
        <f t="shared" si="29"/>
        <v>1</v>
      </c>
    </row>
    <row r="606" spans="1:29" x14ac:dyDescent="0.2">
      <c r="A606" t="s">
        <v>325</v>
      </c>
      <c r="B606" t="s">
        <v>25</v>
      </c>
      <c r="C606" s="6">
        <v>44119</v>
      </c>
      <c r="D606" s="7">
        <v>231.941</v>
      </c>
      <c r="E606" s="6">
        <v>44487</v>
      </c>
      <c r="F606" s="7">
        <v>180.8</v>
      </c>
      <c r="G606">
        <v>0</v>
      </c>
      <c r="H606">
        <v>0</v>
      </c>
      <c r="J606" s="7"/>
      <c r="K606" s="8"/>
      <c r="M606" s="7"/>
      <c r="N606" s="8"/>
      <c r="O606" s="9" cm="1">
        <f t="array" ref="O606">_xlfn.IFS(AND(B606="Short",F606=Q606),(D606-F606)/D606,AND(B606="Long",F606=Q606),(F606/D606)-1,AND(B606="Long",F606&lt;&gt;Q606),(F606/D606)-1,AND(B606="Short",F606&lt;&gt;Q606),(D606-F606)/D606)</f>
        <v>-0.22049141807614858</v>
      </c>
      <c r="P606" t="s">
        <v>23</v>
      </c>
      <c r="Q606" s="7">
        <v>264.87349999999998</v>
      </c>
      <c r="R606" s="8">
        <v>44119</v>
      </c>
      <c r="S606" s="10">
        <f t="shared" si="27"/>
        <v>368</v>
      </c>
      <c r="T606" s="10">
        <v>0</v>
      </c>
      <c r="V606" s="11" t="b">
        <f t="shared" si="28"/>
        <v>0</v>
      </c>
      <c r="Y606" s="10">
        <v>0</v>
      </c>
      <c r="AC606" t="b">
        <f t="shared" si="29"/>
        <v>0</v>
      </c>
    </row>
    <row r="607" spans="1:29" x14ac:dyDescent="0.2">
      <c r="A607" t="s">
        <v>324</v>
      </c>
      <c r="B607" t="s">
        <v>25</v>
      </c>
      <c r="C607" s="6">
        <v>43906</v>
      </c>
      <c r="D607" s="7">
        <v>24.768000000000001</v>
      </c>
      <c r="E607" s="6">
        <v>43910</v>
      </c>
      <c r="F607" s="7">
        <v>27.753</v>
      </c>
      <c r="G607">
        <v>1</v>
      </c>
      <c r="H607">
        <v>0</v>
      </c>
      <c r="J607" s="7"/>
      <c r="K607" s="8"/>
      <c r="M607" s="7"/>
      <c r="N607" s="8"/>
      <c r="O607" s="9" cm="1">
        <f t="array" ref="O607">_xlfn.IFS(AND(B607="Short",F607=Q607),(D607-F607)/D607,AND(B607="Long",F607=Q607),(F607/D607)-1,AND(B607="Long",F607&lt;&gt;Q607),(F607/D607)-1,AND(B607="Short",F607&lt;&gt;Q607),(D607-F607)/D607)</f>
        <v>0.12051841085271309</v>
      </c>
      <c r="P607" t="s">
        <v>23</v>
      </c>
      <c r="Q607" s="7">
        <v>27.753</v>
      </c>
      <c r="R607" s="8">
        <v>43906</v>
      </c>
      <c r="S607" s="10">
        <f t="shared" si="27"/>
        <v>4</v>
      </c>
      <c r="T607" s="10">
        <v>1</v>
      </c>
      <c r="V607" s="11" t="str">
        <f t="shared" si="28"/>
        <v>1</v>
      </c>
      <c r="Y607" s="10">
        <v>0</v>
      </c>
      <c r="AC607">
        <f t="shared" si="29"/>
        <v>4</v>
      </c>
    </row>
    <row r="608" spans="1:29" x14ac:dyDescent="0.2">
      <c r="A608" t="s">
        <v>326</v>
      </c>
      <c r="B608" t="s">
        <v>22</v>
      </c>
      <c r="C608" s="6">
        <v>43903</v>
      </c>
      <c r="D608" s="7">
        <v>30.385000000000002</v>
      </c>
      <c r="E608" s="6">
        <v>43906</v>
      </c>
      <c r="F608" s="7">
        <v>27.872499999999999</v>
      </c>
      <c r="G608">
        <v>1</v>
      </c>
      <c r="H608">
        <v>0</v>
      </c>
      <c r="J608" s="7"/>
      <c r="K608" s="8"/>
      <c r="M608" s="7"/>
      <c r="N608" s="8"/>
      <c r="O608" s="9" cm="1">
        <f t="array" ref="O608">_xlfn.IFS(AND(B608="Short",F608=Q608),(D608-F608)/D608,AND(B608="Long",F608=Q608),(F608/D608)-1,AND(B608="Long",F608&lt;&gt;Q608),(F608/D608)-1,AND(B608="Short",F608&lt;&gt;Q608),(D608-F608)/D608)</f>
        <v>8.2688826723712444E-2</v>
      </c>
      <c r="P608" t="s">
        <v>23</v>
      </c>
      <c r="Q608" s="7">
        <v>27.872499999999999</v>
      </c>
      <c r="R608" s="8">
        <v>43903</v>
      </c>
      <c r="S608" s="10">
        <f t="shared" si="27"/>
        <v>3</v>
      </c>
      <c r="T608" s="10">
        <v>1</v>
      </c>
      <c r="V608" s="11" t="str">
        <f t="shared" si="28"/>
        <v>1</v>
      </c>
      <c r="Y608" s="10">
        <v>0</v>
      </c>
      <c r="AC608">
        <f t="shared" si="29"/>
        <v>3</v>
      </c>
    </row>
    <row r="609" spans="1:29" x14ac:dyDescent="0.2">
      <c r="A609" t="s">
        <v>326</v>
      </c>
      <c r="B609" t="s">
        <v>22</v>
      </c>
      <c r="C609" s="6">
        <v>43914</v>
      </c>
      <c r="D609" s="7">
        <v>26.140999999999998</v>
      </c>
      <c r="E609" s="6">
        <v>43922</v>
      </c>
      <c r="F609" s="7">
        <v>23.523499999999999</v>
      </c>
      <c r="G609">
        <v>1</v>
      </c>
      <c r="H609">
        <v>0</v>
      </c>
      <c r="J609" s="7"/>
      <c r="K609" s="8"/>
      <c r="M609" s="7"/>
      <c r="N609" s="8"/>
      <c r="O609" s="9" cm="1">
        <f t="array" ref="O609">_xlfn.IFS(AND(B609="Short",F609=Q609),(D609-F609)/D609,AND(B609="Long",F609=Q609),(F609/D609)-1,AND(B609="Long",F609&lt;&gt;Q609),(F609/D609)-1,AND(B609="Short",F609&lt;&gt;Q609),(D609-F609)/D609)</f>
        <v>0.10013006388431965</v>
      </c>
      <c r="P609" t="s">
        <v>23</v>
      </c>
      <c r="Q609" s="7">
        <v>23.523499999999999</v>
      </c>
      <c r="R609" s="8">
        <v>43914</v>
      </c>
      <c r="S609" s="10">
        <f t="shared" si="27"/>
        <v>8</v>
      </c>
      <c r="T609" s="10">
        <v>1</v>
      </c>
      <c r="V609" s="11" t="str">
        <f t="shared" si="28"/>
        <v>1</v>
      </c>
      <c r="Y609" s="10">
        <v>0</v>
      </c>
      <c r="AC609">
        <f t="shared" si="29"/>
        <v>8</v>
      </c>
    </row>
    <row r="610" spans="1:29" x14ac:dyDescent="0.2">
      <c r="A610" t="s">
        <v>406</v>
      </c>
      <c r="B610" t="s">
        <v>22</v>
      </c>
      <c r="C610" s="6">
        <v>44144</v>
      </c>
      <c r="D610" s="7">
        <v>64.463999999999999</v>
      </c>
      <c r="E610" s="6">
        <v>44510</v>
      </c>
      <c r="F610" s="7">
        <v>90.18</v>
      </c>
      <c r="G610">
        <v>0</v>
      </c>
      <c r="H610">
        <v>0</v>
      </c>
      <c r="J610" s="7"/>
      <c r="K610" s="8"/>
      <c r="M610" s="7"/>
      <c r="N610" s="8"/>
      <c r="O610" s="9" cm="1">
        <f t="array" ref="O610">_xlfn.IFS(AND(B610="Short",F610=Q610),(D610-F610)/D610,AND(B610="Long",F610=Q610),(F610/D610)-1,AND(B610="Long",F610&lt;&gt;Q610),(F610/D610)-1,AND(B610="Short",F610&lt;&gt;Q610),(D610-F610)/D610)</f>
        <v>-0.39892032762472091</v>
      </c>
      <c r="P610" t="s">
        <v>23</v>
      </c>
      <c r="Q610" s="7">
        <v>59.543999999999997</v>
      </c>
      <c r="R610" s="8">
        <v>44144</v>
      </c>
      <c r="S610" s="10">
        <f t="shared" si="27"/>
        <v>366</v>
      </c>
      <c r="T610" s="10">
        <v>0</v>
      </c>
      <c r="V610" s="11" t="b">
        <f t="shared" si="28"/>
        <v>0</v>
      </c>
      <c r="Y610" s="10">
        <v>0</v>
      </c>
      <c r="AC610" t="b">
        <f t="shared" si="29"/>
        <v>0</v>
      </c>
    </row>
    <row r="611" spans="1:29" x14ac:dyDescent="0.2">
      <c r="A611" t="s">
        <v>327</v>
      </c>
      <c r="B611" t="s">
        <v>25</v>
      </c>
      <c r="C611" s="6">
        <v>43906</v>
      </c>
      <c r="D611" s="7">
        <v>93.388999999999996</v>
      </c>
      <c r="E611" s="6">
        <v>43907</v>
      </c>
      <c r="F611" s="7">
        <v>105.0065</v>
      </c>
      <c r="G611">
        <v>1</v>
      </c>
      <c r="H611">
        <v>0</v>
      </c>
      <c r="J611" s="7"/>
      <c r="K611" s="8"/>
      <c r="M611" s="7"/>
      <c r="N611" s="8"/>
      <c r="O611" s="9" cm="1">
        <f t="array" ref="O611">_xlfn.IFS(AND(B611="Short",F611=Q611),(D611-F611)/D611,AND(B611="Long",F611=Q611),(F611/D611)-1,AND(B611="Long",F611&lt;&gt;Q611),(F611/D611)-1,AND(B611="Short",F611&lt;&gt;Q611),(D611-F611)/D611)</f>
        <v>0.1243990191564317</v>
      </c>
      <c r="P611" t="s">
        <v>23</v>
      </c>
      <c r="Q611" s="7">
        <v>105.0065</v>
      </c>
      <c r="R611" s="8">
        <v>43906</v>
      </c>
      <c r="S611" s="10">
        <f t="shared" si="27"/>
        <v>1</v>
      </c>
      <c r="T611" s="10">
        <v>1</v>
      </c>
      <c r="V611" s="11" t="str">
        <f t="shared" si="28"/>
        <v>1</v>
      </c>
      <c r="Y611" s="10">
        <v>0</v>
      </c>
      <c r="AC611">
        <f t="shared" si="29"/>
        <v>1</v>
      </c>
    </row>
    <row r="612" spans="1:29" x14ac:dyDescent="0.2">
      <c r="A612" t="s">
        <v>374</v>
      </c>
      <c r="B612" t="s">
        <v>25</v>
      </c>
      <c r="C612" s="6">
        <v>43906</v>
      </c>
      <c r="D612" s="7">
        <v>149.51300000000001</v>
      </c>
      <c r="E612" s="6">
        <v>43916</v>
      </c>
      <c r="F612" s="7">
        <v>161.8355</v>
      </c>
      <c r="G612">
        <v>1</v>
      </c>
      <c r="H612">
        <v>0</v>
      </c>
      <c r="J612" s="7"/>
      <c r="K612" s="8"/>
      <c r="M612" s="7"/>
      <c r="N612" s="8"/>
      <c r="O612" s="9" cm="1">
        <f t="array" ref="O612">_xlfn.IFS(AND(B612="Short",F612=Q612),(D612-F612)/D612,AND(B612="Long",F612=Q612),(F612/D612)-1,AND(B612="Long",F612&lt;&gt;Q612),(F612/D612)-1,AND(B612="Short",F612&lt;&gt;Q612),(D612-F612)/D612)</f>
        <v>8.2417582417582347E-2</v>
      </c>
      <c r="P612" t="s">
        <v>23</v>
      </c>
      <c r="Q612" s="7">
        <v>161.8355</v>
      </c>
      <c r="R612" s="8">
        <v>43906</v>
      </c>
      <c r="S612" s="10">
        <f t="shared" si="27"/>
        <v>10</v>
      </c>
      <c r="T612" s="10">
        <v>1</v>
      </c>
      <c r="V612" s="11" t="str">
        <f t="shared" si="28"/>
        <v>1</v>
      </c>
      <c r="Y612" s="10">
        <v>0</v>
      </c>
      <c r="AC612">
        <f t="shared" si="29"/>
        <v>10</v>
      </c>
    </row>
    <row r="613" spans="1:29" x14ac:dyDescent="0.2">
      <c r="A613" t="s">
        <v>377</v>
      </c>
      <c r="B613" t="s">
        <v>22</v>
      </c>
      <c r="C613" s="6">
        <v>43903</v>
      </c>
      <c r="D613" s="7">
        <v>48.091000000000001</v>
      </c>
      <c r="E613" s="6">
        <v>43906</v>
      </c>
      <c r="F613" s="7">
        <v>44.273499999999999</v>
      </c>
      <c r="G613">
        <v>1</v>
      </c>
      <c r="H613">
        <v>0</v>
      </c>
      <c r="J613" s="7"/>
      <c r="K613" s="8"/>
      <c r="M613" s="7"/>
      <c r="N613" s="8"/>
      <c r="O613" s="9" cm="1">
        <f t="array" ref="O613">_xlfn.IFS(AND(B613="Short",F613=Q613),(D613-F613)/D613,AND(B613="Long",F613=Q613),(F613/D613)-1,AND(B613="Long",F613&lt;&gt;Q613),(F613/D613)-1,AND(B613="Short",F613&lt;&gt;Q613),(D613-F613)/D613)</f>
        <v>7.9380757314258435E-2</v>
      </c>
      <c r="P613" t="s">
        <v>23</v>
      </c>
      <c r="Q613" s="7">
        <v>44.273499999999999</v>
      </c>
      <c r="R613" s="8">
        <v>43903</v>
      </c>
      <c r="S613" s="10">
        <f t="shared" si="27"/>
        <v>3</v>
      </c>
      <c r="T613" s="10">
        <v>1</v>
      </c>
      <c r="V613" s="11" t="str">
        <f t="shared" si="28"/>
        <v>1</v>
      </c>
      <c r="Y613" s="10">
        <v>0</v>
      </c>
      <c r="AC613">
        <f t="shared" si="29"/>
        <v>3</v>
      </c>
    </row>
    <row r="614" spans="1:29" x14ac:dyDescent="0.2">
      <c r="A614" t="s">
        <v>377</v>
      </c>
      <c r="B614" t="s">
        <v>22</v>
      </c>
      <c r="C614" s="6">
        <v>43910</v>
      </c>
      <c r="D614" s="7">
        <v>41.231999999999999</v>
      </c>
      <c r="E614" s="6">
        <v>43910</v>
      </c>
      <c r="F614" s="7">
        <v>37.796999999999997</v>
      </c>
      <c r="G614">
        <v>1</v>
      </c>
      <c r="H614">
        <v>0</v>
      </c>
      <c r="J614" s="7"/>
      <c r="K614" s="8"/>
      <c r="M614" s="7"/>
      <c r="N614" s="8"/>
      <c r="O614" s="9" cm="1">
        <f t="array" ref="O614">_xlfn.IFS(AND(B614="Short",F614=Q614),(D614-F614)/D614,AND(B614="Long",F614=Q614),(F614/D614)-1,AND(B614="Long",F614&lt;&gt;Q614),(F614/D614)-1,AND(B614="Short",F614&lt;&gt;Q614),(D614-F614)/D614)</f>
        <v>8.3309080325960475E-2</v>
      </c>
      <c r="P614" t="s">
        <v>23</v>
      </c>
      <c r="Q614" s="7">
        <v>37.796999999999997</v>
      </c>
      <c r="R614" s="8">
        <v>43910</v>
      </c>
      <c r="S614" s="10">
        <f t="shared" si="27"/>
        <v>0</v>
      </c>
      <c r="T614" s="10">
        <v>1</v>
      </c>
      <c r="V614" s="11" t="str">
        <f t="shared" si="28"/>
        <v>1</v>
      </c>
      <c r="Y614" s="10">
        <v>0</v>
      </c>
      <c r="AC614">
        <f t="shared" si="29"/>
        <v>0</v>
      </c>
    </row>
    <row r="615" spans="1:29" x14ac:dyDescent="0.2">
      <c r="A615" t="s">
        <v>331</v>
      </c>
      <c r="B615" t="s">
        <v>25</v>
      </c>
      <c r="C615" s="6">
        <v>43906</v>
      </c>
      <c r="D615" s="7">
        <v>49.594999999999999</v>
      </c>
      <c r="E615" s="6">
        <v>43930</v>
      </c>
      <c r="F615" s="7">
        <v>54.057499999999997</v>
      </c>
      <c r="G615">
        <v>1</v>
      </c>
      <c r="H615">
        <v>0</v>
      </c>
      <c r="J615" s="7"/>
      <c r="K615" s="8"/>
      <c r="M615" s="7"/>
      <c r="N615" s="8"/>
      <c r="O615" s="9" cm="1">
        <f t="array" ref="O615">_xlfn.IFS(AND(B615="Short",F615=Q615),(D615-F615)/D615,AND(B615="Long",F615=Q615),(F615/D615)-1,AND(B615="Long",F615&lt;&gt;Q615),(F615/D615)-1,AND(B615="Short",F615&lt;&gt;Q615),(D615-F615)/D615)</f>
        <v>8.9978828510938635E-2</v>
      </c>
      <c r="P615" t="s">
        <v>23</v>
      </c>
      <c r="Q615" s="7">
        <v>54.057499999999997</v>
      </c>
      <c r="R615" s="8">
        <v>43906</v>
      </c>
      <c r="S615" s="10">
        <f t="shared" si="27"/>
        <v>24</v>
      </c>
      <c r="T615" s="10">
        <v>1</v>
      </c>
      <c r="V615" s="11" t="str">
        <f t="shared" si="28"/>
        <v>1</v>
      </c>
      <c r="Y615" s="10">
        <v>0</v>
      </c>
      <c r="AC615">
        <f t="shared" si="29"/>
        <v>24</v>
      </c>
    </row>
    <row r="616" spans="1:29" x14ac:dyDescent="0.2">
      <c r="A616" t="s">
        <v>379</v>
      </c>
      <c r="B616" t="s">
        <v>25</v>
      </c>
      <c r="C616" s="6">
        <v>43906</v>
      </c>
      <c r="D616" s="7">
        <v>31.347000000000001</v>
      </c>
      <c r="E616" s="6">
        <v>43907</v>
      </c>
      <c r="F616" s="7">
        <v>33.9495</v>
      </c>
      <c r="G616">
        <v>1</v>
      </c>
      <c r="H616">
        <v>0</v>
      </c>
      <c r="J616" s="7"/>
      <c r="K616" s="8"/>
      <c r="M616" s="7"/>
      <c r="N616" s="8"/>
      <c r="O616" s="9" cm="1">
        <f t="array" ref="O616">_xlfn.IFS(AND(B616="Short",F616=Q616),(D616-F616)/D616,AND(B616="Long",F616=Q616),(F616/D616)-1,AND(B616="Long",F616&lt;&gt;Q616),(F616/D616)-1,AND(B616="Short",F616&lt;&gt;Q616),(D616-F616)/D616)</f>
        <v>8.3022298784572568E-2</v>
      </c>
      <c r="P616" t="s">
        <v>23</v>
      </c>
      <c r="Q616" s="7">
        <v>33.9495</v>
      </c>
      <c r="R616" s="8">
        <v>43906</v>
      </c>
      <c r="S616" s="10">
        <f t="shared" si="27"/>
        <v>1</v>
      </c>
      <c r="T616" s="10">
        <v>1</v>
      </c>
      <c r="V616" s="11" t="str">
        <f t="shared" si="28"/>
        <v>1</v>
      </c>
      <c r="Y616" s="10">
        <v>0</v>
      </c>
      <c r="AC616">
        <f t="shared" si="29"/>
        <v>1</v>
      </c>
    </row>
    <row r="617" spans="1:29" x14ac:dyDescent="0.2">
      <c r="A617" t="s">
        <v>379</v>
      </c>
      <c r="B617" t="s">
        <v>25</v>
      </c>
      <c r="C617" s="6">
        <v>44662</v>
      </c>
      <c r="D617" s="7">
        <v>19.414999999999999</v>
      </c>
      <c r="E617" s="6">
        <v>45028</v>
      </c>
      <c r="F617" s="7">
        <v>19.77</v>
      </c>
      <c r="G617">
        <v>0</v>
      </c>
      <c r="H617">
        <v>0</v>
      </c>
      <c r="J617" s="7"/>
      <c r="K617" s="8"/>
      <c r="M617" s="7"/>
      <c r="N617" s="8"/>
      <c r="O617" s="9" cm="1">
        <f t="array" ref="O617">_xlfn.IFS(AND(B617="Short",F617=Q617),(D617-F617)/D617,AND(B617="Long",F617=Q617),(F617/D617)-1,AND(B617="Long",F617&lt;&gt;Q617),(F617/D617)-1,AND(B617="Short",F617&lt;&gt;Q617),(D617-F617)/D617)</f>
        <v>1.82848313159929E-2</v>
      </c>
      <c r="P617" t="s">
        <v>23</v>
      </c>
      <c r="Q617" s="7">
        <v>23.352499999999999</v>
      </c>
      <c r="R617" s="8">
        <v>44662</v>
      </c>
      <c r="S617" s="10">
        <f t="shared" si="27"/>
        <v>366</v>
      </c>
      <c r="T617" s="10">
        <v>0</v>
      </c>
      <c r="V617" s="11" t="b">
        <f t="shared" si="28"/>
        <v>0</v>
      </c>
      <c r="Y617" s="10">
        <v>0</v>
      </c>
      <c r="AC617">
        <f t="shared" si="29"/>
        <v>366</v>
      </c>
    </row>
    <row r="618" spans="1:29" x14ac:dyDescent="0.2">
      <c r="A618" t="s">
        <v>335</v>
      </c>
      <c r="B618" t="s">
        <v>25</v>
      </c>
      <c r="C618" s="6">
        <v>43899</v>
      </c>
      <c r="D618" s="7">
        <v>41.013240000000003</v>
      </c>
      <c r="E618" s="6">
        <v>43935</v>
      </c>
      <c r="F618" s="7">
        <v>45.917789999999997</v>
      </c>
      <c r="G618">
        <v>1</v>
      </c>
      <c r="H618">
        <v>0</v>
      </c>
      <c r="J618" s="7"/>
      <c r="K618" s="8"/>
      <c r="M618" s="7"/>
      <c r="N618" s="8"/>
      <c r="O618" s="9" cm="1">
        <f t="array" ref="O618">_xlfn.IFS(AND(B618="Short",F618=Q618),(D618-F618)/D618,AND(B618="Long",F618=Q618),(F618/D618)-1,AND(B618="Long",F618&lt;&gt;Q618),(F618/D618)-1,AND(B618="Short",F618&lt;&gt;Q618),(D618-F618)/D618)</f>
        <v>0.11958455367096077</v>
      </c>
      <c r="P618" t="s">
        <v>23</v>
      </c>
      <c r="Q618" s="7">
        <v>45.917789999999997</v>
      </c>
      <c r="R618" s="8">
        <v>43899</v>
      </c>
      <c r="S618" s="10">
        <f t="shared" si="27"/>
        <v>36</v>
      </c>
      <c r="T618" s="10">
        <v>1</v>
      </c>
      <c r="V618" s="11" t="str">
        <f t="shared" si="28"/>
        <v>1</v>
      </c>
      <c r="Y618" s="10">
        <v>0</v>
      </c>
      <c r="AC618">
        <f t="shared" si="29"/>
        <v>36</v>
      </c>
    </row>
    <row r="619" spans="1:29" x14ac:dyDescent="0.2">
      <c r="A619" t="s">
        <v>335</v>
      </c>
      <c r="B619" t="s">
        <v>25</v>
      </c>
      <c r="C619" s="6">
        <v>44082</v>
      </c>
      <c r="D619" s="7">
        <v>120.74403</v>
      </c>
      <c r="E619" s="6">
        <v>44088</v>
      </c>
      <c r="F619" s="7">
        <v>136.324005</v>
      </c>
      <c r="G619">
        <v>1</v>
      </c>
      <c r="H619">
        <v>0</v>
      </c>
      <c r="J619" s="7"/>
      <c r="K619" s="8"/>
      <c r="M619" s="7"/>
      <c r="N619" s="8"/>
      <c r="O619" s="9" cm="1">
        <f t="array" ref="O619">_xlfn.IFS(AND(B619="Short",F619=Q619),(D619-F619)/D619,AND(B619="Long",F619=Q619),(F619/D619)-1,AND(B619="Long",F619&lt;&gt;Q619),(F619/D619)-1,AND(B619="Short",F619&lt;&gt;Q619),(D619-F619)/D619)</f>
        <v>0.12903308759861676</v>
      </c>
      <c r="P619" t="s">
        <v>23</v>
      </c>
      <c r="Q619" s="7">
        <v>136.324005</v>
      </c>
      <c r="R619" s="8">
        <v>44082</v>
      </c>
      <c r="S619" s="10">
        <f t="shared" si="27"/>
        <v>6</v>
      </c>
      <c r="T619" s="10">
        <v>1</v>
      </c>
      <c r="V619" s="11" t="str">
        <f t="shared" si="28"/>
        <v>1</v>
      </c>
      <c r="Y619" s="10">
        <v>0</v>
      </c>
      <c r="AC619">
        <f t="shared" si="29"/>
        <v>6</v>
      </c>
    </row>
    <row r="620" spans="1:29" x14ac:dyDescent="0.2">
      <c r="A620" t="s">
        <v>383</v>
      </c>
      <c r="B620" t="s">
        <v>25</v>
      </c>
      <c r="C620" s="6">
        <v>43906</v>
      </c>
      <c r="D620" s="7">
        <v>38.006</v>
      </c>
      <c r="E620" s="6">
        <v>43907</v>
      </c>
      <c r="F620" s="7">
        <v>41.801000000000002</v>
      </c>
      <c r="G620">
        <v>1</v>
      </c>
      <c r="H620">
        <v>0</v>
      </c>
      <c r="J620" s="7"/>
      <c r="K620" s="8"/>
      <c r="M620" s="7"/>
      <c r="N620" s="8"/>
      <c r="O620" s="9" cm="1">
        <f t="array" ref="O620">_xlfn.IFS(AND(B620="Short",F620=Q620),(D620-F620)/D620,AND(B620="Long",F620=Q620),(F620/D620)-1,AND(B620="Long",F620&lt;&gt;Q620),(F620/D620)-1,AND(B620="Short",F620&lt;&gt;Q620),(D620-F620)/D620)</f>
        <v>9.9852654843971989E-2</v>
      </c>
      <c r="P620" t="s">
        <v>23</v>
      </c>
      <c r="Q620" s="7">
        <v>41.801000000000002</v>
      </c>
      <c r="R620" s="8">
        <v>43906</v>
      </c>
      <c r="S620" s="10">
        <f t="shared" si="27"/>
        <v>1</v>
      </c>
      <c r="T620" s="10">
        <v>1</v>
      </c>
      <c r="V620" s="11" t="str">
        <f t="shared" si="28"/>
        <v>1</v>
      </c>
      <c r="Y620" s="10">
        <v>0</v>
      </c>
      <c r="AC620">
        <f t="shared" si="29"/>
        <v>1</v>
      </c>
    </row>
    <row r="621" spans="1:29" x14ac:dyDescent="0.2">
      <c r="A621" t="s">
        <v>335</v>
      </c>
      <c r="B621" t="s">
        <v>25</v>
      </c>
      <c r="C621" s="6">
        <v>45509</v>
      </c>
      <c r="D621" s="7">
        <v>187.465</v>
      </c>
      <c r="E621" s="6">
        <v>45517</v>
      </c>
      <c r="F621" s="7">
        <v>204.30250000000001</v>
      </c>
      <c r="G621">
        <v>1</v>
      </c>
      <c r="H621">
        <v>0</v>
      </c>
      <c r="J621" s="7"/>
      <c r="K621" s="8"/>
      <c r="M621" s="7"/>
      <c r="N621" s="8"/>
      <c r="O621" s="9" cm="1">
        <f t="array" ref="O621">_xlfn.IFS(AND(B621="Short",F621=Q621),(D621-F621)/D621,AND(B621="Long",F621=Q621),(F621/D621)-1,AND(B621="Long",F621&lt;&gt;Q621),(F621/D621)-1,AND(B621="Short",F621&lt;&gt;Q621),(D621-F621)/D621)</f>
        <v>8.9816765796282061E-2</v>
      </c>
      <c r="P621" t="s">
        <v>23</v>
      </c>
      <c r="Q621" s="7">
        <v>204.30250000000001</v>
      </c>
      <c r="R621" s="8">
        <v>45509</v>
      </c>
      <c r="S621" s="10">
        <f t="shared" si="27"/>
        <v>8</v>
      </c>
      <c r="T621" s="10">
        <v>1</v>
      </c>
      <c r="V621" s="11" t="str">
        <f t="shared" si="28"/>
        <v>1</v>
      </c>
      <c r="Y621" s="10">
        <v>0</v>
      </c>
      <c r="AC621">
        <f t="shared" si="29"/>
        <v>8</v>
      </c>
    </row>
    <row r="622" spans="1:29" x14ac:dyDescent="0.2">
      <c r="A622" t="s">
        <v>336</v>
      </c>
      <c r="B622" t="s">
        <v>25</v>
      </c>
      <c r="C622" s="6">
        <v>43906</v>
      </c>
      <c r="D622" s="7">
        <v>47.164000000000001</v>
      </c>
      <c r="E622" s="6">
        <v>43909</v>
      </c>
      <c r="F622" s="7">
        <v>51.619</v>
      </c>
      <c r="G622">
        <v>1</v>
      </c>
      <c r="H622">
        <v>0</v>
      </c>
      <c r="J622" s="7"/>
      <c r="K622" s="8"/>
      <c r="M622" s="7"/>
      <c r="N622" s="8"/>
      <c r="O622" s="9" cm="1">
        <f t="array" ref="O622">_xlfn.IFS(AND(B622="Short",F622=Q622),(D622-F622)/D622,AND(B622="Long",F622=Q622),(F622/D622)-1,AND(B622="Long",F622&lt;&gt;Q622),(F622/D622)-1,AND(B622="Short",F622&lt;&gt;Q622),(D622-F622)/D622)</f>
        <v>9.4457637180900722E-2</v>
      </c>
      <c r="P622" t="s">
        <v>23</v>
      </c>
      <c r="Q622" s="7">
        <v>51.619</v>
      </c>
      <c r="R622" s="8">
        <v>43906</v>
      </c>
      <c r="S622" s="10">
        <f t="shared" si="27"/>
        <v>3</v>
      </c>
      <c r="T622" s="10">
        <v>1</v>
      </c>
      <c r="V622" s="11" t="str">
        <f t="shared" si="28"/>
        <v>1</v>
      </c>
      <c r="Y622" s="10">
        <v>0</v>
      </c>
      <c r="AC622">
        <f t="shared" si="29"/>
        <v>3</v>
      </c>
    </row>
    <row r="623" spans="1:29" x14ac:dyDescent="0.2">
      <c r="A623" t="s">
        <v>334</v>
      </c>
      <c r="B623" t="s">
        <v>25</v>
      </c>
      <c r="C623" s="6">
        <v>43906</v>
      </c>
      <c r="D623" s="7">
        <v>166.22800000000001</v>
      </c>
      <c r="E623" s="6">
        <v>43907</v>
      </c>
      <c r="F623" s="7">
        <v>181.43799999999999</v>
      </c>
      <c r="G623">
        <v>1</v>
      </c>
      <c r="H623">
        <v>0</v>
      </c>
      <c r="J623" s="7"/>
      <c r="K623" s="8"/>
      <c r="M623" s="7"/>
      <c r="N623" s="8"/>
      <c r="O623" s="9" cm="1">
        <f t="array" ref="O623">_xlfn.IFS(AND(B623="Short",F623=Q623),(D623-F623)/D623,AND(B623="Long",F623=Q623),(F623/D623)-1,AND(B623="Long",F623&lt;&gt;Q623),(F623/D623)-1,AND(B623="Short",F623&lt;&gt;Q623),(D623-F623)/D623)</f>
        <v>9.1500830185046844E-2</v>
      </c>
      <c r="P623" t="s">
        <v>23</v>
      </c>
      <c r="Q623" s="7">
        <v>181.43799999999999</v>
      </c>
      <c r="R623" s="8">
        <v>43906</v>
      </c>
      <c r="S623" s="10">
        <f t="shared" si="27"/>
        <v>1</v>
      </c>
      <c r="T623" s="10">
        <v>1</v>
      </c>
      <c r="V623" s="11" t="str">
        <f t="shared" si="28"/>
        <v>1</v>
      </c>
      <c r="Y623" s="10">
        <v>0</v>
      </c>
      <c r="AC623">
        <f t="shared" si="29"/>
        <v>1</v>
      </c>
    </row>
    <row r="624" spans="1:29" x14ac:dyDescent="0.2">
      <c r="A624" t="s">
        <v>336</v>
      </c>
      <c r="B624" t="s">
        <v>22</v>
      </c>
      <c r="C624" s="6">
        <v>44599</v>
      </c>
      <c r="D624" s="7">
        <v>96.489000000000004</v>
      </c>
      <c r="E624" s="6">
        <v>44616</v>
      </c>
      <c r="F624" s="7">
        <v>89.656499999999994</v>
      </c>
      <c r="G624">
        <v>1</v>
      </c>
      <c r="H624">
        <v>0</v>
      </c>
      <c r="J624" s="7"/>
      <c r="K624" s="8"/>
      <c r="M624" s="7"/>
      <c r="N624" s="8"/>
      <c r="O624" s="9" cm="1">
        <f t="array" ref="O624">_xlfn.IFS(AND(B624="Short",F624=Q624),(D624-F624)/D624,AND(B624="Long",F624=Q624),(F624/D624)-1,AND(B624="Long",F624&lt;&gt;Q624),(F624/D624)-1,AND(B624="Short",F624&lt;&gt;Q624),(D624-F624)/D624)</f>
        <v>7.0811180549078243E-2</v>
      </c>
      <c r="P624" t="s">
        <v>23</v>
      </c>
      <c r="Q624" s="7">
        <v>89.656499999999994</v>
      </c>
      <c r="R624" s="8">
        <v>44599</v>
      </c>
      <c r="S624" s="10">
        <f t="shared" si="27"/>
        <v>17</v>
      </c>
      <c r="T624" s="10">
        <v>1</v>
      </c>
      <c r="V624" s="11" t="str">
        <f t="shared" si="28"/>
        <v>1</v>
      </c>
      <c r="Y624" s="10">
        <v>0</v>
      </c>
      <c r="AC624">
        <f t="shared" si="29"/>
        <v>17</v>
      </c>
    </row>
    <row r="625" spans="1:29" x14ac:dyDescent="0.2">
      <c r="A625" t="s">
        <v>340</v>
      </c>
      <c r="B625" t="s">
        <v>25</v>
      </c>
      <c r="C625" s="6">
        <v>43906</v>
      </c>
      <c r="D625" s="7">
        <v>91.515000000000001</v>
      </c>
      <c r="E625" s="6">
        <v>43987</v>
      </c>
      <c r="F625" s="7">
        <v>101.4525</v>
      </c>
      <c r="G625">
        <v>1</v>
      </c>
      <c r="H625">
        <v>0</v>
      </c>
      <c r="J625" s="7"/>
      <c r="K625" s="8"/>
      <c r="M625" s="7"/>
      <c r="N625" s="8"/>
      <c r="O625" s="9" cm="1">
        <f t="array" ref="O625">_xlfn.IFS(AND(B625="Short",F625=Q625),(D625-F625)/D625,AND(B625="Long",F625=Q625),(F625/D625)-1,AND(B625="Long",F625&lt;&gt;Q625),(F625/D625)-1,AND(B625="Short",F625&lt;&gt;Q625),(D625-F625)/D625)</f>
        <v>0.10858875594164896</v>
      </c>
      <c r="P625" t="s">
        <v>23</v>
      </c>
      <c r="Q625" s="7">
        <v>101.4525</v>
      </c>
      <c r="R625" s="8">
        <v>43906</v>
      </c>
      <c r="S625" s="10">
        <f t="shared" si="27"/>
        <v>81</v>
      </c>
      <c r="T625" s="10">
        <v>1</v>
      </c>
      <c r="V625" s="11" t="str">
        <f t="shared" si="28"/>
        <v>1</v>
      </c>
      <c r="Y625" s="10">
        <v>0</v>
      </c>
      <c r="AC625">
        <f t="shared" si="29"/>
        <v>81</v>
      </c>
    </row>
    <row r="626" spans="1:29" x14ac:dyDescent="0.2">
      <c r="A626" t="s">
        <v>340</v>
      </c>
      <c r="B626" t="s">
        <v>22</v>
      </c>
      <c r="C626" s="6">
        <v>44041</v>
      </c>
      <c r="D626" s="7">
        <v>115.67100000000001</v>
      </c>
      <c r="E626" s="6">
        <v>44407</v>
      </c>
      <c r="F626" s="7">
        <v>203.61</v>
      </c>
      <c r="G626">
        <v>0</v>
      </c>
      <c r="H626">
        <v>0</v>
      </c>
      <c r="J626" s="7"/>
      <c r="K626" s="8"/>
      <c r="M626" s="7"/>
      <c r="N626" s="8"/>
      <c r="O626" s="9" cm="1">
        <f t="array" ref="O626">_xlfn.IFS(AND(B626="Short",F626=Q626),(D626-F626)/D626,AND(B626="Long",F626=Q626),(F626/D626)-1,AND(B626="Long",F626&lt;&gt;Q626),(F626/D626)-1,AND(B626="Short",F626&lt;&gt;Q626),(D626-F626)/D626)</f>
        <v>-0.7602510568768317</v>
      </c>
      <c r="P626" t="s">
        <v>23</v>
      </c>
      <c r="Q626" s="7">
        <v>105.70350000000001</v>
      </c>
      <c r="R626" s="8">
        <v>44041</v>
      </c>
      <c r="S626" s="10">
        <f t="shared" si="27"/>
        <v>366</v>
      </c>
      <c r="T626" s="10">
        <v>0</v>
      </c>
      <c r="V626" s="11" t="b">
        <f t="shared" si="28"/>
        <v>0</v>
      </c>
      <c r="Y626" s="10">
        <v>0</v>
      </c>
      <c r="AC626" t="b">
        <f t="shared" si="29"/>
        <v>0</v>
      </c>
    </row>
    <row r="627" spans="1:29" x14ac:dyDescent="0.2">
      <c r="A627" t="s">
        <v>338</v>
      </c>
      <c r="B627" t="s">
        <v>25</v>
      </c>
      <c r="C627" s="6">
        <v>44778</v>
      </c>
      <c r="D627" s="7">
        <v>14.879</v>
      </c>
      <c r="E627" s="6">
        <v>45145</v>
      </c>
      <c r="F627" s="7">
        <v>14.47</v>
      </c>
      <c r="G627">
        <v>0</v>
      </c>
      <c r="H627">
        <v>0</v>
      </c>
      <c r="J627" s="7"/>
      <c r="K627" s="8"/>
      <c r="M627" s="7"/>
      <c r="N627" s="8"/>
      <c r="O627" s="9" cm="1">
        <f t="array" ref="O627">_xlfn.IFS(AND(B627="Short",F627=Q627),(D627-F627)/D627,AND(B627="Long",F627=Q627),(F627/D627)-1,AND(B627="Long",F627&lt;&gt;Q627),(F627/D627)-1,AND(B627="Short",F627&lt;&gt;Q627),(D627-F627)/D627)</f>
        <v>-2.7488406478929917E-2</v>
      </c>
      <c r="P627" t="s">
        <v>23</v>
      </c>
      <c r="Q627" s="7">
        <v>17.046500000000002</v>
      </c>
      <c r="R627" s="8">
        <v>44778</v>
      </c>
      <c r="S627" s="10">
        <f t="shared" si="27"/>
        <v>367</v>
      </c>
      <c r="T627" s="10">
        <v>0</v>
      </c>
      <c r="V627" s="11" t="b">
        <f t="shared" si="28"/>
        <v>0</v>
      </c>
      <c r="Y627" s="10">
        <v>0</v>
      </c>
      <c r="AC627" t="b">
        <f t="shared" si="29"/>
        <v>0</v>
      </c>
    </row>
    <row r="628" spans="1:29" x14ac:dyDescent="0.2">
      <c r="A628" t="s">
        <v>385</v>
      </c>
      <c r="B628" t="s">
        <v>25</v>
      </c>
      <c r="C628" s="6">
        <v>43906</v>
      </c>
      <c r="D628" s="7">
        <v>340.19099999999997</v>
      </c>
      <c r="E628" s="6">
        <v>43916</v>
      </c>
      <c r="F628" s="7">
        <v>402.29849999999999</v>
      </c>
      <c r="G628">
        <v>1</v>
      </c>
      <c r="H628">
        <v>0</v>
      </c>
      <c r="J628" s="7"/>
      <c r="K628" s="8"/>
      <c r="M628" s="7"/>
      <c r="N628" s="8"/>
      <c r="O628" s="9" cm="1">
        <f t="array" ref="O628">_xlfn.IFS(AND(B628="Short",F628=Q628),(D628-F628)/D628,AND(B628="Long",F628=Q628),(F628/D628)-1,AND(B628="Long",F628&lt;&gt;Q628),(F628/D628)-1,AND(B628="Short",F628&lt;&gt;Q628),(D628-F628)/D628)</f>
        <v>0.18256655819818879</v>
      </c>
      <c r="P628" t="s">
        <v>23</v>
      </c>
      <c r="Q628" s="7">
        <v>402.29849999999999</v>
      </c>
      <c r="R628" s="8">
        <v>43906</v>
      </c>
      <c r="S628" s="10">
        <f t="shared" si="27"/>
        <v>10</v>
      </c>
      <c r="T628" s="10">
        <v>1</v>
      </c>
      <c r="V628" s="11" t="str">
        <f t="shared" si="28"/>
        <v>1</v>
      </c>
      <c r="Y628" s="10">
        <v>0</v>
      </c>
      <c r="AC628">
        <f t="shared" si="29"/>
        <v>10</v>
      </c>
    </row>
    <row r="629" spans="1:29" x14ac:dyDescent="0.2">
      <c r="A629" t="s">
        <v>385</v>
      </c>
      <c r="B629" t="s">
        <v>22</v>
      </c>
      <c r="C629" s="6">
        <v>44144</v>
      </c>
      <c r="D629" s="7">
        <v>569.05999999999995</v>
      </c>
      <c r="E629" s="6">
        <v>44223</v>
      </c>
      <c r="F629" s="7">
        <v>528.55999999999995</v>
      </c>
      <c r="G629">
        <v>1</v>
      </c>
      <c r="H629">
        <v>0</v>
      </c>
      <c r="J629" s="7"/>
      <c r="K629" s="8"/>
      <c r="M629" s="7"/>
      <c r="N629" s="8"/>
      <c r="O629" s="9" cm="1">
        <f t="array" ref="O629">_xlfn.IFS(AND(B629="Short",F629=Q629),(D629-F629)/D629,AND(B629="Long",F629=Q629),(F629/D629)-1,AND(B629="Long",F629&lt;&gt;Q629),(F629/D629)-1,AND(B629="Short",F629&lt;&gt;Q629),(D629-F629)/D629)</f>
        <v>7.1169999648543217E-2</v>
      </c>
      <c r="P629" t="s">
        <v>23</v>
      </c>
      <c r="Q629" s="7">
        <v>528.55999999999995</v>
      </c>
      <c r="R629" s="8">
        <v>44144</v>
      </c>
      <c r="S629" s="10">
        <f t="shared" si="27"/>
        <v>79</v>
      </c>
      <c r="T629" s="10">
        <v>1</v>
      </c>
      <c r="V629" s="11" t="str">
        <f t="shared" si="28"/>
        <v>1</v>
      </c>
      <c r="Y629" s="10">
        <v>0</v>
      </c>
      <c r="AC629">
        <f t="shared" si="29"/>
        <v>79</v>
      </c>
    </row>
    <row r="630" spans="1:29" x14ac:dyDescent="0.2">
      <c r="A630" t="s">
        <v>343</v>
      </c>
      <c r="B630" t="s">
        <v>25</v>
      </c>
      <c r="C630" s="6">
        <v>43906</v>
      </c>
      <c r="D630" s="7">
        <v>35.988</v>
      </c>
      <c r="E630" s="6">
        <v>43914</v>
      </c>
      <c r="F630" s="7">
        <v>40.847999999999999</v>
      </c>
      <c r="G630">
        <v>1</v>
      </c>
      <c r="H630">
        <v>0</v>
      </c>
      <c r="J630" s="7"/>
      <c r="K630" s="8"/>
      <c r="M630" s="7"/>
      <c r="N630" s="8"/>
      <c r="O630" s="9" cm="1">
        <f t="array" ref="O630">_xlfn.IFS(AND(B630="Short",F630=Q630),(D630-F630)/D630,AND(B630="Long",F630=Q630),(F630/D630)-1,AND(B630="Long",F630&lt;&gt;Q630),(F630/D630)-1,AND(B630="Short",F630&lt;&gt;Q630),(D630-F630)/D630)</f>
        <v>0.13504501500500155</v>
      </c>
      <c r="P630" t="s">
        <v>23</v>
      </c>
      <c r="Q630" s="7">
        <v>40.847999999999999</v>
      </c>
      <c r="R630" s="8">
        <v>43906</v>
      </c>
      <c r="S630" s="10">
        <f t="shared" si="27"/>
        <v>8</v>
      </c>
      <c r="T630" s="10">
        <v>1</v>
      </c>
      <c r="V630" s="11" t="str">
        <f t="shared" si="28"/>
        <v>1</v>
      </c>
      <c r="Y630" s="10">
        <v>0</v>
      </c>
      <c r="AC630">
        <f t="shared" si="29"/>
        <v>8</v>
      </c>
    </row>
    <row r="631" spans="1:29" x14ac:dyDescent="0.2">
      <c r="A631" t="s">
        <v>343</v>
      </c>
      <c r="B631" t="s">
        <v>25</v>
      </c>
      <c r="C631" s="6">
        <v>43952</v>
      </c>
      <c r="D631" s="7">
        <v>41.058</v>
      </c>
      <c r="E631" s="6">
        <v>43977</v>
      </c>
      <c r="F631" s="7">
        <v>45.243000000000002</v>
      </c>
      <c r="G631">
        <v>1</v>
      </c>
      <c r="H631">
        <v>0</v>
      </c>
      <c r="J631" s="7"/>
      <c r="K631" s="8"/>
      <c r="M631" s="7"/>
      <c r="N631" s="8"/>
      <c r="O631" s="9" cm="1">
        <f t="array" ref="O631">_xlfn.IFS(AND(B631="Short",F631=Q631),(D631-F631)/D631,AND(B631="Long",F631=Q631),(F631/D631)-1,AND(B631="Long",F631&lt;&gt;Q631),(F631/D631)-1,AND(B631="Short",F631&lt;&gt;Q631),(D631-F631)/D631)</f>
        <v>0.10192897851819382</v>
      </c>
      <c r="P631" t="s">
        <v>23</v>
      </c>
      <c r="Q631" s="7">
        <v>45.243000000000002</v>
      </c>
      <c r="R631" s="8">
        <v>43952</v>
      </c>
      <c r="S631" s="10">
        <f t="shared" si="27"/>
        <v>25</v>
      </c>
      <c r="T631" s="10">
        <v>1</v>
      </c>
      <c r="V631" s="11" t="str">
        <f t="shared" si="28"/>
        <v>1</v>
      </c>
      <c r="Y631" s="10">
        <v>0</v>
      </c>
      <c r="AC631">
        <f t="shared" si="29"/>
        <v>25</v>
      </c>
    </row>
    <row r="632" spans="1:29" x14ac:dyDescent="0.2">
      <c r="A632" t="s">
        <v>343</v>
      </c>
      <c r="B632" t="s">
        <v>22</v>
      </c>
      <c r="C632" s="6">
        <v>44225</v>
      </c>
      <c r="D632" s="7">
        <v>58.058999999999997</v>
      </c>
      <c r="E632" s="6">
        <v>44498</v>
      </c>
      <c r="F632" s="7">
        <v>53.551499999999997</v>
      </c>
      <c r="G632">
        <v>1</v>
      </c>
      <c r="H632">
        <v>0</v>
      </c>
      <c r="J632" s="7"/>
      <c r="K632" s="8"/>
      <c r="M632" s="7"/>
      <c r="N632" s="8"/>
      <c r="O632" s="9" cm="1">
        <f t="array" ref="O632">_xlfn.IFS(AND(B632="Short",F632=Q632),(D632-F632)/D632,AND(B632="Long",F632=Q632),(F632/D632)-1,AND(B632="Long",F632&lt;&gt;Q632),(F632/D632)-1,AND(B632="Short",F632&lt;&gt;Q632),(D632-F632)/D632)</f>
        <v>7.7636542138169798E-2</v>
      </c>
      <c r="P632" t="s">
        <v>23</v>
      </c>
      <c r="Q632" s="7">
        <v>53.551499999999997</v>
      </c>
      <c r="R632" s="8">
        <v>44225</v>
      </c>
      <c r="S632" s="10">
        <f t="shared" si="27"/>
        <v>273</v>
      </c>
      <c r="T632" s="10">
        <v>1</v>
      </c>
      <c r="V632" s="11" t="str">
        <f t="shared" si="28"/>
        <v>1</v>
      </c>
      <c r="Y632" s="10">
        <v>0</v>
      </c>
      <c r="AC632">
        <f t="shared" si="29"/>
        <v>273</v>
      </c>
    </row>
    <row r="633" spans="1:29" x14ac:dyDescent="0.2">
      <c r="A633" t="s">
        <v>388</v>
      </c>
      <c r="B633" t="s">
        <v>25</v>
      </c>
      <c r="C633" s="6">
        <v>44200</v>
      </c>
      <c r="D633" s="7">
        <v>356.7</v>
      </c>
      <c r="E633" s="6">
        <v>44209</v>
      </c>
      <c r="F633" s="7">
        <v>386.1</v>
      </c>
      <c r="G633">
        <v>1</v>
      </c>
      <c r="H633">
        <v>0</v>
      </c>
      <c r="J633" s="7"/>
      <c r="K633" s="8"/>
      <c r="M633" s="7"/>
      <c r="N633" s="8"/>
      <c r="O633" s="9" cm="1">
        <f t="array" ref="O633">_xlfn.IFS(AND(B633="Short",F633=Q633),(D633-F633)/D633,AND(B633="Long",F633=Q633),(F633/D633)-1,AND(B633="Long",F633&lt;&gt;Q633),(F633/D633)-1,AND(B633="Short",F633&lt;&gt;Q633),(D633-F633)/D633)</f>
        <v>8.2422203532380278E-2</v>
      </c>
      <c r="P633" t="s">
        <v>23</v>
      </c>
      <c r="Q633" s="7">
        <v>386.1</v>
      </c>
      <c r="R633" s="8">
        <v>44200</v>
      </c>
      <c r="S633" s="10">
        <f t="shared" si="27"/>
        <v>9</v>
      </c>
      <c r="T633" s="10">
        <v>1</v>
      </c>
      <c r="V633" s="11" t="str">
        <f t="shared" si="28"/>
        <v>1</v>
      </c>
      <c r="Y633" s="10">
        <v>0</v>
      </c>
      <c r="AC633">
        <f t="shared" si="29"/>
        <v>9</v>
      </c>
    </row>
    <row r="634" spans="1:29" x14ac:dyDescent="0.2">
      <c r="A634" t="s">
        <v>343</v>
      </c>
      <c r="B634" t="s">
        <v>25</v>
      </c>
      <c r="C634" s="6">
        <v>44498</v>
      </c>
      <c r="D634" s="7">
        <v>50.655999999999999</v>
      </c>
      <c r="E634" s="6">
        <v>44505</v>
      </c>
      <c r="F634" s="7">
        <v>56.176000000000002</v>
      </c>
      <c r="G634">
        <v>1</v>
      </c>
      <c r="H634">
        <v>0</v>
      </c>
      <c r="J634" s="7"/>
      <c r="K634" s="8"/>
      <c r="M634" s="7"/>
      <c r="N634" s="8"/>
      <c r="O634" s="9" cm="1">
        <f t="array" ref="O634">_xlfn.IFS(AND(B634="Short",F634=Q634),(D634-F634)/D634,AND(B634="Long",F634=Q634),(F634/D634)-1,AND(B634="Long",F634&lt;&gt;Q634),(F634/D634)-1,AND(B634="Short",F634&lt;&gt;Q634),(D634-F634)/D634)</f>
        <v>0.10897030953885034</v>
      </c>
      <c r="P634" t="s">
        <v>23</v>
      </c>
      <c r="Q634" s="7">
        <v>56.176000000000002</v>
      </c>
      <c r="R634" s="8">
        <v>44498</v>
      </c>
      <c r="S634" s="10">
        <f t="shared" si="27"/>
        <v>7</v>
      </c>
      <c r="T634" s="10">
        <v>1</v>
      </c>
      <c r="V634" s="11" t="str">
        <f t="shared" si="28"/>
        <v>1</v>
      </c>
      <c r="Y634" s="10">
        <v>0</v>
      </c>
      <c r="AC634">
        <f t="shared" si="29"/>
        <v>7</v>
      </c>
    </row>
    <row r="635" spans="1:29" x14ac:dyDescent="0.2">
      <c r="A635" t="s">
        <v>343</v>
      </c>
      <c r="B635" t="s">
        <v>22</v>
      </c>
      <c r="C635" s="6">
        <v>44684</v>
      </c>
      <c r="D635" s="7">
        <v>59.427999999999997</v>
      </c>
      <c r="E635" s="6">
        <v>44693</v>
      </c>
      <c r="F635" s="7">
        <v>54.838000000000001</v>
      </c>
      <c r="G635">
        <v>1</v>
      </c>
      <c r="H635">
        <v>0</v>
      </c>
      <c r="J635" s="7"/>
      <c r="K635" s="8"/>
      <c r="M635" s="7"/>
      <c r="N635" s="8"/>
      <c r="O635" s="9" cm="1">
        <f t="array" ref="O635">_xlfn.IFS(AND(B635="Short",F635=Q635),(D635-F635)/D635,AND(B635="Long",F635=Q635),(F635/D635)-1,AND(B635="Long",F635&lt;&gt;Q635),(F635/D635)-1,AND(B635="Short",F635&lt;&gt;Q635),(D635-F635)/D635)</f>
        <v>7.7236319579995896E-2</v>
      </c>
      <c r="P635" t="s">
        <v>23</v>
      </c>
      <c r="Q635" s="7">
        <v>54.838000000000001</v>
      </c>
      <c r="R635" s="8">
        <v>44684</v>
      </c>
      <c r="S635" s="10">
        <f t="shared" si="27"/>
        <v>9</v>
      </c>
      <c r="T635" s="10">
        <v>1</v>
      </c>
      <c r="V635" s="11" t="str">
        <f t="shared" si="28"/>
        <v>1</v>
      </c>
      <c r="Y635" s="10">
        <v>0</v>
      </c>
      <c r="AC635">
        <f t="shared" si="29"/>
        <v>9</v>
      </c>
    </row>
    <row r="636" spans="1:29" x14ac:dyDescent="0.2">
      <c r="A636" t="s">
        <v>406</v>
      </c>
      <c r="B636" t="s">
        <v>25</v>
      </c>
      <c r="C636" s="6">
        <v>45132</v>
      </c>
      <c r="D636" s="7">
        <v>86.974999999999994</v>
      </c>
      <c r="E636" s="6">
        <v>45370</v>
      </c>
      <c r="F636" s="7">
        <v>95.337500000000006</v>
      </c>
      <c r="G636">
        <v>1</v>
      </c>
      <c r="H636">
        <v>0</v>
      </c>
      <c r="J636" s="7"/>
      <c r="K636" s="8"/>
      <c r="M636" s="7"/>
      <c r="N636" s="8"/>
      <c r="O636" s="9" cm="1">
        <f t="array" ref="O636">_xlfn.IFS(AND(B636="Short",F636=Q636),(D636-F636)/D636,AND(B636="Long",F636=Q636),(F636/D636)-1,AND(B636="Long",F636&lt;&gt;Q636),(F636/D636)-1,AND(B636="Short",F636&lt;&gt;Q636),(D636-F636)/D636)</f>
        <v>9.6148318482322637E-2</v>
      </c>
      <c r="P636" t="s">
        <v>23</v>
      </c>
      <c r="Q636" s="7">
        <v>95.337500000000006</v>
      </c>
      <c r="R636" s="8">
        <v>45132</v>
      </c>
      <c r="S636" s="10">
        <f t="shared" si="27"/>
        <v>238</v>
      </c>
      <c r="T636" s="10">
        <v>1</v>
      </c>
      <c r="V636" s="11" t="str">
        <f t="shared" si="28"/>
        <v>1</v>
      </c>
      <c r="Y636" s="10">
        <v>0</v>
      </c>
      <c r="AC636">
        <f t="shared" si="29"/>
        <v>238</v>
      </c>
    </row>
    <row r="637" spans="1:29" x14ac:dyDescent="0.2">
      <c r="A637" t="s">
        <v>343</v>
      </c>
      <c r="B637" t="s">
        <v>22</v>
      </c>
      <c r="C637" s="6">
        <v>45229</v>
      </c>
      <c r="D637" s="7">
        <v>42.731999999999999</v>
      </c>
      <c r="E637" s="6">
        <v>45230</v>
      </c>
      <c r="F637" s="7">
        <v>39.597000000000001</v>
      </c>
      <c r="G637">
        <v>1</v>
      </c>
      <c r="H637">
        <v>0</v>
      </c>
      <c r="J637" s="7"/>
      <c r="K637" s="8"/>
      <c r="M637" s="7"/>
      <c r="N637" s="8"/>
      <c r="O637" s="9" cm="1">
        <f t="array" ref="O637">_xlfn.IFS(AND(B637="Short",F637=Q637),(D637-F637)/D637,AND(B637="Long",F637=Q637),(F637/D637)-1,AND(B637="Long",F637&lt;&gt;Q637),(F637/D637)-1,AND(B637="Short",F637&lt;&gt;Q637),(D637-F637)/D637)</f>
        <v>7.3364223532715489E-2</v>
      </c>
      <c r="P637" t="s">
        <v>23</v>
      </c>
      <c r="Q637" s="7">
        <v>39.597000000000001</v>
      </c>
      <c r="R637" s="8">
        <v>45229</v>
      </c>
      <c r="S637" s="10">
        <f t="shared" si="27"/>
        <v>1</v>
      </c>
      <c r="T637" s="10">
        <v>1</v>
      </c>
      <c r="V637" s="11" t="str">
        <f t="shared" si="28"/>
        <v>1</v>
      </c>
      <c r="Y637" s="10">
        <v>0</v>
      </c>
      <c r="AC637">
        <f t="shared" si="29"/>
        <v>1</v>
      </c>
    </row>
    <row r="638" spans="1:29" x14ac:dyDescent="0.2">
      <c r="A638" t="s">
        <v>392</v>
      </c>
      <c r="B638" t="s">
        <v>25</v>
      </c>
      <c r="C638" s="6">
        <v>43906</v>
      </c>
      <c r="D638" s="7">
        <v>57.573999999999998</v>
      </c>
      <c r="E638" s="6">
        <v>43916</v>
      </c>
      <c r="F638" s="7">
        <v>68.103999999999999</v>
      </c>
      <c r="G638">
        <v>1</v>
      </c>
      <c r="H638">
        <v>0</v>
      </c>
      <c r="J638" s="7"/>
      <c r="K638" s="8"/>
      <c r="M638" s="7"/>
      <c r="N638" s="8"/>
      <c r="O638" s="9" cm="1">
        <f t="array" ref="O638">_xlfn.IFS(AND(B638="Short",F638=Q638),(D638-F638)/D638,AND(B638="Long",F638=Q638),(F638/D638)-1,AND(B638="Long",F638&lt;&gt;Q638),(F638/D638)-1,AND(B638="Short",F638&lt;&gt;Q638),(D638-F638)/D638)</f>
        <v>0.18289505679647067</v>
      </c>
      <c r="P638" t="s">
        <v>23</v>
      </c>
      <c r="Q638" s="7">
        <v>68.103999999999999</v>
      </c>
      <c r="R638" s="8">
        <v>43906</v>
      </c>
      <c r="S638" s="10">
        <f t="shared" si="27"/>
        <v>10</v>
      </c>
      <c r="T638" s="10">
        <v>1</v>
      </c>
      <c r="V638" s="11" t="str">
        <f t="shared" si="28"/>
        <v>1</v>
      </c>
      <c r="Y638" s="10">
        <v>0</v>
      </c>
      <c r="AC638">
        <f t="shared" si="29"/>
        <v>10</v>
      </c>
    </row>
    <row r="639" spans="1:29" x14ac:dyDescent="0.2">
      <c r="A639" t="s">
        <v>349</v>
      </c>
      <c r="B639" t="s">
        <v>22</v>
      </c>
      <c r="C639" s="6">
        <v>43927</v>
      </c>
      <c r="D639" s="7">
        <v>40.616999999999997</v>
      </c>
      <c r="E639" s="6">
        <v>43964</v>
      </c>
      <c r="F639" s="7">
        <v>37.819499999999998</v>
      </c>
      <c r="G639">
        <v>1</v>
      </c>
      <c r="H639">
        <v>0</v>
      </c>
      <c r="J639" s="7"/>
      <c r="K639" s="8"/>
      <c r="M639" s="7"/>
      <c r="N639" s="8"/>
      <c r="O639" s="9" cm="1">
        <f t="array" ref="O639">_xlfn.IFS(AND(B639="Short",F639=Q639),(D639-F639)/D639,AND(B639="Long",F639=Q639),(F639/D639)-1,AND(B639="Long",F639&lt;&gt;Q639),(F639/D639)-1,AND(B639="Short",F639&lt;&gt;Q639),(D639-F639)/D639)</f>
        <v>6.887510155846073E-2</v>
      </c>
      <c r="P639" t="s">
        <v>23</v>
      </c>
      <c r="Q639" s="7">
        <v>37.819499999999998</v>
      </c>
      <c r="R639" s="8">
        <v>43927</v>
      </c>
      <c r="S639" s="10">
        <f t="shared" si="27"/>
        <v>37</v>
      </c>
      <c r="T639" s="10">
        <v>1</v>
      </c>
      <c r="V639" s="11" t="str">
        <f t="shared" si="28"/>
        <v>1</v>
      </c>
      <c r="Y639" s="10">
        <v>0</v>
      </c>
      <c r="AC639">
        <f t="shared" si="29"/>
        <v>37</v>
      </c>
    </row>
    <row r="640" spans="1:29" x14ac:dyDescent="0.2">
      <c r="A640" t="s">
        <v>407</v>
      </c>
      <c r="B640" t="s">
        <v>25</v>
      </c>
      <c r="C640" s="6">
        <v>45229</v>
      </c>
      <c r="D640" s="7">
        <v>82.695999999999998</v>
      </c>
      <c r="E640" s="6">
        <v>45273</v>
      </c>
      <c r="F640" s="7">
        <v>95.340999999999994</v>
      </c>
      <c r="G640">
        <v>1</v>
      </c>
      <c r="H640">
        <v>0</v>
      </c>
      <c r="J640" s="7"/>
      <c r="K640" s="8"/>
      <c r="M640" s="7"/>
      <c r="N640" s="8"/>
      <c r="O640" s="9" cm="1">
        <f t="array" ref="O640">_xlfn.IFS(AND(B640="Short",F640=Q640),(D640-F640)/D640,AND(B640="Long",F640=Q640),(F640/D640)-1,AND(B640="Long",F640&lt;&gt;Q640),(F640/D640)-1,AND(B640="Short",F640&lt;&gt;Q640),(D640-F640)/D640)</f>
        <v>0.15290945148495694</v>
      </c>
      <c r="P640" t="s">
        <v>23</v>
      </c>
      <c r="Q640" s="7">
        <v>95.340999999999994</v>
      </c>
      <c r="R640" s="8">
        <v>45229</v>
      </c>
      <c r="S640" s="10">
        <f t="shared" si="27"/>
        <v>44</v>
      </c>
      <c r="T640" s="10">
        <v>1</v>
      </c>
      <c r="V640" s="11" t="str">
        <f t="shared" si="28"/>
        <v>1</v>
      </c>
      <c r="Y640" s="10">
        <v>0</v>
      </c>
      <c r="AC640">
        <f t="shared" si="29"/>
        <v>44</v>
      </c>
    </row>
    <row r="641" spans="1:29" x14ac:dyDescent="0.2">
      <c r="A641" t="s">
        <v>394</v>
      </c>
      <c r="B641" t="s">
        <v>25</v>
      </c>
      <c r="C641" s="6">
        <v>43906</v>
      </c>
      <c r="D641" s="7">
        <v>48.743000000000002</v>
      </c>
      <c r="E641" s="6">
        <v>43915</v>
      </c>
      <c r="F641" s="7">
        <v>53.5655</v>
      </c>
      <c r="G641">
        <v>1</v>
      </c>
      <c r="H641">
        <v>0</v>
      </c>
      <c r="J641" s="7"/>
      <c r="K641" s="8"/>
      <c r="M641" s="7"/>
      <c r="N641" s="8"/>
      <c r="O641" s="9" cm="1">
        <f t="array" ref="O641">_xlfn.IFS(AND(B641="Short",F641=Q641),(D641-F641)/D641,AND(B641="Long",F641=Q641),(F641/D641)-1,AND(B641="Long",F641&lt;&gt;Q641),(F641/D641)-1,AND(B641="Short",F641&lt;&gt;Q641),(D641-F641)/D641)</f>
        <v>9.8937283302217738E-2</v>
      </c>
      <c r="P641" t="s">
        <v>23</v>
      </c>
      <c r="Q641" s="7">
        <v>53.5655</v>
      </c>
      <c r="R641" s="8">
        <v>43906</v>
      </c>
      <c r="S641" s="10">
        <f t="shared" si="27"/>
        <v>9</v>
      </c>
      <c r="T641" s="10">
        <v>1</v>
      </c>
      <c r="V641" s="11" t="str">
        <f t="shared" si="28"/>
        <v>1</v>
      </c>
      <c r="Y641" s="10">
        <v>0</v>
      </c>
      <c r="AC641">
        <f t="shared" si="29"/>
        <v>9</v>
      </c>
    </row>
    <row r="642" spans="1:29" x14ac:dyDescent="0.2">
      <c r="A642" t="s">
        <v>350</v>
      </c>
      <c r="B642" t="s">
        <v>22</v>
      </c>
      <c r="C642" s="6">
        <v>43903</v>
      </c>
      <c r="D642" s="7">
        <v>29.855</v>
      </c>
      <c r="E642" s="6">
        <v>43906</v>
      </c>
      <c r="F642" s="7">
        <v>27.642499999999998</v>
      </c>
      <c r="G642">
        <v>1</v>
      </c>
      <c r="H642">
        <v>0</v>
      </c>
      <c r="J642" s="7"/>
      <c r="K642" s="8"/>
      <c r="M642" s="7"/>
      <c r="N642" s="8"/>
      <c r="O642" s="9" cm="1">
        <f t="array" ref="O642">_xlfn.IFS(AND(B642="Short",F642=Q642),(D642-F642)/D642,AND(B642="Long",F642=Q642),(F642/D642)-1,AND(B642="Long",F642&lt;&gt;Q642),(F642/D642)-1,AND(B642="Short",F642&lt;&gt;Q642),(D642-F642)/D642)</f>
        <v>7.4108189582984499E-2</v>
      </c>
      <c r="P642" t="s">
        <v>23</v>
      </c>
      <c r="Q642" s="7">
        <v>27.642499999999998</v>
      </c>
      <c r="R642" s="8">
        <v>43903</v>
      </c>
      <c r="S642" s="10">
        <f t="shared" si="27"/>
        <v>3</v>
      </c>
      <c r="T642" s="10">
        <v>1</v>
      </c>
      <c r="V642" s="11" t="str">
        <f t="shared" si="28"/>
        <v>1</v>
      </c>
      <c r="Y642" s="10">
        <v>0</v>
      </c>
      <c r="AC642">
        <f t="shared" si="29"/>
        <v>3</v>
      </c>
    </row>
    <row r="643" spans="1:29" x14ac:dyDescent="0.2">
      <c r="A643" t="s">
        <v>350</v>
      </c>
      <c r="B643" t="s">
        <v>25</v>
      </c>
      <c r="C643" s="6">
        <v>43906</v>
      </c>
      <c r="D643" s="7">
        <v>26.795000000000002</v>
      </c>
      <c r="E643" s="6">
        <v>43907</v>
      </c>
      <c r="F643" s="7">
        <v>30.2075</v>
      </c>
      <c r="G643">
        <v>1</v>
      </c>
      <c r="H643">
        <v>0</v>
      </c>
      <c r="J643" s="7"/>
      <c r="K643" s="8"/>
      <c r="M643" s="7"/>
      <c r="N643" s="8"/>
      <c r="O643" s="9" cm="1">
        <f t="array" ref="O643">_xlfn.IFS(AND(B643="Short",F643=Q643),(D643-F643)/D643,AND(B643="Long",F643=Q643),(F643/D643)-1,AND(B643="Long",F643&lt;&gt;Q643),(F643/D643)-1,AND(B643="Short",F643&lt;&gt;Q643),(D643-F643)/D643)</f>
        <v>0.12735584997200955</v>
      </c>
      <c r="P643" t="s">
        <v>23</v>
      </c>
      <c r="Q643" s="7">
        <v>30.2075</v>
      </c>
      <c r="R643" s="8">
        <v>43906</v>
      </c>
      <c r="S643" s="10">
        <f t="shared" ref="S643:S706" si="30">_xlfn.DAYS(E643,C643)</f>
        <v>1</v>
      </c>
      <c r="T643" s="10">
        <v>1</v>
      </c>
      <c r="V643" s="11" t="str">
        <f t="shared" ref="V643:V706" si="31">IF(F643=Q643,"1")</f>
        <v>1</v>
      </c>
      <c r="Y643" s="10">
        <v>0</v>
      </c>
      <c r="AC643">
        <f t="shared" si="29"/>
        <v>1</v>
      </c>
    </row>
    <row r="644" spans="1:29" x14ac:dyDescent="0.2">
      <c r="A644" t="s">
        <v>350</v>
      </c>
      <c r="B644" t="s">
        <v>22</v>
      </c>
      <c r="C644" s="6">
        <v>43987</v>
      </c>
      <c r="D644" s="7">
        <v>33.523000000000003</v>
      </c>
      <c r="E644" s="6">
        <v>43992</v>
      </c>
      <c r="F644" s="7">
        <v>30.770499999999998</v>
      </c>
      <c r="G644">
        <v>1</v>
      </c>
      <c r="H644">
        <v>0</v>
      </c>
      <c r="J644" s="7"/>
      <c r="K644" s="8"/>
      <c r="M644" s="7"/>
      <c r="N644" s="8"/>
      <c r="O644" s="9" cm="1">
        <f t="array" ref="O644">_xlfn.IFS(AND(B644="Short",F644=Q644),(D644-F644)/D644,AND(B644="Long",F644=Q644),(F644/D644)-1,AND(B644="Long",F644&lt;&gt;Q644),(F644/D644)-1,AND(B644="Short",F644&lt;&gt;Q644),(D644-F644)/D644)</f>
        <v>8.2107806580556775E-2</v>
      </c>
      <c r="P644" t="s">
        <v>23</v>
      </c>
      <c r="Q644" s="7">
        <v>30.770499999999998</v>
      </c>
      <c r="R644" s="8">
        <v>43987</v>
      </c>
      <c r="S644" s="10">
        <f t="shared" si="30"/>
        <v>5</v>
      </c>
      <c r="T644" s="10">
        <v>1</v>
      </c>
      <c r="V644" s="11" t="str">
        <f t="shared" si="31"/>
        <v>1</v>
      </c>
      <c r="Y644" s="10">
        <v>0</v>
      </c>
      <c r="AC644">
        <f t="shared" ref="AC644:AC707" si="32">IF(O644&gt;-0.01,_xlfn.DAYS(E644,C644))</f>
        <v>5</v>
      </c>
    </row>
    <row r="645" spans="1:29" x14ac:dyDescent="0.2">
      <c r="A645" t="s">
        <v>397</v>
      </c>
      <c r="B645" t="s">
        <v>25</v>
      </c>
      <c r="C645" s="6">
        <v>43899</v>
      </c>
      <c r="D645" s="7">
        <v>36.881</v>
      </c>
      <c r="E645" s="6">
        <v>43979</v>
      </c>
      <c r="F645" s="7">
        <v>40.038499999999999</v>
      </c>
      <c r="G645">
        <v>1</v>
      </c>
      <c r="H645">
        <v>0</v>
      </c>
      <c r="J645" s="7"/>
      <c r="K645" s="8"/>
      <c r="M645" s="7"/>
      <c r="N645" s="8"/>
      <c r="O645" s="9" cm="1">
        <f t="array" ref="O645">_xlfn.IFS(AND(B645="Short",F645=Q645),(D645-F645)/D645,AND(B645="Long",F645=Q645),(F645/D645)-1,AND(B645="Long",F645&lt;&gt;Q645),(F645/D645)-1,AND(B645="Short",F645&lt;&gt;Q645),(D645-F645)/D645)</f>
        <v>8.561318836257148E-2</v>
      </c>
      <c r="P645" t="s">
        <v>23</v>
      </c>
      <c r="Q645" s="7">
        <v>40.038499999999999</v>
      </c>
      <c r="R645" s="8">
        <v>43899</v>
      </c>
      <c r="S645" s="10">
        <f t="shared" si="30"/>
        <v>80</v>
      </c>
      <c r="T645" s="10">
        <v>1</v>
      </c>
      <c r="V645" s="11" t="str">
        <f t="shared" si="31"/>
        <v>1</v>
      </c>
      <c r="Y645" s="10">
        <v>0</v>
      </c>
      <c r="AC645">
        <f t="shared" si="32"/>
        <v>80</v>
      </c>
    </row>
    <row r="646" spans="1:29" x14ac:dyDescent="0.2">
      <c r="A646" t="s">
        <v>397</v>
      </c>
      <c r="B646" t="s">
        <v>25</v>
      </c>
      <c r="C646" s="6">
        <v>44998</v>
      </c>
      <c r="D646" s="7">
        <v>33.826999999999998</v>
      </c>
      <c r="E646" s="6">
        <v>45299</v>
      </c>
      <c r="F646" s="7">
        <v>38.0045</v>
      </c>
      <c r="G646">
        <v>1</v>
      </c>
      <c r="H646">
        <v>0</v>
      </c>
      <c r="J646" s="7"/>
      <c r="K646" s="8"/>
      <c r="M646" s="7"/>
      <c r="N646" s="8"/>
      <c r="O646" s="9" cm="1">
        <f t="array" ref="O646">_xlfn.IFS(AND(B646="Short",F646=Q646),(D646-F646)/D646,AND(B646="Long",F646=Q646),(F646/D646)-1,AND(B646="Long",F646&lt;&gt;Q646),(F646/D646)-1,AND(B646="Short",F646&lt;&gt;Q646),(D646-F646)/D646)</f>
        <v>0.12349602388624481</v>
      </c>
      <c r="P646" t="s">
        <v>23</v>
      </c>
      <c r="Q646" s="7">
        <v>38.0045</v>
      </c>
      <c r="R646" s="8">
        <v>44998</v>
      </c>
      <c r="S646" s="10">
        <f t="shared" si="30"/>
        <v>301</v>
      </c>
      <c r="T646" s="10">
        <v>1</v>
      </c>
      <c r="V646" s="11" t="str">
        <f t="shared" si="31"/>
        <v>1</v>
      </c>
      <c r="Y646" s="10">
        <v>0</v>
      </c>
      <c r="AC646">
        <f t="shared" si="32"/>
        <v>301</v>
      </c>
    </row>
    <row r="647" spans="1:29" x14ac:dyDescent="0.2">
      <c r="A647" t="s">
        <v>341</v>
      </c>
      <c r="B647" t="s">
        <v>25</v>
      </c>
      <c r="C647" s="6">
        <v>44571</v>
      </c>
      <c r="D647" s="7">
        <v>149.21</v>
      </c>
      <c r="E647" s="6">
        <v>44580</v>
      </c>
      <c r="F647" s="7">
        <v>162.035</v>
      </c>
      <c r="G647">
        <v>1</v>
      </c>
      <c r="H647">
        <v>0</v>
      </c>
      <c r="J647" s="7"/>
      <c r="K647" s="8"/>
      <c r="M647" s="7"/>
      <c r="N647" s="8"/>
      <c r="O647" s="9" cm="1">
        <f t="array" ref="O647">_xlfn.IFS(AND(B647="Short",F647=Q647),(D647-F647)/D647,AND(B647="Long",F647=Q647),(F647/D647)-1,AND(B647="Long",F647&lt;&gt;Q647),(F647/D647)-1,AND(B647="Short",F647&lt;&gt;Q647),(D647-F647)/D647)</f>
        <v>8.5952684136451962E-2</v>
      </c>
      <c r="P647" t="s">
        <v>23</v>
      </c>
      <c r="Q647" s="7">
        <v>162.035</v>
      </c>
      <c r="R647" s="8">
        <v>44571</v>
      </c>
      <c r="S647" s="10">
        <f t="shared" si="30"/>
        <v>9</v>
      </c>
      <c r="T647" s="10">
        <v>1</v>
      </c>
      <c r="V647" s="11" t="str">
        <f t="shared" si="31"/>
        <v>1</v>
      </c>
      <c r="Y647" s="10">
        <v>0</v>
      </c>
      <c r="AC647">
        <f t="shared" si="32"/>
        <v>9</v>
      </c>
    </row>
    <row r="648" spans="1:29" x14ac:dyDescent="0.2">
      <c r="A648" t="s">
        <v>341</v>
      </c>
      <c r="B648" t="s">
        <v>25</v>
      </c>
      <c r="C648" s="6">
        <v>44873</v>
      </c>
      <c r="D648" s="7">
        <v>93.55</v>
      </c>
      <c r="E648" s="6">
        <v>44896</v>
      </c>
      <c r="F648" s="7">
        <v>105.925</v>
      </c>
      <c r="G648">
        <v>1</v>
      </c>
      <c r="H648">
        <v>0</v>
      </c>
      <c r="J648" s="7"/>
      <c r="K648" s="8"/>
      <c r="M648" s="7"/>
      <c r="N648" s="8"/>
      <c r="O648" s="9" cm="1">
        <f t="array" ref="O648">_xlfn.IFS(AND(B648="Short",F648=Q648),(D648-F648)/D648,AND(B648="Long",F648=Q648),(F648/D648)-1,AND(B648="Long",F648&lt;&gt;Q648),(F648/D648)-1,AND(B648="Short",F648&lt;&gt;Q648),(D648-F648)/D648)</f>
        <v>0.1322822020309995</v>
      </c>
      <c r="P648" t="s">
        <v>23</v>
      </c>
      <c r="Q648" s="7">
        <v>105.925</v>
      </c>
      <c r="R648" s="8">
        <v>44873</v>
      </c>
      <c r="S648" s="10">
        <f t="shared" si="30"/>
        <v>23</v>
      </c>
      <c r="T648" s="10">
        <v>1</v>
      </c>
      <c r="V648" s="11" t="str">
        <f t="shared" si="31"/>
        <v>1</v>
      </c>
      <c r="Y648" s="10">
        <v>0</v>
      </c>
      <c r="AC648">
        <f t="shared" si="32"/>
        <v>23</v>
      </c>
    </row>
    <row r="649" spans="1:29" x14ac:dyDescent="0.2">
      <c r="A649" t="s">
        <v>341</v>
      </c>
      <c r="B649" t="s">
        <v>22</v>
      </c>
      <c r="C649" s="6">
        <v>45064</v>
      </c>
      <c r="D649" s="7">
        <v>137.04400000000001</v>
      </c>
      <c r="E649" s="6">
        <v>45432</v>
      </c>
      <c r="F649" s="7">
        <v>150.9</v>
      </c>
      <c r="G649">
        <v>0</v>
      </c>
      <c r="H649">
        <v>0</v>
      </c>
      <c r="J649" s="7"/>
      <c r="K649" s="8"/>
      <c r="M649" s="7"/>
      <c r="N649" s="8"/>
      <c r="O649" s="9" cm="1">
        <f t="array" ref="O649">_xlfn.IFS(AND(B649="Short",F649=Q649),(D649-F649)/D649,AND(B649="Long",F649=Q649),(F649/D649)-1,AND(B649="Long",F649&lt;&gt;Q649),(F649/D649)-1,AND(B649="Short",F649&lt;&gt;Q649),(D649-F649)/D649)</f>
        <v>-0.10110621406263677</v>
      </c>
      <c r="P649" t="s">
        <v>23</v>
      </c>
      <c r="Q649" s="7">
        <v>127.024</v>
      </c>
      <c r="R649" s="8">
        <v>45064</v>
      </c>
      <c r="S649" s="10">
        <f t="shared" si="30"/>
        <v>368</v>
      </c>
      <c r="T649" s="10">
        <v>0</v>
      </c>
      <c r="V649" s="11" t="b">
        <f t="shared" si="31"/>
        <v>0</v>
      </c>
      <c r="Y649" s="10">
        <v>0</v>
      </c>
      <c r="AC649" t="b">
        <f t="shared" si="32"/>
        <v>0</v>
      </c>
    </row>
    <row r="650" spans="1:29" x14ac:dyDescent="0.2">
      <c r="A650" t="s">
        <v>357</v>
      </c>
      <c r="B650" t="s">
        <v>25</v>
      </c>
      <c r="C650" s="6">
        <v>43906</v>
      </c>
      <c r="D650" s="7">
        <v>91.531999999999996</v>
      </c>
      <c r="E650" s="6">
        <v>43907</v>
      </c>
      <c r="F650" s="7">
        <v>103.02200000000001</v>
      </c>
      <c r="G650">
        <v>1</v>
      </c>
      <c r="H650">
        <v>0</v>
      </c>
      <c r="J650" s="7"/>
      <c r="K650" s="8"/>
      <c r="M650" s="7"/>
      <c r="N650" s="8"/>
      <c r="O650" s="9" cm="1">
        <f t="array" ref="O650">_xlfn.IFS(AND(B650="Short",F650=Q650),(D650-F650)/D650,AND(B650="Long",F650=Q650),(F650/D650)-1,AND(B650="Long",F650&lt;&gt;Q650),(F650/D650)-1,AND(B650="Short",F650&lt;&gt;Q650),(D650-F650)/D650)</f>
        <v>0.12552986933531463</v>
      </c>
      <c r="P650" t="s">
        <v>23</v>
      </c>
      <c r="Q650" s="7">
        <v>103.02200000000001</v>
      </c>
      <c r="R650" s="8">
        <v>43906</v>
      </c>
      <c r="S650" s="10">
        <f t="shared" si="30"/>
        <v>1</v>
      </c>
      <c r="T650" s="10">
        <v>1</v>
      </c>
      <c r="V650" s="11" t="str">
        <f t="shared" si="31"/>
        <v>1</v>
      </c>
      <c r="Y650" s="10">
        <v>0</v>
      </c>
      <c r="AC650">
        <f t="shared" si="32"/>
        <v>1</v>
      </c>
    </row>
    <row r="651" spans="1:29" x14ac:dyDescent="0.2">
      <c r="A651" t="s">
        <v>345</v>
      </c>
      <c r="B651" t="s">
        <v>22</v>
      </c>
      <c r="C651" s="6">
        <v>44144</v>
      </c>
      <c r="D651" s="7">
        <v>43.267000000000003</v>
      </c>
      <c r="E651" s="6">
        <v>44510</v>
      </c>
      <c r="F651" s="7">
        <v>75.319999999999993</v>
      </c>
      <c r="G651">
        <v>0</v>
      </c>
      <c r="H651">
        <v>0</v>
      </c>
      <c r="J651" s="7"/>
      <c r="K651" s="8"/>
      <c r="M651" s="7"/>
      <c r="N651" s="8"/>
      <c r="O651" s="9" cm="1">
        <f t="array" ref="O651">_xlfn.IFS(AND(B651="Short",F651=Q651),(D651-F651)/D651,AND(B651="Long",F651=Q651),(F651/D651)-1,AND(B651="Long",F651&lt;&gt;Q651),(F651/D651)-1,AND(B651="Short",F651&lt;&gt;Q651),(D651-F651)/D651)</f>
        <v>-0.74081863776087986</v>
      </c>
      <c r="P651" t="s">
        <v>23</v>
      </c>
      <c r="Q651" s="7">
        <v>39.569499999999998</v>
      </c>
      <c r="R651" s="8">
        <v>44144</v>
      </c>
      <c r="S651" s="10">
        <f t="shared" si="30"/>
        <v>366</v>
      </c>
      <c r="T651" s="10">
        <v>0</v>
      </c>
      <c r="V651" s="11" t="b">
        <f t="shared" si="31"/>
        <v>0</v>
      </c>
      <c r="Y651" s="10">
        <v>0</v>
      </c>
      <c r="AC651" t="b">
        <f t="shared" si="32"/>
        <v>0</v>
      </c>
    </row>
    <row r="652" spans="1:29" x14ac:dyDescent="0.2">
      <c r="A652" t="s">
        <v>363</v>
      </c>
      <c r="B652" t="s">
        <v>25</v>
      </c>
      <c r="C652" s="6">
        <v>43899</v>
      </c>
      <c r="D652" s="7">
        <v>14.957000000000001</v>
      </c>
      <c r="E652" s="6">
        <v>43934</v>
      </c>
      <c r="F652" s="7">
        <v>17.034500000000001</v>
      </c>
      <c r="G652">
        <v>1</v>
      </c>
      <c r="H652">
        <v>0</v>
      </c>
      <c r="J652" s="7"/>
      <c r="K652" s="8"/>
      <c r="M652" s="7"/>
      <c r="N652" s="8"/>
      <c r="O652" s="9" cm="1">
        <f t="array" ref="O652">_xlfn.IFS(AND(B652="Short",F652=Q652),(D652-F652)/D652,AND(B652="Long",F652=Q652),(F652/D652)-1,AND(B652="Long",F652&lt;&gt;Q652),(F652/D652)-1,AND(B652="Short",F652&lt;&gt;Q652),(D652-F652)/D652)</f>
        <v>0.13889817476766741</v>
      </c>
      <c r="P652" t="s">
        <v>23</v>
      </c>
      <c r="Q652" s="7">
        <v>17.034500000000001</v>
      </c>
      <c r="R652" s="8">
        <v>43899</v>
      </c>
      <c r="S652" s="10">
        <f t="shared" si="30"/>
        <v>35</v>
      </c>
      <c r="T652" s="10">
        <v>1</v>
      </c>
      <c r="V652" s="11" t="str">
        <f t="shared" si="31"/>
        <v>1</v>
      </c>
      <c r="Y652" s="10">
        <v>0</v>
      </c>
      <c r="AC652">
        <f t="shared" si="32"/>
        <v>35</v>
      </c>
    </row>
    <row r="653" spans="1:29" x14ac:dyDescent="0.2">
      <c r="A653" t="s">
        <v>347</v>
      </c>
      <c r="B653" t="s">
        <v>25</v>
      </c>
      <c r="C653" s="6">
        <v>43906</v>
      </c>
      <c r="D653" s="7">
        <v>259.78800000000001</v>
      </c>
      <c r="E653" s="6">
        <v>43907</v>
      </c>
      <c r="F653" s="7">
        <v>282.57299999999998</v>
      </c>
      <c r="G653">
        <v>1</v>
      </c>
      <c r="H653">
        <v>0</v>
      </c>
      <c r="J653" s="7"/>
      <c r="K653" s="8"/>
      <c r="M653" s="7"/>
      <c r="N653" s="8"/>
      <c r="O653" s="9" cm="1">
        <f t="array" ref="O653">_xlfn.IFS(AND(B653="Short",F653=Q653),(D653-F653)/D653,AND(B653="Long",F653=Q653),(F653/D653)-1,AND(B653="Long",F653&lt;&gt;Q653),(F653/D653)-1,AND(B653="Short",F653&lt;&gt;Q653),(D653-F653)/D653)</f>
        <v>8.7706129613376982E-2</v>
      </c>
      <c r="P653" t="s">
        <v>23</v>
      </c>
      <c r="Q653" s="7">
        <v>282.57299999999998</v>
      </c>
      <c r="R653" s="8">
        <v>43906</v>
      </c>
      <c r="S653" s="10">
        <f t="shared" si="30"/>
        <v>1</v>
      </c>
      <c r="T653" s="10">
        <v>1</v>
      </c>
      <c r="V653" s="11" t="str">
        <f t="shared" si="31"/>
        <v>1</v>
      </c>
      <c r="Y653" s="10">
        <v>0</v>
      </c>
      <c r="AC653">
        <f t="shared" si="32"/>
        <v>1</v>
      </c>
    </row>
    <row r="654" spans="1:29" x14ac:dyDescent="0.2">
      <c r="A654" t="s">
        <v>347</v>
      </c>
      <c r="B654" t="s">
        <v>22</v>
      </c>
      <c r="C654" s="6">
        <v>44260</v>
      </c>
      <c r="D654" s="7">
        <v>425.88299999999998</v>
      </c>
      <c r="E654" s="6">
        <v>44327</v>
      </c>
      <c r="F654" s="7">
        <v>387.28050000000002</v>
      </c>
      <c r="G654">
        <v>1</v>
      </c>
      <c r="H654">
        <v>0</v>
      </c>
      <c r="J654" s="7"/>
      <c r="K654" s="8"/>
      <c r="M654" s="7"/>
      <c r="N654" s="8"/>
      <c r="O654" s="9" cm="1">
        <f t="array" ref="O654">_xlfn.IFS(AND(B654="Short",F654=Q654),(D654-F654)/D654,AND(B654="Long",F654=Q654),(F654/D654)-1,AND(B654="Long",F654&lt;&gt;Q654),(F654/D654)-1,AND(B654="Short",F654&lt;&gt;Q654),(D654-F654)/D654)</f>
        <v>9.0641091567402229E-2</v>
      </c>
      <c r="P654" t="s">
        <v>23</v>
      </c>
      <c r="Q654" s="7">
        <v>387.28050000000002</v>
      </c>
      <c r="R654" s="8">
        <v>44260</v>
      </c>
      <c r="S654" s="10">
        <f t="shared" si="30"/>
        <v>67</v>
      </c>
      <c r="T654" s="10">
        <v>1</v>
      </c>
      <c r="V654" s="11" t="str">
        <f t="shared" si="31"/>
        <v>1</v>
      </c>
      <c r="Y654" s="10">
        <v>0</v>
      </c>
      <c r="AC654">
        <f t="shared" si="32"/>
        <v>67</v>
      </c>
    </row>
    <row r="655" spans="1:29" x14ac:dyDescent="0.2">
      <c r="A655" t="s">
        <v>352</v>
      </c>
      <c r="B655" t="s">
        <v>22</v>
      </c>
      <c r="C655" s="6">
        <v>43903</v>
      </c>
      <c r="D655" s="7">
        <v>40.905000000000001</v>
      </c>
      <c r="E655" s="6">
        <v>43903</v>
      </c>
      <c r="F655" s="7">
        <v>37.717500000000001</v>
      </c>
      <c r="G655">
        <v>1</v>
      </c>
      <c r="H655">
        <v>0</v>
      </c>
      <c r="J655" s="7"/>
      <c r="K655" s="8"/>
      <c r="M655" s="7"/>
      <c r="N655" s="8"/>
      <c r="O655" s="9" cm="1">
        <f t="array" ref="O655">_xlfn.IFS(AND(B655="Short",F655=Q655),(D655-F655)/D655,AND(B655="Long",F655=Q655),(F655/D655)-1,AND(B655="Long",F655&lt;&gt;Q655),(F655/D655)-1,AND(B655="Short",F655&lt;&gt;Q655),(D655-F655)/D655)</f>
        <v>7.7924459112577921E-2</v>
      </c>
      <c r="P655" t="s">
        <v>23</v>
      </c>
      <c r="Q655" s="7">
        <v>37.717500000000001</v>
      </c>
      <c r="R655" s="8">
        <v>43903</v>
      </c>
      <c r="S655" s="10">
        <f t="shared" si="30"/>
        <v>0</v>
      </c>
      <c r="T655" s="10">
        <v>1</v>
      </c>
      <c r="V655" s="11" t="str">
        <f t="shared" si="31"/>
        <v>1</v>
      </c>
      <c r="Y655" s="10">
        <v>0</v>
      </c>
      <c r="AC655">
        <f t="shared" si="32"/>
        <v>0</v>
      </c>
    </row>
    <row r="656" spans="1:29" x14ac:dyDescent="0.2">
      <c r="A656" t="s">
        <v>352</v>
      </c>
      <c r="B656" t="s">
        <v>22</v>
      </c>
      <c r="C656" s="6">
        <v>43914</v>
      </c>
      <c r="D656" s="7">
        <v>31.416</v>
      </c>
      <c r="E656" s="6">
        <v>43922</v>
      </c>
      <c r="F656" s="7">
        <v>27.111000000000001</v>
      </c>
      <c r="G656">
        <v>1</v>
      </c>
      <c r="H656">
        <v>0</v>
      </c>
      <c r="J656" s="7"/>
      <c r="K656" s="8"/>
      <c r="M656" s="7"/>
      <c r="N656" s="8"/>
      <c r="O656" s="9" cm="1">
        <f t="array" ref="O656">_xlfn.IFS(AND(B656="Short",F656=Q656),(D656-F656)/D656,AND(B656="Long",F656=Q656),(F656/D656)-1,AND(B656="Long",F656&lt;&gt;Q656),(F656/D656)-1,AND(B656="Short",F656&lt;&gt;Q656),(D656-F656)/D656)</f>
        <v>0.13703208556149732</v>
      </c>
      <c r="P656" t="s">
        <v>23</v>
      </c>
      <c r="Q656" s="7">
        <v>27.111000000000001</v>
      </c>
      <c r="R656" s="8">
        <v>43914</v>
      </c>
      <c r="S656" s="10">
        <f t="shared" si="30"/>
        <v>8</v>
      </c>
      <c r="T656" s="10">
        <v>1</v>
      </c>
      <c r="V656" s="11" t="str">
        <f t="shared" si="31"/>
        <v>1</v>
      </c>
      <c r="Y656" s="10">
        <v>0</v>
      </c>
      <c r="AC656">
        <f t="shared" si="32"/>
        <v>8</v>
      </c>
    </row>
    <row r="657" spans="1:29" x14ac:dyDescent="0.2">
      <c r="A657" t="s">
        <v>352</v>
      </c>
      <c r="B657" t="s">
        <v>22</v>
      </c>
      <c r="C657" s="6">
        <v>43928</v>
      </c>
      <c r="D657" s="7">
        <v>27.782</v>
      </c>
      <c r="E657" s="6">
        <v>43929</v>
      </c>
      <c r="F657" s="7">
        <v>24.646999999999998</v>
      </c>
      <c r="G657">
        <v>1</v>
      </c>
      <c r="H657">
        <v>0</v>
      </c>
      <c r="J657" s="7"/>
      <c r="K657" s="8"/>
      <c r="M657" s="7"/>
      <c r="N657" s="8"/>
      <c r="O657" s="9" cm="1">
        <f t="array" ref="O657">_xlfn.IFS(AND(B657="Short",F657=Q657),(D657-F657)/D657,AND(B657="Long",F657=Q657),(F657/D657)-1,AND(B657="Long",F657&lt;&gt;Q657),(F657/D657)-1,AND(B657="Short",F657&lt;&gt;Q657),(D657-F657)/D657)</f>
        <v>0.11284284788712122</v>
      </c>
      <c r="P657" t="s">
        <v>23</v>
      </c>
      <c r="Q657" s="7">
        <v>24.646999999999998</v>
      </c>
      <c r="R657" s="8">
        <v>43928</v>
      </c>
      <c r="S657" s="10">
        <f t="shared" si="30"/>
        <v>1</v>
      </c>
      <c r="T657" s="10">
        <v>1</v>
      </c>
      <c r="V657" s="11" t="str">
        <f t="shared" si="31"/>
        <v>1</v>
      </c>
      <c r="Y657" s="10">
        <v>0</v>
      </c>
      <c r="AC657">
        <f t="shared" si="32"/>
        <v>1</v>
      </c>
    </row>
    <row r="658" spans="1:29" x14ac:dyDescent="0.2">
      <c r="A658" t="s">
        <v>352</v>
      </c>
      <c r="B658" t="s">
        <v>22</v>
      </c>
      <c r="C658" s="6">
        <v>43987</v>
      </c>
      <c r="D658" s="7">
        <v>47.965000000000003</v>
      </c>
      <c r="E658" s="6">
        <v>43992</v>
      </c>
      <c r="F658" s="7">
        <v>40.577500000000001</v>
      </c>
      <c r="G658">
        <v>1</v>
      </c>
      <c r="H658">
        <v>0</v>
      </c>
      <c r="J658" s="7"/>
      <c r="K658" s="8"/>
      <c r="M658" s="7"/>
      <c r="N658" s="8"/>
      <c r="O658" s="9" cm="1">
        <f t="array" ref="O658">_xlfn.IFS(AND(B658="Short",F658=Q658),(D658-F658)/D658,AND(B658="Long",F658=Q658),(F658/D658)-1,AND(B658="Long",F658&lt;&gt;Q658),(F658/D658)-1,AND(B658="Short",F658&lt;&gt;Q658),(D658-F658)/D658)</f>
        <v>0.15401855519649749</v>
      </c>
      <c r="P658" t="s">
        <v>23</v>
      </c>
      <c r="Q658" s="7">
        <v>40.577500000000001</v>
      </c>
      <c r="R658" s="8">
        <v>43987</v>
      </c>
      <c r="S658" s="10">
        <f t="shared" si="30"/>
        <v>5</v>
      </c>
      <c r="T658" s="10">
        <v>1</v>
      </c>
      <c r="V658" s="11" t="str">
        <f t="shared" si="31"/>
        <v>1</v>
      </c>
      <c r="Y658" s="10">
        <v>0</v>
      </c>
      <c r="AC658">
        <f t="shared" si="32"/>
        <v>5</v>
      </c>
    </row>
    <row r="659" spans="1:29" x14ac:dyDescent="0.2">
      <c r="A659" t="s">
        <v>352</v>
      </c>
      <c r="B659" t="s">
        <v>22</v>
      </c>
      <c r="C659" s="6">
        <v>43994</v>
      </c>
      <c r="D659" s="7">
        <v>37.091000000000001</v>
      </c>
      <c r="E659" s="6">
        <v>44006</v>
      </c>
      <c r="F659" s="7">
        <v>33.948500000000003</v>
      </c>
      <c r="G659">
        <v>1</v>
      </c>
      <c r="H659">
        <v>0</v>
      </c>
      <c r="J659" s="7"/>
      <c r="K659" s="8"/>
      <c r="M659" s="7"/>
      <c r="N659" s="8"/>
      <c r="O659" s="9" cm="1">
        <f t="array" ref="O659">_xlfn.IFS(AND(B659="Short",F659=Q659),(D659-F659)/D659,AND(B659="Long",F659=Q659),(F659/D659)-1,AND(B659="Long",F659&lt;&gt;Q659),(F659/D659)-1,AND(B659="Short",F659&lt;&gt;Q659),(D659-F659)/D659)</f>
        <v>8.4724057048879739E-2</v>
      </c>
      <c r="P659" t="s">
        <v>23</v>
      </c>
      <c r="Q659" s="7">
        <v>33.948500000000003</v>
      </c>
      <c r="R659" s="8">
        <v>43994</v>
      </c>
      <c r="S659" s="10">
        <f t="shared" si="30"/>
        <v>12</v>
      </c>
      <c r="T659" s="10">
        <v>1</v>
      </c>
      <c r="V659" s="11" t="str">
        <f t="shared" si="31"/>
        <v>1</v>
      </c>
      <c r="Y659" s="10">
        <v>0</v>
      </c>
      <c r="AC659">
        <f t="shared" si="32"/>
        <v>12</v>
      </c>
    </row>
    <row r="660" spans="1:29" x14ac:dyDescent="0.2">
      <c r="A660" t="s">
        <v>367</v>
      </c>
      <c r="B660" t="s">
        <v>25</v>
      </c>
      <c r="C660" s="6">
        <v>43906</v>
      </c>
      <c r="D660" s="7">
        <v>33.49933</v>
      </c>
      <c r="E660" s="6">
        <v>43928</v>
      </c>
      <c r="F660" s="7">
        <v>36.794305000000001</v>
      </c>
      <c r="G660">
        <v>1</v>
      </c>
      <c r="H660">
        <v>0</v>
      </c>
      <c r="J660" s="7"/>
      <c r="K660" s="8"/>
      <c r="M660" s="7"/>
      <c r="N660" s="8"/>
      <c r="O660" s="9" cm="1">
        <f t="array" ref="O660">_xlfn.IFS(AND(B660="Short",F660=Q660),(D660-F660)/D660,AND(B660="Long",F660=Q660),(F660/D660)-1,AND(B660="Long",F660&lt;&gt;Q660),(F660/D660)-1,AND(B660="Short",F660&lt;&gt;Q660),(D660-F660)/D660)</f>
        <v>9.8359429875164661E-2</v>
      </c>
      <c r="P660" t="s">
        <v>23</v>
      </c>
      <c r="Q660" s="7">
        <v>36.794305000000001</v>
      </c>
      <c r="R660" s="8">
        <v>43906</v>
      </c>
      <c r="S660" s="10">
        <f t="shared" si="30"/>
        <v>22</v>
      </c>
      <c r="T660" s="10">
        <v>1</v>
      </c>
      <c r="V660" s="11" t="str">
        <f t="shared" si="31"/>
        <v>1</v>
      </c>
      <c r="Y660" s="10">
        <v>0</v>
      </c>
      <c r="AC660">
        <f t="shared" si="32"/>
        <v>22</v>
      </c>
    </row>
    <row r="661" spans="1:29" x14ac:dyDescent="0.2">
      <c r="A661" t="s">
        <v>352</v>
      </c>
      <c r="B661" t="s">
        <v>22</v>
      </c>
      <c r="C661" s="6">
        <v>44144</v>
      </c>
      <c r="D661" s="7">
        <v>41.177999999999997</v>
      </c>
      <c r="E661" s="6">
        <v>44510</v>
      </c>
      <c r="F661" s="7">
        <v>51.77</v>
      </c>
      <c r="G661">
        <v>0</v>
      </c>
      <c r="H661">
        <v>0</v>
      </c>
      <c r="J661" s="7"/>
      <c r="K661" s="8"/>
      <c r="M661" s="7"/>
      <c r="N661" s="8"/>
      <c r="O661" s="9" cm="1">
        <f t="array" ref="O661">_xlfn.IFS(AND(B661="Short",F661=Q661),(D661-F661)/D661,AND(B661="Long",F661=Q661),(F661/D661)-1,AND(B661="Long",F661&lt;&gt;Q661),(F661/D661)-1,AND(B661="Short",F661&lt;&gt;Q661),(D661-F661)/D661)</f>
        <v>-0.2572247316528245</v>
      </c>
      <c r="P661" t="s">
        <v>23</v>
      </c>
      <c r="Q661" s="7">
        <v>35.762999999999998</v>
      </c>
      <c r="R661" s="8">
        <v>44144</v>
      </c>
      <c r="S661" s="10">
        <f t="shared" si="30"/>
        <v>366</v>
      </c>
      <c r="T661" s="10">
        <v>0</v>
      </c>
      <c r="V661" s="11" t="b">
        <f t="shared" si="31"/>
        <v>0</v>
      </c>
      <c r="Y661" s="10">
        <v>0</v>
      </c>
      <c r="AC661" t="b">
        <f t="shared" si="32"/>
        <v>0</v>
      </c>
    </row>
    <row r="662" spans="1:29" x14ac:dyDescent="0.2">
      <c r="A662" t="s">
        <v>369</v>
      </c>
      <c r="B662" t="s">
        <v>25</v>
      </c>
      <c r="C662" s="6">
        <v>43906</v>
      </c>
      <c r="D662" s="7">
        <v>22.198</v>
      </c>
      <c r="E662" s="6">
        <v>43907</v>
      </c>
      <c r="F662" s="7">
        <v>25.257999999999999</v>
      </c>
      <c r="G662">
        <v>1</v>
      </c>
      <c r="H662">
        <v>0</v>
      </c>
      <c r="J662" s="7"/>
      <c r="K662" s="8"/>
      <c r="M662" s="7"/>
      <c r="N662" s="8"/>
      <c r="O662" s="9" cm="1">
        <f t="array" ref="O662">_xlfn.IFS(AND(B662="Short",F662=Q662),(D662-F662)/D662,AND(B662="Long",F662=Q662),(F662/D662)-1,AND(B662="Long",F662&lt;&gt;Q662),(F662/D662)-1,AND(B662="Short",F662&lt;&gt;Q662),(D662-F662)/D662)</f>
        <v>0.13785025677989005</v>
      </c>
      <c r="P662" t="s">
        <v>23</v>
      </c>
      <c r="Q662" s="7">
        <v>25.257999999999999</v>
      </c>
      <c r="R662" s="8">
        <v>43906</v>
      </c>
      <c r="S662" s="10">
        <f t="shared" si="30"/>
        <v>1</v>
      </c>
      <c r="T662" s="10">
        <v>1</v>
      </c>
      <c r="V662" s="11" t="str">
        <f t="shared" si="31"/>
        <v>1</v>
      </c>
      <c r="Y662" s="10">
        <v>0</v>
      </c>
      <c r="AC662">
        <f t="shared" si="32"/>
        <v>1</v>
      </c>
    </row>
    <row r="663" spans="1:29" x14ac:dyDescent="0.2">
      <c r="A663" t="s">
        <v>402</v>
      </c>
      <c r="B663" t="s">
        <v>22</v>
      </c>
      <c r="C663" s="6">
        <v>43698</v>
      </c>
      <c r="D663" s="7">
        <v>98.436000000000007</v>
      </c>
      <c r="E663" s="6">
        <v>44064</v>
      </c>
      <c r="F663" s="7">
        <v>153.63</v>
      </c>
      <c r="G663">
        <v>0</v>
      </c>
      <c r="H663">
        <v>0</v>
      </c>
      <c r="J663" s="7"/>
      <c r="K663" s="8"/>
      <c r="M663" s="7"/>
      <c r="N663" s="8"/>
      <c r="O663" s="9" cm="1">
        <f t="array" ref="O663">_xlfn.IFS(AND(B663="Short",F663=Q663),(D663-F663)/D663,AND(B663="Long",F663=Q663),(F663/D663)-1,AND(B663="Long",F663&lt;&gt;Q663),(F663/D663)-1,AND(B663="Short",F663&lt;&gt;Q663),(D663-F663)/D663)</f>
        <v>-0.56070949652566116</v>
      </c>
      <c r="P663" t="s">
        <v>23</v>
      </c>
      <c r="Q663" s="7">
        <v>87.680999999999997</v>
      </c>
      <c r="R663" s="8">
        <v>43698</v>
      </c>
      <c r="S663" s="10">
        <f t="shared" si="30"/>
        <v>366</v>
      </c>
      <c r="T663" s="10">
        <v>0</v>
      </c>
      <c r="V663" s="11" t="b">
        <f t="shared" si="31"/>
        <v>0</v>
      </c>
      <c r="Y663" s="10">
        <v>0</v>
      </c>
      <c r="AC663" t="b">
        <f t="shared" si="32"/>
        <v>0</v>
      </c>
    </row>
    <row r="664" spans="1:29" x14ac:dyDescent="0.2">
      <c r="A664" t="s">
        <v>354</v>
      </c>
      <c r="B664" t="s">
        <v>25</v>
      </c>
      <c r="C664" s="6">
        <v>43899</v>
      </c>
      <c r="D664" s="7">
        <v>28.818000000000001</v>
      </c>
      <c r="E664" s="6">
        <v>43949</v>
      </c>
      <c r="F664" s="7">
        <v>31.202999999999999</v>
      </c>
      <c r="G664">
        <v>1</v>
      </c>
      <c r="H664">
        <v>0</v>
      </c>
      <c r="J664" s="7"/>
      <c r="K664" s="8"/>
      <c r="M664" s="7"/>
      <c r="N664" s="8"/>
      <c r="O664" s="9" cm="1">
        <f t="array" ref="O664">_xlfn.IFS(AND(B664="Short",F664=Q664),(D664-F664)/D664,AND(B664="Long",F664=Q664),(F664/D664)-1,AND(B664="Long",F664&lt;&gt;Q664),(F664/D664)-1,AND(B664="Short",F664&lt;&gt;Q664),(D664-F664)/D664)</f>
        <v>8.276077451592756E-2</v>
      </c>
      <c r="P664" t="s">
        <v>23</v>
      </c>
      <c r="Q664" s="7">
        <v>31.202999999999999</v>
      </c>
      <c r="R664" s="8">
        <v>43899</v>
      </c>
      <c r="S664" s="10">
        <f t="shared" si="30"/>
        <v>50</v>
      </c>
      <c r="T664" s="10">
        <v>1</v>
      </c>
      <c r="V664" s="11" t="str">
        <f t="shared" si="31"/>
        <v>1</v>
      </c>
      <c r="Y664" s="10">
        <v>0</v>
      </c>
      <c r="AC664">
        <f t="shared" si="32"/>
        <v>50</v>
      </c>
    </row>
    <row r="665" spans="1:29" x14ac:dyDescent="0.2">
      <c r="A665" t="s">
        <v>354</v>
      </c>
      <c r="B665" t="s">
        <v>22</v>
      </c>
      <c r="C665" s="6">
        <v>44139</v>
      </c>
      <c r="D665" s="7">
        <v>40.170999999999999</v>
      </c>
      <c r="E665" s="6">
        <v>44505</v>
      </c>
      <c r="F665" s="7">
        <v>47.19</v>
      </c>
      <c r="G665">
        <v>0</v>
      </c>
      <c r="H665">
        <v>0</v>
      </c>
      <c r="J665" s="7"/>
      <c r="K665" s="8"/>
      <c r="M665" s="7"/>
      <c r="N665" s="8"/>
      <c r="O665" s="9" cm="1">
        <f t="array" ref="O665">_xlfn.IFS(AND(B665="Short",F665=Q665),(D665-F665)/D665,AND(B665="Long",F665=Q665),(F665/D665)-1,AND(B665="Long",F665&lt;&gt;Q665),(F665/D665)-1,AND(B665="Short",F665&lt;&gt;Q665),(D665-F665)/D665)</f>
        <v>-0.17472803763909284</v>
      </c>
      <c r="P665" t="s">
        <v>23</v>
      </c>
      <c r="Q665" s="7">
        <v>36.503500000000003</v>
      </c>
      <c r="R665" s="8">
        <v>44139</v>
      </c>
      <c r="S665" s="10">
        <f t="shared" si="30"/>
        <v>366</v>
      </c>
      <c r="T665" s="10">
        <v>0</v>
      </c>
      <c r="V665" s="11" t="b">
        <f t="shared" si="31"/>
        <v>0</v>
      </c>
      <c r="Y665" s="10">
        <v>0</v>
      </c>
      <c r="AC665" t="b">
        <f t="shared" si="32"/>
        <v>0</v>
      </c>
    </row>
    <row r="666" spans="1:29" x14ac:dyDescent="0.2">
      <c r="A666" t="s">
        <v>369</v>
      </c>
      <c r="B666" t="s">
        <v>25</v>
      </c>
      <c r="C666" s="6">
        <v>44958</v>
      </c>
      <c r="D666" s="7">
        <v>33.884999999999998</v>
      </c>
      <c r="E666" s="6">
        <v>45239</v>
      </c>
      <c r="F666" s="7">
        <v>38.347499999999997</v>
      </c>
      <c r="G666">
        <v>1</v>
      </c>
      <c r="H666">
        <v>0</v>
      </c>
      <c r="J666" s="7"/>
      <c r="K666" s="8"/>
      <c r="M666" s="7"/>
      <c r="N666" s="8"/>
      <c r="O666" s="9" cm="1">
        <f t="array" ref="O666">_xlfn.IFS(AND(B666="Short",F666=Q666),(D666-F666)/D666,AND(B666="Long",F666=Q666),(F666/D666)-1,AND(B666="Long",F666&lt;&gt;Q666),(F666/D666)-1,AND(B666="Short",F666&lt;&gt;Q666),(D666-F666)/D666)</f>
        <v>0.13169544046038073</v>
      </c>
      <c r="P666" t="s">
        <v>23</v>
      </c>
      <c r="Q666" s="7">
        <v>38.347499999999997</v>
      </c>
      <c r="R666" s="8">
        <v>44958</v>
      </c>
      <c r="S666" s="10">
        <f t="shared" si="30"/>
        <v>281</v>
      </c>
      <c r="T666" s="10">
        <v>1</v>
      </c>
      <c r="V666" s="11" t="str">
        <f t="shared" si="31"/>
        <v>1</v>
      </c>
      <c r="Y666" s="10">
        <v>0</v>
      </c>
      <c r="AC666">
        <f t="shared" si="32"/>
        <v>281</v>
      </c>
    </row>
    <row r="667" spans="1:29" x14ac:dyDescent="0.2">
      <c r="A667" t="s">
        <v>354</v>
      </c>
      <c r="B667" t="s">
        <v>22</v>
      </c>
      <c r="C667" s="6">
        <v>44775</v>
      </c>
      <c r="D667" s="7">
        <v>28.100999999999999</v>
      </c>
      <c r="E667" s="6">
        <v>44845</v>
      </c>
      <c r="F667" s="7">
        <v>25.183499999999999</v>
      </c>
      <c r="G667">
        <v>1</v>
      </c>
      <c r="H667">
        <v>0</v>
      </c>
      <c r="J667" s="7"/>
      <c r="K667" s="8"/>
      <c r="M667" s="7"/>
      <c r="N667" s="8"/>
      <c r="O667" s="9" cm="1">
        <f t="array" ref="O667">_xlfn.IFS(AND(B667="Short",F667=Q667),(D667-F667)/D667,AND(B667="Long",F667=Q667),(F667/D667)-1,AND(B667="Long",F667&lt;&gt;Q667),(F667/D667)-1,AND(B667="Short",F667&lt;&gt;Q667),(D667-F667)/D667)</f>
        <v>0.10382192804526531</v>
      </c>
      <c r="P667" t="s">
        <v>23</v>
      </c>
      <c r="Q667" s="7">
        <v>25.183499999999999</v>
      </c>
      <c r="R667" s="8">
        <v>44775</v>
      </c>
      <c r="S667" s="10">
        <f t="shared" si="30"/>
        <v>70</v>
      </c>
      <c r="T667" s="10">
        <v>1</v>
      </c>
      <c r="V667" s="11" t="str">
        <f t="shared" si="31"/>
        <v>1</v>
      </c>
      <c r="Y667" s="10">
        <v>0</v>
      </c>
      <c r="AC667">
        <f t="shared" si="32"/>
        <v>70</v>
      </c>
    </row>
    <row r="668" spans="1:29" x14ac:dyDescent="0.2">
      <c r="A668" t="s">
        <v>354</v>
      </c>
      <c r="B668" t="s">
        <v>22</v>
      </c>
      <c r="C668" s="6">
        <v>44866</v>
      </c>
      <c r="D668" s="7">
        <v>29.72</v>
      </c>
      <c r="E668" s="6">
        <v>44873</v>
      </c>
      <c r="F668" s="7">
        <v>27.094999999999999</v>
      </c>
      <c r="G668">
        <v>1</v>
      </c>
      <c r="H668">
        <v>0</v>
      </c>
      <c r="J668" s="7"/>
      <c r="K668" s="8"/>
      <c r="M668" s="7"/>
      <c r="N668" s="8"/>
      <c r="O668" s="9" cm="1">
        <f t="array" ref="O668">_xlfn.IFS(AND(B668="Short",F668=Q668),(D668-F668)/D668,AND(B668="Long",F668=Q668),(F668/D668)-1,AND(B668="Long",F668&lt;&gt;Q668),(F668/D668)-1,AND(B668="Short",F668&lt;&gt;Q668),(D668-F668)/D668)</f>
        <v>8.832436069986542E-2</v>
      </c>
      <c r="P668" t="s">
        <v>23</v>
      </c>
      <c r="Q668" s="7">
        <v>27.094999999999999</v>
      </c>
      <c r="R668" s="8">
        <v>44866</v>
      </c>
      <c r="S668" s="10">
        <f t="shared" si="30"/>
        <v>7</v>
      </c>
      <c r="T668" s="10">
        <v>1</v>
      </c>
      <c r="V668" s="11" t="str">
        <f t="shared" si="31"/>
        <v>1</v>
      </c>
      <c r="Y668" s="10">
        <v>0</v>
      </c>
      <c r="AC668">
        <f t="shared" si="32"/>
        <v>7</v>
      </c>
    </row>
    <row r="669" spans="1:29" x14ac:dyDescent="0.2">
      <c r="A669" t="s">
        <v>402</v>
      </c>
      <c r="B669" t="s">
        <v>22</v>
      </c>
      <c r="C669" s="6">
        <v>44621</v>
      </c>
      <c r="D669" s="7">
        <v>224.124</v>
      </c>
      <c r="E669" s="6">
        <v>44699</v>
      </c>
      <c r="F669" s="7">
        <v>203.82900000000001</v>
      </c>
      <c r="G669">
        <v>1</v>
      </c>
      <c r="H669">
        <v>0</v>
      </c>
      <c r="J669" s="7"/>
      <c r="K669" s="8"/>
      <c r="M669" s="7"/>
      <c r="N669" s="8"/>
      <c r="O669" s="9" cm="1">
        <f t="array" ref="O669">_xlfn.IFS(AND(B669="Short",F669=Q669),(D669-F669)/D669,AND(B669="Long",F669=Q669),(F669/D669)-1,AND(B669="Long",F669&lt;&gt;Q669),(F669/D669)-1,AND(B669="Short",F669&lt;&gt;Q669),(D669-F669)/D669)</f>
        <v>9.055255126626327E-2</v>
      </c>
      <c r="P669" t="s">
        <v>23</v>
      </c>
      <c r="Q669" s="7">
        <v>203.82900000000001</v>
      </c>
      <c r="R669" s="8">
        <v>44621</v>
      </c>
      <c r="S669" s="10">
        <f t="shared" si="30"/>
        <v>78</v>
      </c>
      <c r="T669" s="10">
        <v>1</v>
      </c>
      <c r="V669" s="11" t="str">
        <f t="shared" si="31"/>
        <v>1</v>
      </c>
      <c r="Y669" s="10">
        <v>0</v>
      </c>
      <c r="AC669">
        <f t="shared" si="32"/>
        <v>78</v>
      </c>
    </row>
    <row r="670" spans="1:29" x14ac:dyDescent="0.2">
      <c r="A670" t="s">
        <v>402</v>
      </c>
      <c r="B670" t="s">
        <v>25</v>
      </c>
      <c r="C670" s="6">
        <v>44881</v>
      </c>
      <c r="D670" s="7">
        <v>152.76300000000001</v>
      </c>
      <c r="E670" s="6">
        <v>44958</v>
      </c>
      <c r="F670" s="7">
        <v>174.6105</v>
      </c>
      <c r="G670">
        <v>1</v>
      </c>
      <c r="H670">
        <v>0</v>
      </c>
      <c r="J670" s="7"/>
      <c r="K670" s="8"/>
      <c r="M670" s="7"/>
      <c r="N670" s="8"/>
      <c r="O670" s="9" cm="1">
        <f t="array" ref="O670">_xlfn.IFS(AND(B670="Short",F670=Q670),(D670-F670)/D670,AND(B670="Long",F670=Q670),(F670/D670)-1,AND(B670="Long",F670&lt;&gt;Q670),(F670/D670)-1,AND(B670="Short",F670&lt;&gt;Q670),(D670-F670)/D670)</f>
        <v>0.14301565169576391</v>
      </c>
      <c r="P670" t="s">
        <v>23</v>
      </c>
      <c r="Q670" s="7">
        <v>174.6105</v>
      </c>
      <c r="R670" s="8">
        <v>44881</v>
      </c>
      <c r="S670" s="10">
        <f t="shared" si="30"/>
        <v>77</v>
      </c>
      <c r="T670" s="10">
        <v>1</v>
      </c>
      <c r="V670" s="11" t="str">
        <f t="shared" si="31"/>
        <v>1</v>
      </c>
      <c r="Y670" s="10">
        <v>0</v>
      </c>
      <c r="AC670">
        <f t="shared" si="32"/>
        <v>77</v>
      </c>
    </row>
    <row r="671" spans="1:29" x14ac:dyDescent="0.2">
      <c r="A671" t="s">
        <v>372</v>
      </c>
      <c r="B671" t="s">
        <v>25</v>
      </c>
      <c r="C671" s="6">
        <v>44861</v>
      </c>
      <c r="D671" s="7">
        <v>212.19</v>
      </c>
      <c r="E671" s="6">
        <v>44876</v>
      </c>
      <c r="F671" s="7">
        <v>247.36500000000001</v>
      </c>
      <c r="G671">
        <v>1</v>
      </c>
      <c r="H671">
        <v>0</v>
      </c>
      <c r="J671" s="7"/>
      <c r="K671" s="8"/>
      <c r="M671" s="7"/>
      <c r="N671" s="8"/>
      <c r="O671" s="9" cm="1">
        <f t="array" ref="O671">_xlfn.IFS(AND(B671="Short",F671=Q671),(D671-F671)/D671,AND(B671="Long",F671=Q671),(F671/D671)-1,AND(B671="Long",F671&lt;&gt;Q671),(F671/D671)-1,AND(B671="Short",F671&lt;&gt;Q671),(D671-F671)/D671)</f>
        <v>0.16577124275413557</v>
      </c>
      <c r="P671" t="s">
        <v>23</v>
      </c>
      <c r="Q671" s="7">
        <v>247.36500000000001</v>
      </c>
      <c r="R671" s="8">
        <v>44861</v>
      </c>
      <c r="S671" s="10">
        <f t="shared" si="30"/>
        <v>15</v>
      </c>
      <c r="T671" s="10">
        <v>1</v>
      </c>
      <c r="V671" s="11" t="str">
        <f t="shared" si="31"/>
        <v>1</v>
      </c>
      <c r="Y671" s="10">
        <v>0</v>
      </c>
      <c r="AC671">
        <f t="shared" si="32"/>
        <v>15</v>
      </c>
    </row>
    <row r="672" spans="1:29" x14ac:dyDescent="0.2">
      <c r="A672" t="s">
        <v>372</v>
      </c>
      <c r="B672" t="s">
        <v>25</v>
      </c>
      <c r="C672" s="6">
        <v>45337</v>
      </c>
      <c r="D672" s="7">
        <v>345.07299999999998</v>
      </c>
      <c r="E672" s="6">
        <v>45365</v>
      </c>
      <c r="F672" s="7">
        <v>397.6705</v>
      </c>
      <c r="G672">
        <v>1</v>
      </c>
      <c r="H672">
        <v>0</v>
      </c>
      <c r="J672" s="7"/>
      <c r="K672" s="8"/>
      <c r="M672" s="7"/>
      <c r="N672" s="8"/>
      <c r="O672" s="9" cm="1">
        <f t="array" ref="O672">_xlfn.IFS(AND(B672="Short",F672=Q672),(D672-F672)/D672,AND(B672="Long",F672=Q672),(F672/D672)-1,AND(B672="Long",F672&lt;&gt;Q672),(F672/D672)-1,AND(B672="Short",F672&lt;&gt;Q672),(D672-F672)/D672)</f>
        <v>0.15242426964729217</v>
      </c>
      <c r="P672" t="s">
        <v>23</v>
      </c>
      <c r="Q672" s="7">
        <v>397.6705</v>
      </c>
      <c r="R672" s="8">
        <v>45337</v>
      </c>
      <c r="S672" s="10">
        <f t="shared" si="30"/>
        <v>28</v>
      </c>
      <c r="T672" s="10">
        <v>1</v>
      </c>
      <c r="V672" s="11" t="str">
        <f t="shared" si="31"/>
        <v>1</v>
      </c>
      <c r="Y672" s="10">
        <v>0</v>
      </c>
      <c r="AC672">
        <f t="shared" si="32"/>
        <v>28</v>
      </c>
    </row>
    <row r="673" spans="1:29" x14ac:dyDescent="0.2">
      <c r="A673" t="s">
        <v>372</v>
      </c>
      <c r="B673" t="s">
        <v>25</v>
      </c>
      <c r="C673" s="6">
        <v>45498</v>
      </c>
      <c r="D673" s="7">
        <v>286.53699999999998</v>
      </c>
      <c r="E673" s="6">
        <v>45534</v>
      </c>
      <c r="F673" s="7">
        <v>317.56450000000001</v>
      </c>
      <c r="G673">
        <v>1</v>
      </c>
      <c r="H673">
        <v>0</v>
      </c>
      <c r="J673" s="7"/>
      <c r="K673" s="8"/>
      <c r="M673" s="7"/>
      <c r="N673" s="8"/>
      <c r="O673" s="9" cm="1">
        <f t="array" ref="O673">_xlfn.IFS(AND(B673="Short",F673=Q673),(D673-F673)/D673,AND(B673="Long",F673=Q673),(F673/D673)-1,AND(B673="Long",F673&lt;&gt;Q673),(F673/D673)-1,AND(B673="Short",F673&lt;&gt;Q673),(D673-F673)/D673)</f>
        <v>0.10828444494079315</v>
      </c>
      <c r="P673" t="s">
        <v>23</v>
      </c>
      <c r="Q673" s="7">
        <v>317.56450000000001</v>
      </c>
      <c r="R673" s="8">
        <v>45498</v>
      </c>
      <c r="S673" s="10">
        <f t="shared" si="30"/>
        <v>36</v>
      </c>
      <c r="T673" s="10">
        <v>1</v>
      </c>
      <c r="V673" s="11" t="str">
        <f t="shared" si="31"/>
        <v>1</v>
      </c>
      <c r="Y673" s="10">
        <v>0</v>
      </c>
      <c r="AC673">
        <f t="shared" si="32"/>
        <v>36</v>
      </c>
    </row>
    <row r="674" spans="1:29" x14ac:dyDescent="0.2">
      <c r="A674" t="s">
        <v>380</v>
      </c>
      <c r="B674" t="s">
        <v>25</v>
      </c>
      <c r="C674" s="6">
        <v>43906</v>
      </c>
      <c r="D674" s="7">
        <v>19.318999999999999</v>
      </c>
      <c r="E674" s="6">
        <v>43949</v>
      </c>
      <c r="F674" s="7">
        <v>21.486499999999999</v>
      </c>
      <c r="G674">
        <v>1</v>
      </c>
      <c r="H674">
        <v>0</v>
      </c>
      <c r="J674" s="7"/>
      <c r="K674" s="8"/>
      <c r="M674" s="7"/>
      <c r="N674" s="8"/>
      <c r="O674" s="9" cm="1">
        <f t="array" ref="O674">_xlfn.IFS(AND(B674="Short",F674=Q674),(D674-F674)/D674,AND(B674="Long",F674=Q674),(F674/D674)-1,AND(B674="Long",F674&lt;&gt;Q674),(F674/D674)-1,AND(B674="Short",F674&lt;&gt;Q674),(D674-F674)/D674)</f>
        <v>0.11219524820125271</v>
      </c>
      <c r="P674" t="s">
        <v>23</v>
      </c>
      <c r="Q674" s="7">
        <v>21.486499999999999</v>
      </c>
      <c r="R674" s="8">
        <v>43906</v>
      </c>
      <c r="S674" s="10">
        <f t="shared" si="30"/>
        <v>43</v>
      </c>
      <c r="T674" s="10">
        <v>1</v>
      </c>
      <c r="V674" s="11" t="str">
        <f t="shared" si="31"/>
        <v>1</v>
      </c>
      <c r="Y674" s="10">
        <v>0</v>
      </c>
      <c r="AC674">
        <f t="shared" si="32"/>
        <v>43</v>
      </c>
    </row>
    <row r="675" spans="1:29" x14ac:dyDescent="0.2">
      <c r="A675" t="s">
        <v>381</v>
      </c>
      <c r="B675" t="s">
        <v>22</v>
      </c>
      <c r="C675" s="6">
        <v>43914</v>
      </c>
      <c r="D675" s="7">
        <v>67.551000000000002</v>
      </c>
      <c r="E675" s="6">
        <v>43920</v>
      </c>
      <c r="F675" s="7">
        <v>59.233499999999999</v>
      </c>
      <c r="G675">
        <v>1</v>
      </c>
      <c r="H675">
        <v>0</v>
      </c>
      <c r="J675" s="7"/>
      <c r="K675" s="8"/>
      <c r="M675" s="7"/>
      <c r="N675" s="8"/>
      <c r="O675" s="9" cm="1">
        <f t="array" ref="O675">_xlfn.IFS(AND(B675="Short",F675=Q675),(D675-F675)/D675,AND(B675="Long",F675=Q675),(F675/D675)-1,AND(B675="Long",F675&lt;&gt;Q675),(F675/D675)-1,AND(B675="Short",F675&lt;&gt;Q675),(D675-F675)/D675)</f>
        <v>0.12312919127770133</v>
      </c>
      <c r="P675" t="s">
        <v>23</v>
      </c>
      <c r="Q675" s="7">
        <v>59.233499999999999</v>
      </c>
      <c r="R675" s="8">
        <v>43914</v>
      </c>
      <c r="S675" s="10">
        <f t="shared" si="30"/>
        <v>6</v>
      </c>
      <c r="T675" s="10">
        <v>1</v>
      </c>
      <c r="V675" s="11" t="str">
        <f t="shared" si="31"/>
        <v>1</v>
      </c>
      <c r="Y675" s="10">
        <v>0</v>
      </c>
      <c r="AC675">
        <f t="shared" si="32"/>
        <v>6</v>
      </c>
    </row>
    <row r="676" spans="1:29" x14ac:dyDescent="0.2">
      <c r="A676" t="s">
        <v>381</v>
      </c>
      <c r="B676" t="s">
        <v>22</v>
      </c>
      <c r="C676" s="6">
        <v>43927</v>
      </c>
      <c r="D676" s="7">
        <v>53.18</v>
      </c>
      <c r="E676" s="6">
        <v>44293</v>
      </c>
      <c r="F676" s="7">
        <v>132.68</v>
      </c>
      <c r="G676">
        <v>0</v>
      </c>
      <c r="H676">
        <v>0</v>
      </c>
      <c r="J676" s="7"/>
      <c r="K676" s="8"/>
      <c r="M676" s="7"/>
      <c r="N676" s="8"/>
      <c r="O676" s="9" cm="1">
        <f t="array" ref="O676">_xlfn.IFS(AND(B676="Short",F676=Q676),(D676-F676)/D676,AND(B676="Long",F676=Q676),(F676/D676)-1,AND(B676="Long",F676&lt;&gt;Q676),(F676/D676)-1,AND(B676="Short",F676&lt;&gt;Q676),(D676-F676)/D676)</f>
        <v>-1.494922903347123</v>
      </c>
      <c r="P676" t="s">
        <v>23</v>
      </c>
      <c r="Q676" s="7">
        <v>49.28</v>
      </c>
      <c r="R676" s="8">
        <v>43927</v>
      </c>
      <c r="S676" s="10">
        <f t="shared" si="30"/>
        <v>366</v>
      </c>
      <c r="T676" s="10">
        <v>0</v>
      </c>
      <c r="V676" s="11" t="b">
        <f t="shared" si="31"/>
        <v>0</v>
      </c>
      <c r="Y676" s="10">
        <v>0</v>
      </c>
      <c r="AC676" t="b">
        <f t="shared" si="32"/>
        <v>0</v>
      </c>
    </row>
    <row r="677" spans="1:29" x14ac:dyDescent="0.2">
      <c r="A677" t="s">
        <v>358</v>
      </c>
      <c r="B677" t="s">
        <v>25</v>
      </c>
      <c r="C677" s="6">
        <v>44677</v>
      </c>
      <c r="D677" s="7">
        <v>123.199</v>
      </c>
      <c r="E677" s="6">
        <v>44911</v>
      </c>
      <c r="F677" s="7">
        <v>136.16650000000001</v>
      </c>
      <c r="G677">
        <v>1</v>
      </c>
      <c r="H677">
        <v>0</v>
      </c>
      <c r="J677" s="7"/>
      <c r="K677" s="8"/>
      <c r="M677" s="7"/>
      <c r="N677" s="8"/>
      <c r="O677" s="9" cm="1">
        <f t="array" ref="O677">_xlfn.IFS(AND(B677="Short",F677=Q677),(D677-F677)/D677,AND(B677="Long",F677=Q677),(F677/D677)-1,AND(B677="Long",F677&lt;&gt;Q677),(F677/D677)-1,AND(B677="Short",F677&lt;&gt;Q677),(D677-F677)/D677)</f>
        <v>0.10525653617318342</v>
      </c>
      <c r="P677" t="s">
        <v>23</v>
      </c>
      <c r="Q677" s="7">
        <v>136.16650000000001</v>
      </c>
      <c r="R677" s="8">
        <v>44677</v>
      </c>
      <c r="S677" s="10">
        <f t="shared" si="30"/>
        <v>234</v>
      </c>
      <c r="T677" s="10">
        <v>1</v>
      </c>
      <c r="V677" s="11" t="str">
        <f t="shared" si="31"/>
        <v>1</v>
      </c>
      <c r="Y677" s="10">
        <v>0</v>
      </c>
      <c r="AC677">
        <f t="shared" si="32"/>
        <v>234</v>
      </c>
    </row>
    <row r="678" spans="1:29" x14ac:dyDescent="0.2">
      <c r="A678" t="s">
        <v>358</v>
      </c>
      <c r="B678" t="s">
        <v>25</v>
      </c>
      <c r="C678" s="6">
        <v>44985</v>
      </c>
      <c r="D678" s="7">
        <v>130.173</v>
      </c>
      <c r="E678" s="6">
        <v>45041</v>
      </c>
      <c r="F678" s="7">
        <v>143.3955</v>
      </c>
      <c r="G678">
        <v>1</v>
      </c>
      <c r="H678">
        <v>0</v>
      </c>
      <c r="J678" s="7"/>
      <c r="K678" s="8"/>
      <c r="M678" s="7"/>
      <c r="N678" s="8"/>
      <c r="O678" s="9" cm="1">
        <f t="array" ref="O678">_xlfn.IFS(AND(B678="Short",F678=Q678),(D678-F678)/D678,AND(B678="Long",F678=Q678),(F678/D678)-1,AND(B678="Long",F678&lt;&gt;Q678),(F678/D678)-1,AND(B678="Short",F678&lt;&gt;Q678),(D678-F678)/D678)</f>
        <v>0.10157636376207035</v>
      </c>
      <c r="P678" t="s">
        <v>23</v>
      </c>
      <c r="Q678" s="7">
        <v>143.3955</v>
      </c>
      <c r="R678" s="8">
        <v>44985</v>
      </c>
      <c r="S678" s="10">
        <f t="shared" si="30"/>
        <v>56</v>
      </c>
      <c r="T678" s="10">
        <v>1</v>
      </c>
      <c r="V678" s="11" t="str">
        <f t="shared" si="31"/>
        <v>1</v>
      </c>
      <c r="Y678" s="10">
        <v>0</v>
      </c>
      <c r="AC678">
        <f t="shared" si="32"/>
        <v>56</v>
      </c>
    </row>
    <row r="679" spans="1:29" x14ac:dyDescent="0.2">
      <c r="A679" t="s">
        <v>386</v>
      </c>
      <c r="B679" t="s">
        <v>22</v>
      </c>
      <c r="C679" s="6">
        <v>43900</v>
      </c>
      <c r="D679" s="7">
        <v>45.738999999999997</v>
      </c>
      <c r="E679" s="6">
        <v>43900</v>
      </c>
      <c r="F679" s="7">
        <v>42.506500000000003</v>
      </c>
      <c r="G679">
        <v>1</v>
      </c>
      <c r="H679">
        <v>0</v>
      </c>
      <c r="J679" s="7"/>
      <c r="K679" s="8"/>
      <c r="M679" s="7"/>
      <c r="N679" s="8"/>
      <c r="O679" s="9" cm="1">
        <f t="array" ref="O679">_xlfn.IFS(AND(B679="Short",F679=Q679),(D679-F679)/D679,AND(B679="Long",F679=Q679),(F679/D679)-1,AND(B679="Long",F679&lt;&gt;Q679),(F679/D679)-1,AND(B679="Short",F679&lt;&gt;Q679),(D679-F679)/D679)</f>
        <v>7.0672730055313729E-2</v>
      </c>
      <c r="P679" t="s">
        <v>23</v>
      </c>
      <c r="Q679" s="7">
        <v>42.506500000000003</v>
      </c>
      <c r="R679" s="8">
        <v>43900</v>
      </c>
      <c r="S679" s="10">
        <f t="shared" si="30"/>
        <v>0</v>
      </c>
      <c r="T679" s="10">
        <v>1</v>
      </c>
      <c r="V679" s="11" t="str">
        <f t="shared" si="31"/>
        <v>1</v>
      </c>
      <c r="Y679" s="10">
        <v>0</v>
      </c>
      <c r="AC679">
        <f t="shared" si="32"/>
        <v>0</v>
      </c>
    </row>
    <row r="680" spans="1:29" x14ac:dyDescent="0.2">
      <c r="A680" t="s">
        <v>390</v>
      </c>
      <c r="B680" t="s">
        <v>25</v>
      </c>
      <c r="C680" s="6">
        <v>43906</v>
      </c>
      <c r="D680" s="7">
        <v>36.698</v>
      </c>
      <c r="E680" s="6">
        <v>43917</v>
      </c>
      <c r="F680" s="7">
        <v>39.832999999999998</v>
      </c>
      <c r="G680">
        <v>1</v>
      </c>
      <c r="H680">
        <v>0</v>
      </c>
      <c r="J680" s="7"/>
      <c r="K680" s="8"/>
      <c r="M680" s="7"/>
      <c r="N680" s="8"/>
      <c r="O680" s="9" cm="1">
        <f t="array" ref="O680">_xlfn.IFS(AND(B680="Short",F680=Q680),(D680-F680)/D680,AND(B680="Long",F680=Q680),(F680/D680)-1,AND(B680="Long",F680&lt;&gt;Q680),(F680/D680)-1,AND(B680="Short",F680&lt;&gt;Q680),(D680-F680)/D680)</f>
        <v>8.5426998746525706E-2</v>
      </c>
      <c r="P680" t="s">
        <v>23</v>
      </c>
      <c r="Q680" s="7">
        <v>39.832999999999998</v>
      </c>
      <c r="R680" s="8">
        <v>43906</v>
      </c>
      <c r="S680" s="10">
        <f t="shared" si="30"/>
        <v>11</v>
      </c>
      <c r="T680" s="10">
        <v>1</v>
      </c>
      <c r="V680" s="11" t="str">
        <f t="shared" si="31"/>
        <v>1</v>
      </c>
      <c r="Y680" s="10">
        <v>0</v>
      </c>
      <c r="AC680">
        <f t="shared" si="32"/>
        <v>11</v>
      </c>
    </row>
    <row r="681" spans="1:29" x14ac:dyDescent="0.2">
      <c r="A681" t="s">
        <v>390</v>
      </c>
      <c r="B681" t="s">
        <v>22</v>
      </c>
      <c r="C681" s="6">
        <v>44985</v>
      </c>
      <c r="D681" s="7">
        <v>37.880000000000003</v>
      </c>
      <c r="E681" s="6">
        <v>45187</v>
      </c>
      <c r="F681" s="7">
        <v>35.104999999999997</v>
      </c>
      <c r="G681">
        <v>1</v>
      </c>
      <c r="H681">
        <v>0</v>
      </c>
      <c r="J681" s="7"/>
      <c r="K681" s="8"/>
      <c r="M681" s="7"/>
      <c r="N681" s="8"/>
      <c r="O681" s="9" cm="1">
        <f t="array" ref="O681">_xlfn.IFS(AND(B681="Short",F681=Q681),(D681-F681)/D681,AND(B681="Long",F681=Q681),(F681/D681)-1,AND(B681="Long",F681&lt;&gt;Q681),(F681/D681)-1,AND(B681="Short",F681&lt;&gt;Q681),(D681-F681)/D681)</f>
        <v>7.3257655755015985E-2</v>
      </c>
      <c r="P681" t="s">
        <v>23</v>
      </c>
      <c r="Q681" s="7">
        <v>35.104999999999997</v>
      </c>
      <c r="R681" s="8">
        <v>44985</v>
      </c>
      <c r="S681" s="10">
        <f t="shared" si="30"/>
        <v>202</v>
      </c>
      <c r="T681" s="10">
        <v>1</v>
      </c>
      <c r="V681" s="11" t="str">
        <f t="shared" si="31"/>
        <v>1</v>
      </c>
      <c r="Y681" s="10">
        <v>0</v>
      </c>
      <c r="AC681">
        <f t="shared" si="32"/>
        <v>202</v>
      </c>
    </row>
    <row r="682" spans="1:29" x14ac:dyDescent="0.2">
      <c r="A682" t="s">
        <v>396</v>
      </c>
      <c r="B682" t="s">
        <v>25</v>
      </c>
      <c r="C682" s="6">
        <v>43906</v>
      </c>
      <c r="D682" s="7">
        <v>63.722999999999999</v>
      </c>
      <c r="E682" s="6">
        <v>43907</v>
      </c>
      <c r="F682" s="7">
        <v>70.720500000000001</v>
      </c>
      <c r="G682">
        <v>1</v>
      </c>
      <c r="H682">
        <v>0</v>
      </c>
      <c r="J682" s="7"/>
      <c r="K682" s="8"/>
      <c r="M682" s="7"/>
      <c r="N682" s="8"/>
      <c r="O682" s="9" cm="1">
        <f t="array" ref="O682">_xlfn.IFS(AND(B682="Short",F682=Q682),(D682-F682)/D682,AND(B682="Long",F682=Q682),(F682/D682)-1,AND(B682="Long",F682&lt;&gt;Q682),(F682/D682)-1,AND(B682="Short",F682&lt;&gt;Q682),(D682-F682)/D682)</f>
        <v>0.10981121416129191</v>
      </c>
      <c r="P682" t="s">
        <v>23</v>
      </c>
      <c r="Q682" s="7">
        <v>70.720500000000001</v>
      </c>
      <c r="R682" s="8">
        <v>43906</v>
      </c>
      <c r="S682" s="10">
        <f t="shared" si="30"/>
        <v>1</v>
      </c>
      <c r="T682" s="10">
        <v>1</v>
      </c>
      <c r="V682" s="11" t="str">
        <f t="shared" si="31"/>
        <v>1</v>
      </c>
      <c r="Y682" s="10">
        <v>0</v>
      </c>
      <c r="AC682">
        <f t="shared" si="32"/>
        <v>1</v>
      </c>
    </row>
    <row r="683" spans="1:29" x14ac:dyDescent="0.2">
      <c r="A683" t="s">
        <v>361</v>
      </c>
      <c r="B683" t="s">
        <v>25</v>
      </c>
      <c r="C683" s="6">
        <v>43902</v>
      </c>
      <c r="D683" s="7">
        <v>201.149</v>
      </c>
      <c r="E683" s="6">
        <v>43903</v>
      </c>
      <c r="F683" s="7">
        <v>217.8665</v>
      </c>
      <c r="G683">
        <v>1</v>
      </c>
      <c r="H683">
        <v>0</v>
      </c>
      <c r="J683" s="7"/>
      <c r="K683" s="8"/>
      <c r="M683" s="7"/>
      <c r="N683" s="8"/>
      <c r="O683" s="9" cm="1">
        <f t="array" ref="O683">_xlfn.IFS(AND(B683="Short",F683=Q683),(D683-F683)/D683,AND(B683="Long",F683=Q683),(F683/D683)-1,AND(B683="Long",F683&lt;&gt;Q683),(F683/D683)-1,AND(B683="Short",F683&lt;&gt;Q683),(D683-F683)/D683)</f>
        <v>8.3110032861212435E-2</v>
      </c>
      <c r="P683" t="s">
        <v>23</v>
      </c>
      <c r="Q683" s="7">
        <v>217.8665</v>
      </c>
      <c r="R683" s="8">
        <v>43902</v>
      </c>
      <c r="S683" s="10">
        <f t="shared" si="30"/>
        <v>1</v>
      </c>
      <c r="T683" s="10">
        <v>1</v>
      </c>
      <c r="V683" s="11" t="str">
        <f t="shared" si="31"/>
        <v>1</v>
      </c>
      <c r="Y683" s="10">
        <v>0</v>
      </c>
      <c r="AC683">
        <f t="shared" si="32"/>
        <v>1</v>
      </c>
    </row>
    <row r="684" spans="1:29" x14ac:dyDescent="0.2">
      <c r="A684" t="s">
        <v>361</v>
      </c>
      <c r="B684" t="s">
        <v>22</v>
      </c>
      <c r="C684" s="6">
        <v>43903</v>
      </c>
      <c r="D684" s="7">
        <v>224.32499999999999</v>
      </c>
      <c r="E684" s="6">
        <v>43903</v>
      </c>
      <c r="F684" s="7">
        <v>202.83750000000001</v>
      </c>
      <c r="G684">
        <v>1</v>
      </c>
      <c r="H684">
        <v>0</v>
      </c>
      <c r="J684" s="7"/>
      <c r="K684" s="8"/>
      <c r="M684" s="7"/>
      <c r="N684" s="8"/>
      <c r="O684" s="9" cm="1">
        <f t="array" ref="O684">_xlfn.IFS(AND(B684="Short",F684=Q684),(D684-F684)/D684,AND(B684="Long",F684=Q684),(F684/D684)-1,AND(B684="Long",F684&lt;&gt;Q684),(F684/D684)-1,AND(B684="Short",F684&lt;&gt;Q684),(D684-F684)/D684)</f>
        <v>9.5787362086258709E-2</v>
      </c>
      <c r="P684" t="s">
        <v>23</v>
      </c>
      <c r="Q684" s="7">
        <v>202.83750000000001</v>
      </c>
      <c r="R684" s="8">
        <v>43903</v>
      </c>
      <c r="S684" s="10">
        <f t="shared" si="30"/>
        <v>0</v>
      </c>
      <c r="T684" s="10">
        <v>1</v>
      </c>
      <c r="V684" s="11" t="str">
        <f t="shared" si="31"/>
        <v>1</v>
      </c>
      <c r="Y684" s="10">
        <v>0</v>
      </c>
      <c r="AC684">
        <f t="shared" si="32"/>
        <v>0</v>
      </c>
    </row>
    <row r="685" spans="1:29" x14ac:dyDescent="0.2">
      <c r="A685" t="s">
        <v>361</v>
      </c>
      <c r="B685" t="s">
        <v>22</v>
      </c>
      <c r="C685" s="6">
        <v>43914</v>
      </c>
      <c r="D685" s="7">
        <v>156.506</v>
      </c>
      <c r="E685" s="6">
        <v>44280</v>
      </c>
      <c r="F685" s="7">
        <v>306.58999999999997</v>
      </c>
      <c r="G685">
        <v>0</v>
      </c>
      <c r="H685">
        <v>0</v>
      </c>
      <c r="J685" s="7"/>
      <c r="K685" s="8"/>
      <c r="M685" s="7"/>
      <c r="N685" s="8"/>
      <c r="O685" s="9" cm="1">
        <f t="array" ref="O685">_xlfn.IFS(AND(B685="Short",F685=Q685),(D685-F685)/D685,AND(B685="Long",F685=Q685),(F685/D685)-1,AND(B685="Long",F685&lt;&gt;Q685),(F685/D685)-1,AND(B685="Short",F685&lt;&gt;Q685),(D685-F685)/D685)</f>
        <v>-0.95896642940206744</v>
      </c>
      <c r="P685" t="s">
        <v>23</v>
      </c>
      <c r="Q685" s="7">
        <v>145.45099999999999</v>
      </c>
      <c r="R685" s="8">
        <v>43914</v>
      </c>
      <c r="S685" s="10">
        <f t="shared" si="30"/>
        <v>366</v>
      </c>
      <c r="T685" s="10">
        <v>0</v>
      </c>
      <c r="V685" s="11" t="b">
        <f t="shared" si="31"/>
        <v>0</v>
      </c>
      <c r="Y685" s="10">
        <v>0</v>
      </c>
      <c r="AC685" t="b">
        <f t="shared" si="32"/>
        <v>0</v>
      </c>
    </row>
    <row r="686" spans="1:29" x14ac:dyDescent="0.2">
      <c r="A686" t="s">
        <v>401</v>
      </c>
      <c r="B686" t="s">
        <v>25</v>
      </c>
      <c r="C686" s="6">
        <v>43906</v>
      </c>
      <c r="D686" s="7">
        <v>85.064999999999998</v>
      </c>
      <c r="E686" s="6">
        <v>43915</v>
      </c>
      <c r="F686" s="7">
        <v>95.677499999999995</v>
      </c>
      <c r="G686">
        <v>1</v>
      </c>
      <c r="H686">
        <v>0</v>
      </c>
      <c r="J686" s="7"/>
      <c r="K686" s="8"/>
      <c r="M686" s="7"/>
      <c r="N686" s="8"/>
      <c r="O686" s="9" cm="1">
        <f t="array" ref="O686">_xlfn.IFS(AND(B686="Short",F686=Q686),(D686-F686)/D686,AND(B686="Long",F686=Q686),(F686/D686)-1,AND(B686="Long",F686&lt;&gt;Q686),(F686/D686)-1,AND(B686="Short",F686&lt;&gt;Q686),(D686-F686)/D686)</f>
        <v>0.12475753835302417</v>
      </c>
      <c r="P686" t="s">
        <v>23</v>
      </c>
      <c r="Q686" s="7">
        <v>95.677499999999995</v>
      </c>
      <c r="R686" s="8">
        <v>43906</v>
      </c>
      <c r="S686" s="10">
        <f t="shared" si="30"/>
        <v>9</v>
      </c>
      <c r="T686" s="10">
        <v>1</v>
      </c>
      <c r="V686" s="11" t="str">
        <f t="shared" si="31"/>
        <v>1</v>
      </c>
      <c r="Y686" s="10">
        <v>0</v>
      </c>
      <c r="AC686">
        <f t="shared" si="32"/>
        <v>9</v>
      </c>
    </row>
    <row r="687" spans="1:29" x14ac:dyDescent="0.2">
      <c r="A687" t="s">
        <v>401</v>
      </c>
      <c r="B687" t="s">
        <v>22</v>
      </c>
      <c r="C687" s="6">
        <v>44144</v>
      </c>
      <c r="D687" s="7">
        <v>157.78</v>
      </c>
      <c r="E687" s="6">
        <v>44176</v>
      </c>
      <c r="F687" s="7">
        <v>141.72999999999999</v>
      </c>
      <c r="G687">
        <v>1</v>
      </c>
      <c r="H687">
        <v>0</v>
      </c>
      <c r="J687" s="7"/>
      <c r="K687" s="8"/>
      <c r="M687" s="7"/>
      <c r="N687" s="8"/>
      <c r="O687" s="9" cm="1">
        <f t="array" ref="O687">_xlfn.IFS(AND(B687="Short",F687=Q687),(D687-F687)/D687,AND(B687="Long",F687=Q687),(F687/D687)-1,AND(B687="Long",F687&lt;&gt;Q687),(F687/D687)-1,AND(B687="Short",F687&lt;&gt;Q687),(D687-F687)/D687)</f>
        <v>0.10172391938141724</v>
      </c>
      <c r="P687" t="s">
        <v>23</v>
      </c>
      <c r="Q687" s="7">
        <v>141.72999999999999</v>
      </c>
      <c r="R687" s="8">
        <v>44144</v>
      </c>
      <c r="S687" s="10">
        <f t="shared" si="30"/>
        <v>32</v>
      </c>
      <c r="T687" s="10">
        <v>1</v>
      </c>
      <c r="V687" s="11" t="str">
        <f t="shared" si="31"/>
        <v>1</v>
      </c>
      <c r="Y687" s="10">
        <v>0</v>
      </c>
      <c r="AC687">
        <f t="shared" si="32"/>
        <v>32</v>
      </c>
    </row>
    <row r="688" spans="1:29" x14ac:dyDescent="0.2">
      <c r="A688" t="s">
        <v>404</v>
      </c>
      <c r="B688" t="s">
        <v>25</v>
      </c>
      <c r="C688" s="6">
        <v>43906</v>
      </c>
      <c r="D688" s="7">
        <v>157.90199999999999</v>
      </c>
      <c r="E688" s="6">
        <v>43907</v>
      </c>
      <c r="F688" s="7">
        <v>179.667</v>
      </c>
      <c r="G688">
        <v>1</v>
      </c>
      <c r="H688">
        <v>0</v>
      </c>
      <c r="J688" s="7"/>
      <c r="K688" s="8"/>
      <c r="M688" s="7"/>
      <c r="N688" s="8"/>
      <c r="O688" s="9" cm="1">
        <f t="array" ref="O688">_xlfn.IFS(AND(B688="Short",F688=Q688),(D688-F688)/D688,AND(B688="Long",F688=Q688),(F688/D688)-1,AND(B688="Long",F688&lt;&gt;Q688),(F688/D688)-1,AND(B688="Short",F688&lt;&gt;Q688),(D688-F688)/D688)</f>
        <v>0.13783865942166673</v>
      </c>
      <c r="P688" t="s">
        <v>23</v>
      </c>
      <c r="Q688" s="7">
        <v>179.667</v>
      </c>
      <c r="R688" s="8">
        <v>43906</v>
      </c>
      <c r="S688" s="10">
        <f t="shared" si="30"/>
        <v>1</v>
      </c>
      <c r="T688" s="10">
        <v>1</v>
      </c>
      <c r="V688" s="11" t="str">
        <f t="shared" si="31"/>
        <v>1</v>
      </c>
      <c r="Y688" s="10">
        <v>0</v>
      </c>
      <c r="AC688">
        <f t="shared" si="32"/>
        <v>1</v>
      </c>
    </row>
    <row r="689" spans="1:29" x14ac:dyDescent="0.2">
      <c r="A689" t="s">
        <v>361</v>
      </c>
      <c r="B689" t="s">
        <v>22</v>
      </c>
      <c r="C689" s="6">
        <v>44708</v>
      </c>
      <c r="D689" s="7">
        <v>413.54599999999999</v>
      </c>
      <c r="E689" s="6">
        <v>44742</v>
      </c>
      <c r="F689" s="7">
        <v>383.89100000000002</v>
      </c>
      <c r="G689">
        <v>1</v>
      </c>
      <c r="H689">
        <v>0</v>
      </c>
      <c r="J689" s="7"/>
      <c r="K689" s="8"/>
      <c r="M689" s="7"/>
      <c r="N689" s="8"/>
      <c r="O689" s="9" cm="1">
        <f t="array" ref="O689">_xlfn.IFS(AND(B689="Short",F689=Q689),(D689-F689)/D689,AND(B689="Long",F689=Q689),(F689/D689)-1,AND(B689="Long",F689&lt;&gt;Q689),(F689/D689)-1,AND(B689="Short",F689&lt;&gt;Q689),(D689-F689)/D689)</f>
        <v>7.1709072267655771E-2</v>
      </c>
      <c r="P689" t="s">
        <v>23</v>
      </c>
      <c r="Q689" s="7">
        <v>383.89100000000002</v>
      </c>
      <c r="R689" s="8">
        <v>44708</v>
      </c>
      <c r="S689" s="10">
        <f t="shared" si="30"/>
        <v>34</v>
      </c>
      <c r="T689" s="10">
        <v>1</v>
      </c>
      <c r="V689" s="11" t="str">
        <f t="shared" si="31"/>
        <v>1</v>
      </c>
      <c r="Y689" s="10">
        <v>0</v>
      </c>
      <c r="AC689">
        <f t="shared" si="32"/>
        <v>34</v>
      </c>
    </row>
    <row r="690" spans="1:29" x14ac:dyDescent="0.2">
      <c r="A690" t="s">
        <v>361</v>
      </c>
      <c r="B690" t="s">
        <v>22</v>
      </c>
      <c r="C690" s="6">
        <v>45261</v>
      </c>
      <c r="D690" s="7">
        <v>470.279</v>
      </c>
      <c r="E690" s="6">
        <v>45397</v>
      </c>
      <c r="F690" s="7">
        <v>433.37150000000003</v>
      </c>
      <c r="G690">
        <v>1</v>
      </c>
      <c r="H690">
        <v>0</v>
      </c>
      <c r="J690" s="7"/>
      <c r="K690" s="8"/>
      <c r="M690" s="7"/>
      <c r="N690" s="8"/>
      <c r="O690" s="9" cm="1">
        <f t="array" ref="O690">_xlfn.IFS(AND(B690="Short",F690=Q690),(D690-F690)/D690,AND(B690="Long",F690=Q690),(F690/D690)-1,AND(B690="Long",F690&lt;&gt;Q690),(F690/D690)-1,AND(B690="Short",F690&lt;&gt;Q690),(D690-F690)/D690)</f>
        <v>7.8480008675700957E-2</v>
      </c>
      <c r="P690" t="s">
        <v>23</v>
      </c>
      <c r="Q690" s="7">
        <v>433.37150000000003</v>
      </c>
      <c r="R690" s="8">
        <v>45261</v>
      </c>
      <c r="S690" s="10">
        <f t="shared" si="30"/>
        <v>136</v>
      </c>
      <c r="T690" s="10">
        <v>1</v>
      </c>
      <c r="V690" s="11" t="str">
        <f t="shared" si="31"/>
        <v>1</v>
      </c>
      <c r="Y690" s="10">
        <v>0</v>
      </c>
      <c r="AC690">
        <f t="shared" si="32"/>
        <v>136</v>
      </c>
    </row>
    <row r="691" spans="1:29" x14ac:dyDescent="0.2">
      <c r="A691" t="s">
        <v>404</v>
      </c>
      <c r="B691" t="s">
        <v>25</v>
      </c>
      <c r="C691" s="6">
        <v>45048</v>
      </c>
      <c r="D691" s="7">
        <v>255.041</v>
      </c>
      <c r="E691" s="6">
        <v>45065</v>
      </c>
      <c r="F691" s="7">
        <v>282.04849999999999</v>
      </c>
      <c r="G691">
        <v>1</v>
      </c>
      <c r="H691">
        <v>0</v>
      </c>
      <c r="J691" s="7"/>
      <c r="K691" s="8"/>
      <c r="M691" s="7"/>
      <c r="N691" s="8"/>
      <c r="O691" s="9" cm="1">
        <f t="array" ref="O691">_xlfn.IFS(AND(B691="Short",F691=Q691),(D691-F691)/D691,AND(B691="Long",F691=Q691),(F691/D691)-1,AND(B691="Long",F691&lt;&gt;Q691),(F691/D691)-1,AND(B691="Short",F691&lt;&gt;Q691),(D691-F691)/D691)</f>
        <v>0.10589473849302666</v>
      </c>
      <c r="P691" t="s">
        <v>23</v>
      </c>
      <c r="Q691" s="7">
        <v>282.04849999999999</v>
      </c>
      <c r="R691" s="8">
        <v>45048</v>
      </c>
      <c r="S691" s="10">
        <f t="shared" si="30"/>
        <v>17</v>
      </c>
      <c r="T691" s="10">
        <v>1</v>
      </c>
      <c r="V691" s="11" t="str">
        <f t="shared" si="31"/>
        <v>1</v>
      </c>
      <c r="Y691" s="10">
        <v>0</v>
      </c>
      <c r="AC691">
        <f t="shared" si="32"/>
        <v>17</v>
      </c>
    </row>
    <row r="692" spans="1:29" x14ac:dyDescent="0.2">
      <c r="A692" t="s">
        <v>404</v>
      </c>
      <c r="B692" t="s">
        <v>25</v>
      </c>
      <c r="C692" s="6">
        <v>45139</v>
      </c>
      <c r="D692" s="7">
        <v>251.31399999999999</v>
      </c>
      <c r="E692" s="6">
        <v>45376</v>
      </c>
      <c r="F692" s="7">
        <v>298.51900000000001</v>
      </c>
      <c r="G692">
        <v>1</v>
      </c>
      <c r="H692">
        <v>0</v>
      </c>
      <c r="J692" s="7"/>
      <c r="K692" s="8"/>
      <c r="M692" s="7"/>
      <c r="N692" s="8"/>
      <c r="O692" s="9" cm="1">
        <f t="array" ref="O692">_xlfn.IFS(AND(B692="Short",F692=Q692),(D692-F692)/D692,AND(B692="Long",F692=Q692),(F692/D692)-1,AND(B692="Long",F692&lt;&gt;Q692),(F692/D692)-1,AND(B692="Short",F692&lt;&gt;Q692),(D692-F692)/D692)</f>
        <v>0.18783275106042652</v>
      </c>
      <c r="P692" t="s">
        <v>23</v>
      </c>
      <c r="Q692" s="7">
        <v>298.51900000000001</v>
      </c>
      <c r="R692" s="8">
        <v>45139</v>
      </c>
      <c r="S692" s="10">
        <f t="shared" si="30"/>
        <v>237</v>
      </c>
      <c r="T692" s="10">
        <v>1</v>
      </c>
      <c r="V692" s="11" t="str">
        <f t="shared" si="31"/>
        <v>1</v>
      </c>
      <c r="Y692" s="10">
        <v>0</v>
      </c>
      <c r="AC692">
        <f t="shared" si="32"/>
        <v>237</v>
      </c>
    </row>
    <row r="693" spans="1:29" x14ac:dyDescent="0.2">
      <c r="A693" t="s">
        <v>405</v>
      </c>
      <c r="B693" t="s">
        <v>25</v>
      </c>
      <c r="C693" s="6">
        <v>43906</v>
      </c>
      <c r="D693" s="7">
        <v>26.242999999999999</v>
      </c>
      <c r="E693" s="6">
        <v>43928</v>
      </c>
      <c r="F693" s="7">
        <v>28.890499999999999</v>
      </c>
      <c r="G693">
        <v>1</v>
      </c>
      <c r="H693">
        <v>0</v>
      </c>
      <c r="J693" s="7"/>
      <c r="K693" s="8"/>
      <c r="M693" s="7"/>
      <c r="N693" s="8"/>
      <c r="O693" s="9" cm="1">
        <f t="array" ref="O693">_xlfn.IFS(AND(B693="Short",F693=Q693),(D693-F693)/D693,AND(B693="Long",F693=Q693),(F693/D693)-1,AND(B693="Long",F693&lt;&gt;Q693),(F693/D693)-1,AND(B693="Short",F693&lt;&gt;Q693),(D693-F693)/D693)</f>
        <v>0.10088404526921479</v>
      </c>
      <c r="P693" t="s">
        <v>23</v>
      </c>
      <c r="Q693" s="7">
        <v>28.890499999999999</v>
      </c>
      <c r="R693" s="8">
        <v>43906</v>
      </c>
      <c r="S693" s="10">
        <f t="shared" si="30"/>
        <v>22</v>
      </c>
      <c r="T693" s="10">
        <v>1</v>
      </c>
      <c r="V693" s="11" t="str">
        <f t="shared" si="31"/>
        <v>1</v>
      </c>
      <c r="Y693" s="10">
        <v>0</v>
      </c>
      <c r="AC693">
        <f t="shared" si="32"/>
        <v>22</v>
      </c>
    </row>
    <row r="694" spans="1:29" x14ac:dyDescent="0.2">
      <c r="A694" t="s">
        <v>405</v>
      </c>
      <c r="B694" t="s">
        <v>22</v>
      </c>
      <c r="C694" s="6">
        <v>44999</v>
      </c>
      <c r="D694" s="7">
        <v>35.558999999999997</v>
      </c>
      <c r="E694" s="6">
        <v>45000</v>
      </c>
      <c r="F694" s="7">
        <v>30.901499999999999</v>
      </c>
      <c r="G694">
        <v>1</v>
      </c>
      <c r="H694">
        <v>0</v>
      </c>
      <c r="J694" s="7"/>
      <c r="K694" s="8"/>
      <c r="M694" s="7"/>
      <c r="N694" s="8"/>
      <c r="O694" s="9" cm="1">
        <f t="array" ref="O694">_xlfn.IFS(AND(B694="Short",F694=Q694),(D694-F694)/D694,AND(B694="Long",F694=Q694),(F694/D694)-1,AND(B694="Long",F694&lt;&gt;Q694),(F694/D694)-1,AND(B694="Short",F694&lt;&gt;Q694),(D694-F694)/D694)</f>
        <v>0.13097949886104782</v>
      </c>
      <c r="P694" t="s">
        <v>23</v>
      </c>
      <c r="Q694" s="7">
        <v>30.901499999999999</v>
      </c>
      <c r="R694" s="8">
        <v>44999</v>
      </c>
      <c r="S694" s="10">
        <f t="shared" si="30"/>
        <v>1</v>
      </c>
      <c r="T694" s="10">
        <v>1</v>
      </c>
      <c r="V694" s="11" t="str">
        <f t="shared" si="31"/>
        <v>1</v>
      </c>
      <c r="Y694" s="10">
        <v>0</v>
      </c>
      <c r="AC694">
        <f t="shared" si="32"/>
        <v>1</v>
      </c>
    </row>
    <row r="695" spans="1:29" x14ac:dyDescent="0.2">
      <c r="A695" t="s">
        <v>405</v>
      </c>
      <c r="B695" t="s">
        <v>22</v>
      </c>
      <c r="C695" s="6">
        <v>45051</v>
      </c>
      <c r="D695" s="7">
        <v>22.954000000000001</v>
      </c>
      <c r="E695" s="6">
        <v>45418</v>
      </c>
      <c r="F695" s="7">
        <v>43.7</v>
      </c>
      <c r="G695">
        <v>0</v>
      </c>
      <c r="H695">
        <v>0</v>
      </c>
      <c r="J695" s="7"/>
      <c r="K695" s="8"/>
      <c r="M695" s="7"/>
      <c r="N695" s="8"/>
      <c r="O695" s="9" cm="1">
        <f t="array" ref="O695">_xlfn.IFS(AND(B695="Short",F695=Q695),(D695-F695)/D695,AND(B695="Long",F695=Q695),(F695/D695)-1,AND(B695="Long",F695&lt;&gt;Q695),(F695/D695)-1,AND(B695="Short",F695&lt;&gt;Q695),(D695-F695)/D695)</f>
        <v>-0.90380761523046105</v>
      </c>
      <c r="P695" t="s">
        <v>23</v>
      </c>
      <c r="Q695" s="7">
        <v>20.434000000000001</v>
      </c>
      <c r="R695" s="8">
        <v>45051</v>
      </c>
      <c r="S695" s="10">
        <f t="shared" si="30"/>
        <v>367</v>
      </c>
      <c r="T695" s="10">
        <v>0</v>
      </c>
      <c r="V695" s="11" t="b">
        <f t="shared" si="31"/>
        <v>0</v>
      </c>
      <c r="Y695" s="10">
        <v>0</v>
      </c>
      <c r="AC695" t="b">
        <f t="shared" si="32"/>
        <v>0</v>
      </c>
    </row>
    <row r="696" spans="1:29" x14ac:dyDescent="0.2">
      <c r="A696" t="s">
        <v>366</v>
      </c>
      <c r="B696" t="s">
        <v>22</v>
      </c>
      <c r="C696" s="6">
        <v>43894</v>
      </c>
      <c r="D696" s="7">
        <v>287.14</v>
      </c>
      <c r="E696" s="6">
        <v>43899</v>
      </c>
      <c r="F696" s="7">
        <v>265.69</v>
      </c>
      <c r="G696">
        <v>1</v>
      </c>
      <c r="H696">
        <v>0</v>
      </c>
      <c r="J696" s="7"/>
      <c r="K696" s="8"/>
      <c r="M696" s="7"/>
      <c r="N696" s="8"/>
      <c r="O696" s="9" cm="1">
        <f t="array" ref="O696">_xlfn.IFS(AND(B696="Short",F696=Q696),(D696-F696)/D696,AND(B696="Long",F696=Q696),(F696/D696)-1,AND(B696="Long",F696&lt;&gt;Q696),(F696/D696)-1,AND(B696="Short",F696&lt;&gt;Q696),(D696-F696)/D696)</f>
        <v>7.4702235843142686E-2</v>
      </c>
      <c r="P696" t="s">
        <v>23</v>
      </c>
      <c r="Q696" s="7">
        <v>265.69</v>
      </c>
      <c r="R696" s="8">
        <v>43894</v>
      </c>
      <c r="S696" s="10">
        <f t="shared" si="30"/>
        <v>5</v>
      </c>
      <c r="T696" s="10">
        <v>1</v>
      </c>
      <c r="V696" s="11" t="str">
        <f t="shared" si="31"/>
        <v>1</v>
      </c>
      <c r="Y696" s="10">
        <v>0</v>
      </c>
      <c r="AC696">
        <f t="shared" si="32"/>
        <v>5</v>
      </c>
    </row>
    <row r="697" spans="1:29" x14ac:dyDescent="0.2">
      <c r="A697" t="s">
        <v>371</v>
      </c>
      <c r="B697" t="s">
        <v>25</v>
      </c>
      <c r="C697" s="6">
        <v>43906</v>
      </c>
      <c r="D697" s="7">
        <v>129.63</v>
      </c>
      <c r="E697" s="6">
        <v>43916</v>
      </c>
      <c r="F697" s="7">
        <v>141.47999999999999</v>
      </c>
      <c r="G697">
        <v>1</v>
      </c>
      <c r="H697">
        <v>0</v>
      </c>
      <c r="J697" s="7"/>
      <c r="K697" s="8"/>
      <c r="M697" s="7"/>
      <c r="N697" s="8"/>
      <c r="O697" s="9" cm="1">
        <f t="array" ref="O697">_xlfn.IFS(AND(B697="Short",F697=Q697),(D697-F697)/D697,AND(B697="Long",F697=Q697),(F697/D697)-1,AND(B697="Long",F697&lt;&gt;Q697),(F697/D697)-1,AND(B697="Short",F697&lt;&gt;Q697),(D697-F697)/D697)</f>
        <v>9.1414024531358384E-2</v>
      </c>
      <c r="P697" t="s">
        <v>23</v>
      </c>
      <c r="Q697" s="7">
        <v>141.47999999999999</v>
      </c>
      <c r="R697" s="8">
        <v>43906</v>
      </c>
      <c r="S697" s="10">
        <f t="shared" si="30"/>
        <v>10</v>
      </c>
      <c r="T697" s="10">
        <v>1</v>
      </c>
      <c r="V697" s="11" t="str">
        <f t="shared" si="31"/>
        <v>1</v>
      </c>
      <c r="Y697" s="10">
        <v>0</v>
      </c>
      <c r="AC697">
        <f t="shared" si="32"/>
        <v>10</v>
      </c>
    </row>
    <row r="698" spans="1:29" x14ac:dyDescent="0.2">
      <c r="A698" t="s">
        <v>371</v>
      </c>
      <c r="B698" t="s">
        <v>22</v>
      </c>
      <c r="C698" s="6">
        <v>44984</v>
      </c>
      <c r="D698" s="7">
        <v>211.93450000000001</v>
      </c>
      <c r="E698" s="6">
        <v>44995</v>
      </c>
      <c r="F698" s="7">
        <v>197.00575000000001</v>
      </c>
      <c r="G698">
        <v>1</v>
      </c>
      <c r="H698">
        <v>0</v>
      </c>
      <c r="J698" s="7"/>
      <c r="K698" s="8"/>
      <c r="M698" s="7"/>
      <c r="N698" s="8"/>
      <c r="O698" s="9" cm="1">
        <f t="array" ref="O698">_xlfn.IFS(AND(B698="Short",F698=Q698),(D698-F698)/D698,AND(B698="Long",F698=Q698),(F698/D698)-1,AND(B698="Long",F698&lt;&gt;Q698),(F698/D698)-1,AND(B698="Short",F698&lt;&gt;Q698),(D698-F698)/D698)</f>
        <v>7.0440395499552957E-2</v>
      </c>
      <c r="P698" t="s">
        <v>23</v>
      </c>
      <c r="Q698" s="7">
        <v>197.00575000000001</v>
      </c>
      <c r="R698" s="8">
        <v>44984</v>
      </c>
      <c r="S698" s="10">
        <f t="shared" si="30"/>
        <v>11</v>
      </c>
      <c r="T698" s="10">
        <v>1</v>
      </c>
      <c r="V698" s="11" t="str">
        <f t="shared" si="31"/>
        <v>1</v>
      </c>
      <c r="Y698" s="10">
        <v>0</v>
      </c>
      <c r="AC698">
        <f t="shared" si="32"/>
        <v>11</v>
      </c>
    </row>
    <row r="699" spans="1:29" x14ac:dyDescent="0.2">
      <c r="A699" t="s">
        <v>375</v>
      </c>
      <c r="B699" t="s">
        <v>22</v>
      </c>
      <c r="C699" s="6">
        <v>44042</v>
      </c>
      <c r="D699" s="7">
        <v>136.262</v>
      </c>
      <c r="E699" s="6">
        <v>44410</v>
      </c>
      <c r="F699" s="7">
        <v>191.94</v>
      </c>
      <c r="G699">
        <v>0</v>
      </c>
      <c r="H699">
        <v>0</v>
      </c>
      <c r="J699" s="7"/>
      <c r="K699" s="8"/>
      <c r="M699" s="7"/>
      <c r="N699" s="8"/>
      <c r="O699" s="9" cm="1">
        <f t="array" ref="O699">_xlfn.IFS(AND(B699="Short",F699=Q699),(D699-F699)/D699,AND(B699="Long",F699=Q699),(F699/D699)-1,AND(B699="Long",F699&lt;&gt;Q699),(F699/D699)-1,AND(B699="Short",F699&lt;&gt;Q699),(D699-F699)/D699)</f>
        <v>-0.40860988390013353</v>
      </c>
      <c r="P699" t="s">
        <v>23</v>
      </c>
      <c r="Q699" s="7">
        <v>125.777</v>
      </c>
      <c r="R699" s="8">
        <v>44042</v>
      </c>
      <c r="S699" s="10">
        <f t="shared" si="30"/>
        <v>368</v>
      </c>
      <c r="T699" s="10">
        <v>0</v>
      </c>
      <c r="V699" s="11" t="b">
        <f t="shared" si="31"/>
        <v>0</v>
      </c>
      <c r="Y699" s="10">
        <v>0</v>
      </c>
      <c r="AC699" t="b">
        <f t="shared" si="32"/>
        <v>0</v>
      </c>
    </row>
    <row r="700" spans="1:29" x14ac:dyDescent="0.2">
      <c r="A700" t="s">
        <v>375</v>
      </c>
      <c r="B700" t="s">
        <v>22</v>
      </c>
      <c r="C700" s="6">
        <v>44593</v>
      </c>
      <c r="D700" s="7">
        <v>222.72550000000001</v>
      </c>
      <c r="E700" s="6">
        <v>44615</v>
      </c>
      <c r="F700" s="7">
        <v>205.62925000000001</v>
      </c>
      <c r="G700">
        <v>1</v>
      </c>
      <c r="H700">
        <v>0</v>
      </c>
      <c r="J700" s="7"/>
      <c r="K700" s="8"/>
      <c r="M700" s="7"/>
      <c r="N700" s="8"/>
      <c r="O700" s="9" cm="1">
        <f t="array" ref="O700">_xlfn.IFS(AND(B700="Short",F700=Q700),(D700-F700)/D700,AND(B700="Long",F700=Q700),(F700/D700)-1,AND(B700="Long",F700&lt;&gt;Q700),(F700/D700)-1,AND(B700="Short",F700&lt;&gt;Q700),(D700-F700)/D700)</f>
        <v>7.6759284410631012E-2</v>
      </c>
      <c r="P700" t="s">
        <v>23</v>
      </c>
      <c r="Q700" s="7">
        <v>205.62925000000001</v>
      </c>
      <c r="R700" s="8">
        <v>44593</v>
      </c>
      <c r="S700" s="10">
        <f t="shared" si="30"/>
        <v>22</v>
      </c>
      <c r="T700" s="10">
        <v>1</v>
      </c>
      <c r="V700" s="11" t="str">
        <f t="shared" si="31"/>
        <v>1</v>
      </c>
      <c r="Y700" s="10">
        <v>0</v>
      </c>
      <c r="AC700">
        <f t="shared" si="32"/>
        <v>22</v>
      </c>
    </row>
    <row r="701" spans="1:29" x14ac:dyDescent="0.2">
      <c r="A701" t="s">
        <v>382</v>
      </c>
      <c r="B701" t="s">
        <v>25</v>
      </c>
      <c r="C701" s="6">
        <v>43899</v>
      </c>
      <c r="D701" s="7">
        <v>102.458</v>
      </c>
      <c r="E701" s="6">
        <v>43929</v>
      </c>
      <c r="F701" s="7">
        <v>113.468</v>
      </c>
      <c r="G701">
        <v>1</v>
      </c>
      <c r="H701">
        <v>0</v>
      </c>
      <c r="J701" s="7"/>
      <c r="K701" s="8"/>
      <c r="M701" s="7"/>
      <c r="N701" s="8"/>
      <c r="O701" s="9" cm="1">
        <f t="array" ref="O701">_xlfn.IFS(AND(B701="Short",F701=Q701),(D701-F701)/D701,AND(B701="Long",F701=Q701),(F701/D701)-1,AND(B701="Long",F701&lt;&gt;Q701),(F701/D701)-1,AND(B701="Short",F701&lt;&gt;Q701),(D701-F701)/D701)</f>
        <v>0.10745866598996656</v>
      </c>
      <c r="P701" t="s">
        <v>23</v>
      </c>
      <c r="Q701" s="7">
        <v>113.468</v>
      </c>
      <c r="R701" s="8">
        <v>43899</v>
      </c>
      <c r="S701" s="10">
        <f t="shared" si="30"/>
        <v>30</v>
      </c>
      <c r="T701" s="10">
        <v>1</v>
      </c>
      <c r="V701" s="11" t="str">
        <f t="shared" si="31"/>
        <v>1</v>
      </c>
      <c r="Y701" s="10">
        <v>0</v>
      </c>
      <c r="AC701">
        <f t="shared" si="32"/>
        <v>30</v>
      </c>
    </row>
    <row r="702" spans="1:29" x14ac:dyDescent="0.2">
      <c r="A702" t="s">
        <v>387</v>
      </c>
      <c r="B702" t="s">
        <v>25</v>
      </c>
      <c r="C702" s="6">
        <v>43899</v>
      </c>
      <c r="D702" s="7">
        <v>38.463000000000001</v>
      </c>
      <c r="E702" s="6">
        <v>43987</v>
      </c>
      <c r="F702" s="7">
        <v>41.785499999999999</v>
      </c>
      <c r="G702">
        <v>1</v>
      </c>
      <c r="H702">
        <v>0</v>
      </c>
      <c r="J702" s="7"/>
      <c r="K702" s="8"/>
      <c r="M702" s="7"/>
      <c r="N702" s="8"/>
      <c r="O702" s="9" cm="1">
        <f t="array" ref="O702">_xlfn.IFS(AND(B702="Short",F702=Q702),(D702-F702)/D702,AND(B702="Long",F702=Q702),(F702/D702)-1,AND(B702="Long",F702&lt;&gt;Q702),(F702/D702)-1,AND(B702="Short",F702&lt;&gt;Q702),(D702-F702)/D702)</f>
        <v>8.6381717494735222E-2</v>
      </c>
      <c r="P702" t="s">
        <v>23</v>
      </c>
      <c r="Q702" s="7">
        <v>41.785499999999999</v>
      </c>
      <c r="R702" s="8">
        <v>43899</v>
      </c>
      <c r="S702" s="10">
        <f t="shared" si="30"/>
        <v>88</v>
      </c>
      <c r="T702" s="10">
        <v>1</v>
      </c>
      <c r="V702" s="11" t="str">
        <f t="shared" si="31"/>
        <v>1</v>
      </c>
      <c r="Y702" s="10">
        <v>0</v>
      </c>
      <c r="AC702">
        <f t="shared" si="32"/>
        <v>88</v>
      </c>
    </row>
    <row r="703" spans="1:29" x14ac:dyDescent="0.2">
      <c r="A703" t="s">
        <v>391</v>
      </c>
      <c r="B703" t="s">
        <v>25</v>
      </c>
      <c r="C703" s="6">
        <v>43906</v>
      </c>
      <c r="D703" s="7">
        <v>153.60900000000001</v>
      </c>
      <c r="E703" s="6">
        <v>43928</v>
      </c>
      <c r="F703" s="7">
        <v>172.12649999999999</v>
      </c>
      <c r="G703">
        <v>1</v>
      </c>
      <c r="H703">
        <v>0</v>
      </c>
      <c r="J703" s="7"/>
      <c r="K703" s="8"/>
      <c r="M703" s="7"/>
      <c r="N703" s="8"/>
      <c r="O703" s="9" cm="1">
        <f t="array" ref="O703">_xlfn.IFS(AND(B703="Short",F703=Q703),(D703-F703)/D703,AND(B703="Long",F703=Q703),(F703/D703)-1,AND(B703="Long",F703&lt;&gt;Q703),(F703/D703)-1,AND(B703="Short",F703&lt;&gt;Q703),(D703-F703)/D703)</f>
        <v>0.12054957717321235</v>
      </c>
      <c r="P703" t="s">
        <v>23</v>
      </c>
      <c r="Q703" s="7">
        <v>172.12649999999999</v>
      </c>
      <c r="R703" s="8">
        <v>43906</v>
      </c>
      <c r="S703" s="10">
        <f t="shared" si="30"/>
        <v>22</v>
      </c>
      <c r="T703" s="10">
        <v>1</v>
      </c>
      <c r="V703" s="11" t="str">
        <f t="shared" si="31"/>
        <v>1</v>
      </c>
      <c r="Y703" s="10">
        <v>0</v>
      </c>
      <c r="AC703">
        <f t="shared" si="32"/>
        <v>22</v>
      </c>
    </row>
    <row r="704" spans="1:29" x14ac:dyDescent="0.2">
      <c r="A704" t="s">
        <v>393</v>
      </c>
      <c r="B704" t="s">
        <v>25</v>
      </c>
      <c r="C704" s="6">
        <v>44950</v>
      </c>
      <c r="D704" s="7">
        <v>30.283000000000001</v>
      </c>
      <c r="E704" s="6">
        <v>44951</v>
      </c>
      <c r="F704" s="7">
        <v>33.080500000000001</v>
      </c>
      <c r="G704">
        <v>1</v>
      </c>
      <c r="H704">
        <v>0</v>
      </c>
      <c r="J704" s="7"/>
      <c r="K704" s="8"/>
      <c r="M704" s="7"/>
      <c r="N704" s="8"/>
      <c r="O704" s="9" cm="1">
        <f t="array" ref="O704">_xlfn.IFS(AND(B704="Short",F704=Q704),(D704-F704)/D704,AND(B704="Long",F704=Q704),(F704/D704)-1,AND(B704="Long",F704&lt;&gt;Q704),(F704/D704)-1,AND(B704="Short",F704&lt;&gt;Q704),(D704-F704)/D704)</f>
        <v>9.2378562229633809E-2</v>
      </c>
      <c r="P704" t="s">
        <v>23</v>
      </c>
      <c r="Q704" s="7">
        <v>33.080500000000001</v>
      </c>
      <c r="R704" s="8">
        <v>44950</v>
      </c>
      <c r="S704" s="10">
        <f t="shared" si="30"/>
        <v>1</v>
      </c>
      <c r="T704" s="10">
        <v>1</v>
      </c>
      <c r="V704" s="11" t="str">
        <f t="shared" si="31"/>
        <v>1</v>
      </c>
      <c r="Y704" s="10">
        <v>0</v>
      </c>
      <c r="AC704">
        <f t="shared" si="32"/>
        <v>1</v>
      </c>
    </row>
    <row r="705" spans="1:29" x14ac:dyDescent="0.2">
      <c r="A705" t="s">
        <v>395</v>
      </c>
      <c r="B705" t="s">
        <v>25</v>
      </c>
      <c r="C705" s="6">
        <v>43906</v>
      </c>
      <c r="D705" s="7">
        <v>43.698999999999998</v>
      </c>
      <c r="E705" s="6">
        <v>43921</v>
      </c>
      <c r="F705" s="7">
        <v>48.866500000000002</v>
      </c>
      <c r="G705">
        <v>1</v>
      </c>
      <c r="H705">
        <v>0</v>
      </c>
      <c r="J705" s="7"/>
      <c r="K705" s="8"/>
      <c r="M705" s="7"/>
      <c r="N705" s="8"/>
      <c r="O705" s="9" cm="1">
        <f t="array" ref="O705">_xlfn.IFS(AND(B705="Short",F705=Q705),(D705-F705)/D705,AND(B705="Long",F705=Q705),(F705/D705)-1,AND(B705="Long",F705&lt;&gt;Q705),(F705/D705)-1,AND(B705="Short",F705&lt;&gt;Q705),(D705-F705)/D705)</f>
        <v>0.118252133916108</v>
      </c>
      <c r="P705" t="s">
        <v>23</v>
      </c>
      <c r="Q705" s="7">
        <v>48.866500000000002</v>
      </c>
      <c r="R705" s="8">
        <v>43906</v>
      </c>
      <c r="S705" s="10">
        <f t="shared" si="30"/>
        <v>15</v>
      </c>
      <c r="T705" s="10">
        <v>1</v>
      </c>
      <c r="V705" s="11" t="str">
        <f t="shared" si="31"/>
        <v>1</v>
      </c>
      <c r="Y705" s="10">
        <v>0</v>
      </c>
      <c r="AC705">
        <f t="shared" si="32"/>
        <v>15</v>
      </c>
    </row>
    <row r="706" spans="1:29" x14ac:dyDescent="0.2">
      <c r="A706" t="s">
        <v>398</v>
      </c>
      <c r="B706" t="s">
        <v>22</v>
      </c>
      <c r="C706" s="6">
        <v>43998</v>
      </c>
      <c r="D706" s="7">
        <v>124.075</v>
      </c>
      <c r="E706" s="6">
        <v>44007</v>
      </c>
      <c r="F706" s="7">
        <v>115.03749999999999</v>
      </c>
      <c r="G706">
        <v>1</v>
      </c>
      <c r="H706">
        <v>0</v>
      </c>
      <c r="J706" s="7"/>
      <c r="K706" s="8"/>
      <c r="M706" s="7"/>
      <c r="N706" s="8"/>
      <c r="O706" s="9" cm="1">
        <f t="array" ref="O706">_xlfn.IFS(AND(B706="Short",F706=Q706),(D706-F706)/D706,AND(B706="Long",F706=Q706),(F706/D706)-1,AND(B706="Long",F706&lt;&gt;Q706),(F706/D706)-1,AND(B706="Short",F706&lt;&gt;Q706),(D706-F706)/D706)</f>
        <v>7.283900866411451E-2</v>
      </c>
      <c r="P706" t="s">
        <v>23</v>
      </c>
      <c r="Q706" s="7">
        <v>115.03749999999999</v>
      </c>
      <c r="R706" s="8">
        <v>43998</v>
      </c>
      <c r="S706" s="10">
        <f t="shared" si="30"/>
        <v>9</v>
      </c>
      <c r="T706" s="10">
        <v>1</v>
      </c>
      <c r="V706" s="11" t="str">
        <f t="shared" si="31"/>
        <v>1</v>
      </c>
      <c r="Y706" s="10">
        <v>0</v>
      </c>
      <c r="AC706">
        <f t="shared" si="32"/>
        <v>9</v>
      </c>
    </row>
    <row r="707" spans="1:29" x14ac:dyDescent="0.2">
      <c r="S707" s="10">
        <f t="shared" ref="S707:S770" si="33">_xlfn.DAYS(E707,C707)</f>
        <v>0</v>
      </c>
      <c r="AC707">
        <f t="shared" si="32"/>
        <v>0</v>
      </c>
    </row>
    <row r="708" spans="1:29" x14ac:dyDescent="0.2">
      <c r="S708" s="10">
        <f t="shared" si="33"/>
        <v>0</v>
      </c>
      <c r="AC708">
        <f t="shared" ref="AC708:AC771" si="34">IF(O708&gt;-0.01,_xlfn.DAYS(E708,C708))</f>
        <v>0</v>
      </c>
    </row>
    <row r="709" spans="1:29" x14ac:dyDescent="0.2">
      <c r="S709" s="10">
        <f t="shared" si="33"/>
        <v>0</v>
      </c>
      <c r="AC709">
        <f t="shared" si="34"/>
        <v>0</v>
      </c>
    </row>
    <row r="710" spans="1:29" x14ac:dyDescent="0.2">
      <c r="S710" s="10">
        <f t="shared" si="33"/>
        <v>0</v>
      </c>
      <c r="AC710">
        <f t="shared" si="34"/>
        <v>0</v>
      </c>
    </row>
    <row r="711" spans="1:29" x14ac:dyDescent="0.2">
      <c r="S711" s="10">
        <f t="shared" si="33"/>
        <v>0</v>
      </c>
      <c r="AC711">
        <f t="shared" si="34"/>
        <v>0</v>
      </c>
    </row>
    <row r="712" spans="1:29" x14ac:dyDescent="0.2">
      <c r="S712" s="10">
        <f t="shared" si="33"/>
        <v>0</v>
      </c>
      <c r="AC712">
        <f t="shared" si="34"/>
        <v>0</v>
      </c>
    </row>
    <row r="713" spans="1:29" x14ac:dyDescent="0.2">
      <c r="S713" s="10">
        <f t="shared" si="33"/>
        <v>0</v>
      </c>
      <c r="AC713">
        <f t="shared" si="34"/>
        <v>0</v>
      </c>
    </row>
    <row r="714" spans="1:29" x14ac:dyDescent="0.2">
      <c r="S714" s="10">
        <f t="shared" si="33"/>
        <v>0</v>
      </c>
      <c r="AC714">
        <f t="shared" si="34"/>
        <v>0</v>
      </c>
    </row>
    <row r="715" spans="1:29" x14ac:dyDescent="0.2">
      <c r="S715" s="10">
        <f t="shared" si="33"/>
        <v>0</v>
      </c>
      <c r="AC715">
        <f t="shared" si="34"/>
        <v>0</v>
      </c>
    </row>
    <row r="716" spans="1:29" x14ac:dyDescent="0.2">
      <c r="S716" s="10">
        <f t="shared" si="33"/>
        <v>0</v>
      </c>
      <c r="AC716">
        <f t="shared" si="34"/>
        <v>0</v>
      </c>
    </row>
    <row r="717" spans="1:29" x14ac:dyDescent="0.2">
      <c r="S717" s="10">
        <f t="shared" si="33"/>
        <v>0</v>
      </c>
      <c r="AC717">
        <f t="shared" si="34"/>
        <v>0</v>
      </c>
    </row>
    <row r="718" spans="1:29" x14ac:dyDescent="0.2">
      <c r="S718" s="10">
        <f t="shared" si="33"/>
        <v>0</v>
      </c>
      <c r="AC718">
        <f t="shared" si="34"/>
        <v>0</v>
      </c>
    </row>
    <row r="719" spans="1:29" x14ac:dyDescent="0.2">
      <c r="S719" s="10">
        <f t="shared" si="33"/>
        <v>0</v>
      </c>
      <c r="AC719">
        <f t="shared" si="34"/>
        <v>0</v>
      </c>
    </row>
    <row r="720" spans="1:29" x14ac:dyDescent="0.2">
      <c r="S720" s="10">
        <f t="shared" si="33"/>
        <v>0</v>
      </c>
      <c r="AC720">
        <f t="shared" si="34"/>
        <v>0</v>
      </c>
    </row>
    <row r="721" spans="19:29" x14ac:dyDescent="0.2">
      <c r="S721" s="10">
        <f t="shared" si="33"/>
        <v>0</v>
      </c>
      <c r="AC721">
        <f t="shared" si="34"/>
        <v>0</v>
      </c>
    </row>
    <row r="722" spans="19:29" x14ac:dyDescent="0.2">
      <c r="S722" s="10">
        <f t="shared" si="33"/>
        <v>0</v>
      </c>
      <c r="AC722">
        <f t="shared" si="34"/>
        <v>0</v>
      </c>
    </row>
    <row r="723" spans="19:29" x14ac:dyDescent="0.2">
      <c r="S723" s="10">
        <f t="shared" si="33"/>
        <v>0</v>
      </c>
      <c r="AC723">
        <f t="shared" si="34"/>
        <v>0</v>
      </c>
    </row>
    <row r="724" spans="19:29" x14ac:dyDescent="0.2">
      <c r="S724" s="10">
        <f t="shared" si="33"/>
        <v>0</v>
      </c>
      <c r="AC724">
        <f t="shared" si="34"/>
        <v>0</v>
      </c>
    </row>
    <row r="725" spans="19:29" x14ac:dyDescent="0.2">
      <c r="S725" s="10">
        <f t="shared" si="33"/>
        <v>0</v>
      </c>
      <c r="AC725">
        <f t="shared" si="34"/>
        <v>0</v>
      </c>
    </row>
    <row r="726" spans="19:29" x14ac:dyDescent="0.2">
      <c r="S726" s="10">
        <f t="shared" si="33"/>
        <v>0</v>
      </c>
      <c r="AC726">
        <f t="shared" si="34"/>
        <v>0</v>
      </c>
    </row>
    <row r="727" spans="19:29" x14ac:dyDescent="0.2">
      <c r="S727" s="10">
        <f t="shared" si="33"/>
        <v>0</v>
      </c>
      <c r="AC727">
        <f t="shared" si="34"/>
        <v>0</v>
      </c>
    </row>
    <row r="728" spans="19:29" x14ac:dyDescent="0.2">
      <c r="S728" s="10">
        <f t="shared" si="33"/>
        <v>0</v>
      </c>
      <c r="AC728">
        <f t="shared" si="34"/>
        <v>0</v>
      </c>
    </row>
    <row r="729" spans="19:29" x14ac:dyDescent="0.2">
      <c r="S729" s="10">
        <f t="shared" si="33"/>
        <v>0</v>
      </c>
      <c r="AC729">
        <f t="shared" si="34"/>
        <v>0</v>
      </c>
    </row>
    <row r="730" spans="19:29" x14ac:dyDescent="0.2">
      <c r="S730" s="10">
        <f t="shared" si="33"/>
        <v>0</v>
      </c>
      <c r="AC730">
        <f t="shared" si="34"/>
        <v>0</v>
      </c>
    </row>
    <row r="731" spans="19:29" x14ac:dyDescent="0.2">
      <c r="S731" s="10">
        <f t="shared" si="33"/>
        <v>0</v>
      </c>
      <c r="AC731">
        <f t="shared" si="34"/>
        <v>0</v>
      </c>
    </row>
    <row r="732" spans="19:29" x14ac:dyDescent="0.2">
      <c r="S732" s="10">
        <f t="shared" si="33"/>
        <v>0</v>
      </c>
      <c r="AC732">
        <f t="shared" si="34"/>
        <v>0</v>
      </c>
    </row>
    <row r="733" spans="19:29" x14ac:dyDescent="0.2">
      <c r="S733" s="10">
        <f t="shared" si="33"/>
        <v>0</v>
      </c>
      <c r="AC733">
        <f t="shared" si="34"/>
        <v>0</v>
      </c>
    </row>
    <row r="734" spans="19:29" x14ac:dyDescent="0.2">
      <c r="S734" s="10">
        <f t="shared" si="33"/>
        <v>0</v>
      </c>
      <c r="AC734">
        <f t="shared" si="34"/>
        <v>0</v>
      </c>
    </row>
    <row r="735" spans="19:29" x14ac:dyDescent="0.2">
      <c r="S735" s="10">
        <f t="shared" si="33"/>
        <v>0</v>
      </c>
      <c r="AC735">
        <f t="shared" si="34"/>
        <v>0</v>
      </c>
    </row>
    <row r="736" spans="19:29" x14ac:dyDescent="0.2">
      <c r="S736" s="10">
        <f t="shared" si="33"/>
        <v>0</v>
      </c>
      <c r="AC736">
        <f t="shared" si="34"/>
        <v>0</v>
      </c>
    </row>
    <row r="737" spans="19:29" x14ac:dyDescent="0.2">
      <c r="S737" s="10">
        <f t="shared" si="33"/>
        <v>0</v>
      </c>
      <c r="AC737">
        <f t="shared" si="34"/>
        <v>0</v>
      </c>
    </row>
    <row r="738" spans="19:29" x14ac:dyDescent="0.2">
      <c r="S738" s="10">
        <f t="shared" si="33"/>
        <v>0</v>
      </c>
      <c r="AC738">
        <f t="shared" si="34"/>
        <v>0</v>
      </c>
    </row>
    <row r="739" spans="19:29" x14ac:dyDescent="0.2">
      <c r="S739" s="10">
        <f t="shared" si="33"/>
        <v>0</v>
      </c>
      <c r="AC739">
        <f t="shared" si="34"/>
        <v>0</v>
      </c>
    </row>
    <row r="740" spans="19:29" x14ac:dyDescent="0.2">
      <c r="S740" s="10">
        <f t="shared" si="33"/>
        <v>0</v>
      </c>
      <c r="AC740">
        <f t="shared" si="34"/>
        <v>0</v>
      </c>
    </row>
    <row r="741" spans="19:29" x14ac:dyDescent="0.2">
      <c r="S741" s="10">
        <f t="shared" si="33"/>
        <v>0</v>
      </c>
      <c r="AC741">
        <f t="shared" si="34"/>
        <v>0</v>
      </c>
    </row>
    <row r="742" spans="19:29" x14ac:dyDescent="0.2">
      <c r="S742" s="10">
        <f t="shared" si="33"/>
        <v>0</v>
      </c>
      <c r="AC742">
        <f t="shared" si="34"/>
        <v>0</v>
      </c>
    </row>
    <row r="743" spans="19:29" x14ac:dyDescent="0.2">
      <c r="S743" s="10">
        <f t="shared" si="33"/>
        <v>0</v>
      </c>
      <c r="AC743">
        <f t="shared" si="34"/>
        <v>0</v>
      </c>
    </row>
    <row r="744" spans="19:29" x14ac:dyDescent="0.2">
      <c r="S744" s="10">
        <f t="shared" si="33"/>
        <v>0</v>
      </c>
      <c r="AC744">
        <f t="shared" si="34"/>
        <v>0</v>
      </c>
    </row>
    <row r="745" spans="19:29" x14ac:dyDescent="0.2">
      <c r="S745" s="10">
        <f t="shared" si="33"/>
        <v>0</v>
      </c>
      <c r="AC745">
        <f t="shared" si="34"/>
        <v>0</v>
      </c>
    </row>
    <row r="746" spans="19:29" x14ac:dyDescent="0.2">
      <c r="S746" s="10">
        <f t="shared" si="33"/>
        <v>0</v>
      </c>
      <c r="AC746">
        <f t="shared" si="34"/>
        <v>0</v>
      </c>
    </row>
    <row r="747" spans="19:29" x14ac:dyDescent="0.2">
      <c r="S747" s="10">
        <f t="shared" si="33"/>
        <v>0</v>
      </c>
      <c r="AC747">
        <f t="shared" si="34"/>
        <v>0</v>
      </c>
    </row>
    <row r="748" spans="19:29" x14ac:dyDescent="0.2">
      <c r="S748" s="10">
        <f t="shared" si="33"/>
        <v>0</v>
      </c>
      <c r="AC748">
        <f t="shared" si="34"/>
        <v>0</v>
      </c>
    </row>
    <row r="749" spans="19:29" x14ac:dyDescent="0.2">
      <c r="S749" s="10">
        <f t="shared" si="33"/>
        <v>0</v>
      </c>
      <c r="AC749">
        <f t="shared" si="34"/>
        <v>0</v>
      </c>
    </row>
    <row r="750" spans="19:29" x14ac:dyDescent="0.2">
      <c r="S750" s="10">
        <f t="shared" si="33"/>
        <v>0</v>
      </c>
      <c r="AC750">
        <f t="shared" si="34"/>
        <v>0</v>
      </c>
    </row>
    <row r="751" spans="19:29" x14ac:dyDescent="0.2">
      <c r="S751" s="10">
        <f t="shared" si="33"/>
        <v>0</v>
      </c>
      <c r="AC751">
        <f t="shared" si="34"/>
        <v>0</v>
      </c>
    </row>
    <row r="752" spans="19:29" x14ac:dyDescent="0.2">
      <c r="S752" s="10">
        <f t="shared" si="33"/>
        <v>0</v>
      </c>
      <c r="AC752">
        <f t="shared" si="34"/>
        <v>0</v>
      </c>
    </row>
    <row r="753" spans="19:29" x14ac:dyDescent="0.2">
      <c r="S753" s="10">
        <f t="shared" si="33"/>
        <v>0</v>
      </c>
      <c r="AC753">
        <f t="shared" si="34"/>
        <v>0</v>
      </c>
    </row>
    <row r="754" spans="19:29" x14ac:dyDescent="0.2">
      <c r="S754" s="10">
        <f t="shared" si="33"/>
        <v>0</v>
      </c>
      <c r="AC754">
        <f t="shared" si="34"/>
        <v>0</v>
      </c>
    </row>
    <row r="755" spans="19:29" x14ac:dyDescent="0.2">
      <c r="S755" s="10">
        <f t="shared" si="33"/>
        <v>0</v>
      </c>
      <c r="AC755">
        <f t="shared" si="34"/>
        <v>0</v>
      </c>
    </row>
    <row r="756" spans="19:29" x14ac:dyDescent="0.2">
      <c r="S756" s="10">
        <f t="shared" si="33"/>
        <v>0</v>
      </c>
      <c r="AC756">
        <f t="shared" si="34"/>
        <v>0</v>
      </c>
    </row>
    <row r="757" spans="19:29" x14ac:dyDescent="0.2">
      <c r="S757" s="10">
        <f t="shared" si="33"/>
        <v>0</v>
      </c>
      <c r="AC757">
        <f t="shared" si="34"/>
        <v>0</v>
      </c>
    </row>
    <row r="758" spans="19:29" x14ac:dyDescent="0.2">
      <c r="S758" s="10">
        <f t="shared" si="33"/>
        <v>0</v>
      </c>
      <c r="AC758">
        <f t="shared" si="34"/>
        <v>0</v>
      </c>
    </row>
    <row r="759" spans="19:29" x14ac:dyDescent="0.2">
      <c r="S759" s="10">
        <f t="shared" si="33"/>
        <v>0</v>
      </c>
      <c r="AC759">
        <f t="shared" si="34"/>
        <v>0</v>
      </c>
    </row>
    <row r="760" spans="19:29" x14ac:dyDescent="0.2">
      <c r="S760" s="10">
        <f t="shared" si="33"/>
        <v>0</v>
      </c>
      <c r="AC760">
        <f t="shared" si="34"/>
        <v>0</v>
      </c>
    </row>
    <row r="761" spans="19:29" x14ac:dyDescent="0.2">
      <c r="S761" s="10">
        <f t="shared" si="33"/>
        <v>0</v>
      </c>
      <c r="AC761">
        <f t="shared" si="34"/>
        <v>0</v>
      </c>
    </row>
    <row r="762" spans="19:29" x14ac:dyDescent="0.2">
      <c r="S762" s="10">
        <f t="shared" si="33"/>
        <v>0</v>
      </c>
      <c r="AC762">
        <f t="shared" si="34"/>
        <v>0</v>
      </c>
    </row>
    <row r="763" spans="19:29" x14ac:dyDescent="0.2">
      <c r="S763" s="10">
        <f t="shared" si="33"/>
        <v>0</v>
      </c>
      <c r="AC763">
        <f t="shared" si="34"/>
        <v>0</v>
      </c>
    </row>
    <row r="764" spans="19:29" x14ac:dyDescent="0.2">
      <c r="S764" s="10">
        <f t="shared" si="33"/>
        <v>0</v>
      </c>
      <c r="AC764">
        <f t="shared" si="34"/>
        <v>0</v>
      </c>
    </row>
    <row r="765" spans="19:29" x14ac:dyDescent="0.2">
      <c r="S765" s="10">
        <f t="shared" si="33"/>
        <v>0</v>
      </c>
      <c r="AC765">
        <f t="shared" si="34"/>
        <v>0</v>
      </c>
    </row>
    <row r="766" spans="19:29" x14ac:dyDescent="0.2">
      <c r="S766" s="10">
        <f t="shared" si="33"/>
        <v>0</v>
      </c>
      <c r="AC766">
        <f t="shared" si="34"/>
        <v>0</v>
      </c>
    </row>
    <row r="767" spans="19:29" x14ac:dyDescent="0.2">
      <c r="S767" s="10">
        <f t="shared" si="33"/>
        <v>0</v>
      </c>
      <c r="AC767">
        <f t="shared" si="34"/>
        <v>0</v>
      </c>
    </row>
    <row r="768" spans="19:29" x14ac:dyDescent="0.2">
      <c r="S768" s="10">
        <f t="shared" si="33"/>
        <v>0</v>
      </c>
      <c r="AC768">
        <f t="shared" si="34"/>
        <v>0</v>
      </c>
    </row>
    <row r="769" spans="19:29" x14ac:dyDescent="0.2">
      <c r="S769" s="10">
        <f t="shared" si="33"/>
        <v>0</v>
      </c>
      <c r="AC769">
        <f t="shared" si="34"/>
        <v>0</v>
      </c>
    </row>
    <row r="770" spans="19:29" x14ac:dyDescent="0.2">
      <c r="S770" s="10">
        <f t="shared" si="33"/>
        <v>0</v>
      </c>
      <c r="AC770">
        <f t="shared" si="34"/>
        <v>0</v>
      </c>
    </row>
    <row r="771" spans="19:29" x14ac:dyDescent="0.2">
      <c r="S771" s="10">
        <f t="shared" ref="S771:S832" si="35">_xlfn.DAYS(E771,C771)</f>
        <v>0</v>
      </c>
      <c r="AC771">
        <f t="shared" si="34"/>
        <v>0</v>
      </c>
    </row>
    <row r="772" spans="19:29" x14ac:dyDescent="0.2">
      <c r="S772" s="10">
        <f t="shared" si="35"/>
        <v>0</v>
      </c>
      <c r="AC772">
        <f t="shared" ref="AC772:AC832" si="36">IF(O772&gt;-0.01,_xlfn.DAYS(E772,C772))</f>
        <v>0</v>
      </c>
    </row>
    <row r="773" spans="19:29" x14ac:dyDescent="0.2">
      <c r="S773" s="10">
        <f t="shared" si="35"/>
        <v>0</v>
      </c>
      <c r="AC773">
        <f t="shared" si="36"/>
        <v>0</v>
      </c>
    </row>
    <row r="774" spans="19:29" x14ac:dyDescent="0.2">
      <c r="S774" s="10">
        <f t="shared" si="35"/>
        <v>0</v>
      </c>
      <c r="AC774">
        <f t="shared" si="36"/>
        <v>0</v>
      </c>
    </row>
    <row r="775" spans="19:29" x14ac:dyDescent="0.2">
      <c r="S775" s="10">
        <f t="shared" si="35"/>
        <v>0</v>
      </c>
      <c r="AC775">
        <f t="shared" si="36"/>
        <v>0</v>
      </c>
    </row>
    <row r="776" spans="19:29" x14ac:dyDescent="0.2">
      <c r="S776" s="10">
        <f t="shared" si="35"/>
        <v>0</v>
      </c>
      <c r="AC776">
        <f t="shared" si="36"/>
        <v>0</v>
      </c>
    </row>
    <row r="777" spans="19:29" x14ac:dyDescent="0.2">
      <c r="S777" s="10">
        <f t="shared" si="35"/>
        <v>0</v>
      </c>
      <c r="AC777">
        <f t="shared" si="36"/>
        <v>0</v>
      </c>
    </row>
    <row r="778" spans="19:29" x14ac:dyDescent="0.2">
      <c r="S778" s="10">
        <f t="shared" si="35"/>
        <v>0</v>
      </c>
      <c r="AC778">
        <f t="shared" si="36"/>
        <v>0</v>
      </c>
    </row>
    <row r="779" spans="19:29" x14ac:dyDescent="0.2">
      <c r="S779" s="10">
        <f t="shared" si="35"/>
        <v>0</v>
      </c>
      <c r="AC779">
        <f t="shared" si="36"/>
        <v>0</v>
      </c>
    </row>
    <row r="780" spans="19:29" x14ac:dyDescent="0.2">
      <c r="S780" s="10">
        <f t="shared" si="35"/>
        <v>0</v>
      </c>
      <c r="AC780">
        <f t="shared" si="36"/>
        <v>0</v>
      </c>
    </row>
    <row r="781" spans="19:29" x14ac:dyDescent="0.2">
      <c r="S781" s="10">
        <f t="shared" si="35"/>
        <v>0</v>
      </c>
      <c r="AC781">
        <f t="shared" si="36"/>
        <v>0</v>
      </c>
    </row>
    <row r="782" spans="19:29" x14ac:dyDescent="0.2">
      <c r="S782" s="10">
        <f t="shared" si="35"/>
        <v>0</v>
      </c>
      <c r="AC782">
        <f t="shared" si="36"/>
        <v>0</v>
      </c>
    </row>
    <row r="783" spans="19:29" x14ac:dyDescent="0.2">
      <c r="S783" s="10">
        <f t="shared" si="35"/>
        <v>0</v>
      </c>
      <c r="AC783">
        <f t="shared" si="36"/>
        <v>0</v>
      </c>
    </row>
    <row r="784" spans="19:29" x14ac:dyDescent="0.2">
      <c r="S784" s="10">
        <f t="shared" si="35"/>
        <v>0</v>
      </c>
      <c r="AC784">
        <f t="shared" si="36"/>
        <v>0</v>
      </c>
    </row>
    <row r="785" spans="19:29" x14ac:dyDescent="0.2">
      <c r="S785" s="10">
        <f t="shared" si="35"/>
        <v>0</v>
      </c>
      <c r="AC785">
        <f t="shared" si="36"/>
        <v>0</v>
      </c>
    </row>
    <row r="786" spans="19:29" x14ac:dyDescent="0.2">
      <c r="S786" s="10">
        <f t="shared" si="35"/>
        <v>0</v>
      </c>
      <c r="AC786">
        <f t="shared" si="36"/>
        <v>0</v>
      </c>
    </row>
    <row r="787" spans="19:29" x14ac:dyDescent="0.2">
      <c r="S787" s="10">
        <f t="shared" si="35"/>
        <v>0</v>
      </c>
      <c r="AC787">
        <f t="shared" si="36"/>
        <v>0</v>
      </c>
    </row>
    <row r="788" spans="19:29" x14ac:dyDescent="0.2">
      <c r="S788" s="10">
        <f t="shared" si="35"/>
        <v>0</v>
      </c>
      <c r="AC788">
        <f t="shared" si="36"/>
        <v>0</v>
      </c>
    </row>
    <row r="789" spans="19:29" x14ac:dyDescent="0.2">
      <c r="S789" s="10">
        <f t="shared" si="35"/>
        <v>0</v>
      </c>
      <c r="AC789">
        <f t="shared" si="36"/>
        <v>0</v>
      </c>
    </row>
    <row r="790" spans="19:29" x14ac:dyDescent="0.2">
      <c r="S790" s="10">
        <f t="shared" si="35"/>
        <v>0</v>
      </c>
      <c r="AC790">
        <f t="shared" si="36"/>
        <v>0</v>
      </c>
    </row>
    <row r="791" spans="19:29" x14ac:dyDescent="0.2">
      <c r="S791" s="10">
        <f t="shared" si="35"/>
        <v>0</v>
      </c>
      <c r="AC791">
        <f t="shared" si="36"/>
        <v>0</v>
      </c>
    </row>
    <row r="792" spans="19:29" x14ac:dyDescent="0.2">
      <c r="S792" s="10">
        <f t="shared" si="35"/>
        <v>0</v>
      </c>
      <c r="AC792">
        <f t="shared" si="36"/>
        <v>0</v>
      </c>
    </row>
    <row r="793" spans="19:29" x14ac:dyDescent="0.2">
      <c r="S793" s="10">
        <f t="shared" si="35"/>
        <v>0</v>
      </c>
      <c r="AC793">
        <f t="shared" si="36"/>
        <v>0</v>
      </c>
    </row>
    <row r="794" spans="19:29" x14ac:dyDescent="0.2">
      <c r="S794" s="10">
        <f t="shared" si="35"/>
        <v>0</v>
      </c>
      <c r="AC794">
        <f t="shared" si="36"/>
        <v>0</v>
      </c>
    </row>
    <row r="795" spans="19:29" x14ac:dyDescent="0.2">
      <c r="S795" s="10">
        <f t="shared" si="35"/>
        <v>0</v>
      </c>
      <c r="AC795">
        <f t="shared" si="36"/>
        <v>0</v>
      </c>
    </row>
    <row r="796" spans="19:29" x14ac:dyDescent="0.2">
      <c r="S796" s="10">
        <f t="shared" si="35"/>
        <v>0</v>
      </c>
      <c r="AC796">
        <f t="shared" si="36"/>
        <v>0</v>
      </c>
    </row>
    <row r="797" spans="19:29" x14ac:dyDescent="0.2">
      <c r="S797" s="10">
        <f t="shared" si="35"/>
        <v>0</v>
      </c>
      <c r="AC797">
        <f t="shared" si="36"/>
        <v>0</v>
      </c>
    </row>
    <row r="798" spans="19:29" x14ac:dyDescent="0.2">
      <c r="S798" s="10">
        <f t="shared" si="35"/>
        <v>0</v>
      </c>
      <c r="AC798">
        <f t="shared" si="36"/>
        <v>0</v>
      </c>
    </row>
    <row r="799" spans="19:29" x14ac:dyDescent="0.2">
      <c r="S799" s="10">
        <f t="shared" si="35"/>
        <v>0</v>
      </c>
      <c r="AC799">
        <f t="shared" si="36"/>
        <v>0</v>
      </c>
    </row>
    <row r="800" spans="19:29" x14ac:dyDescent="0.2">
      <c r="S800" s="10">
        <f t="shared" si="35"/>
        <v>0</v>
      </c>
      <c r="AC800">
        <f t="shared" si="36"/>
        <v>0</v>
      </c>
    </row>
    <row r="801" spans="19:29" x14ac:dyDescent="0.2">
      <c r="S801" s="10">
        <f t="shared" si="35"/>
        <v>0</v>
      </c>
      <c r="AC801">
        <f t="shared" si="36"/>
        <v>0</v>
      </c>
    </row>
    <row r="802" spans="19:29" x14ac:dyDescent="0.2">
      <c r="S802" s="10">
        <f t="shared" si="35"/>
        <v>0</v>
      </c>
      <c r="AC802">
        <f t="shared" si="36"/>
        <v>0</v>
      </c>
    </row>
    <row r="803" spans="19:29" x14ac:dyDescent="0.2">
      <c r="S803" s="10">
        <f t="shared" si="35"/>
        <v>0</v>
      </c>
      <c r="AC803">
        <f t="shared" si="36"/>
        <v>0</v>
      </c>
    </row>
    <row r="804" spans="19:29" x14ac:dyDescent="0.2">
      <c r="S804" s="10">
        <f t="shared" si="35"/>
        <v>0</v>
      </c>
      <c r="AC804">
        <f t="shared" si="36"/>
        <v>0</v>
      </c>
    </row>
    <row r="805" spans="19:29" x14ac:dyDescent="0.2">
      <c r="S805" s="10">
        <f t="shared" si="35"/>
        <v>0</v>
      </c>
      <c r="AC805">
        <f t="shared" si="36"/>
        <v>0</v>
      </c>
    </row>
    <row r="806" spans="19:29" x14ac:dyDescent="0.2">
      <c r="S806" s="10">
        <f t="shared" si="35"/>
        <v>0</v>
      </c>
      <c r="AC806">
        <f t="shared" si="36"/>
        <v>0</v>
      </c>
    </row>
    <row r="807" spans="19:29" x14ac:dyDescent="0.2">
      <c r="S807" s="10">
        <f t="shared" si="35"/>
        <v>0</v>
      </c>
      <c r="AC807">
        <f t="shared" si="36"/>
        <v>0</v>
      </c>
    </row>
    <row r="808" spans="19:29" x14ac:dyDescent="0.2">
      <c r="S808" s="10">
        <f t="shared" si="35"/>
        <v>0</v>
      </c>
      <c r="AC808">
        <f t="shared" si="36"/>
        <v>0</v>
      </c>
    </row>
    <row r="809" spans="19:29" x14ac:dyDescent="0.2">
      <c r="S809" s="10">
        <f t="shared" si="35"/>
        <v>0</v>
      </c>
      <c r="AC809">
        <f t="shared" si="36"/>
        <v>0</v>
      </c>
    </row>
    <row r="810" spans="19:29" x14ac:dyDescent="0.2">
      <c r="S810" s="10">
        <f t="shared" si="35"/>
        <v>0</v>
      </c>
      <c r="AC810">
        <f t="shared" si="36"/>
        <v>0</v>
      </c>
    </row>
    <row r="811" spans="19:29" x14ac:dyDescent="0.2">
      <c r="S811" s="10">
        <f t="shared" si="35"/>
        <v>0</v>
      </c>
      <c r="AC811">
        <f t="shared" si="36"/>
        <v>0</v>
      </c>
    </row>
    <row r="812" spans="19:29" x14ac:dyDescent="0.2">
      <c r="S812" s="10">
        <f t="shared" si="35"/>
        <v>0</v>
      </c>
      <c r="AC812">
        <f t="shared" si="36"/>
        <v>0</v>
      </c>
    </row>
    <row r="813" spans="19:29" x14ac:dyDescent="0.2">
      <c r="S813" s="10">
        <f t="shared" si="35"/>
        <v>0</v>
      </c>
      <c r="AC813">
        <f t="shared" si="36"/>
        <v>0</v>
      </c>
    </row>
    <row r="814" spans="19:29" x14ac:dyDescent="0.2">
      <c r="S814" s="10">
        <f t="shared" si="35"/>
        <v>0</v>
      </c>
      <c r="AC814">
        <f t="shared" si="36"/>
        <v>0</v>
      </c>
    </row>
    <row r="815" spans="19:29" x14ac:dyDescent="0.2">
      <c r="S815" s="10">
        <f t="shared" si="35"/>
        <v>0</v>
      </c>
      <c r="AC815">
        <f t="shared" si="36"/>
        <v>0</v>
      </c>
    </row>
    <row r="816" spans="19:29" x14ac:dyDescent="0.2">
      <c r="S816" s="10">
        <f t="shared" si="35"/>
        <v>0</v>
      </c>
      <c r="AC816">
        <f t="shared" si="36"/>
        <v>0</v>
      </c>
    </row>
    <row r="817" spans="19:29" x14ac:dyDescent="0.2">
      <c r="S817" s="10">
        <f t="shared" si="35"/>
        <v>0</v>
      </c>
      <c r="AC817">
        <f t="shared" si="36"/>
        <v>0</v>
      </c>
    </row>
    <row r="818" spans="19:29" x14ac:dyDescent="0.2">
      <c r="S818" s="10">
        <f t="shared" si="35"/>
        <v>0</v>
      </c>
      <c r="AC818">
        <f t="shared" si="36"/>
        <v>0</v>
      </c>
    </row>
    <row r="819" spans="19:29" x14ac:dyDescent="0.2">
      <c r="S819" s="10">
        <f t="shared" si="35"/>
        <v>0</v>
      </c>
      <c r="AC819">
        <f t="shared" si="36"/>
        <v>0</v>
      </c>
    </row>
    <row r="820" spans="19:29" x14ac:dyDescent="0.2">
      <c r="S820" s="10">
        <f t="shared" si="35"/>
        <v>0</v>
      </c>
      <c r="AC820">
        <f t="shared" si="36"/>
        <v>0</v>
      </c>
    </row>
    <row r="821" spans="19:29" x14ac:dyDescent="0.2">
      <c r="S821" s="10">
        <f t="shared" si="35"/>
        <v>0</v>
      </c>
      <c r="AC821">
        <f t="shared" si="36"/>
        <v>0</v>
      </c>
    </row>
    <row r="822" spans="19:29" x14ac:dyDescent="0.2">
      <c r="S822" s="10">
        <f t="shared" si="35"/>
        <v>0</v>
      </c>
      <c r="AC822">
        <f t="shared" si="36"/>
        <v>0</v>
      </c>
    </row>
    <row r="823" spans="19:29" x14ac:dyDescent="0.2">
      <c r="S823" s="10">
        <f t="shared" si="35"/>
        <v>0</v>
      </c>
      <c r="AC823">
        <f t="shared" si="36"/>
        <v>0</v>
      </c>
    </row>
    <row r="824" spans="19:29" x14ac:dyDescent="0.2">
      <c r="S824" s="10">
        <f t="shared" si="35"/>
        <v>0</v>
      </c>
      <c r="AC824">
        <f t="shared" si="36"/>
        <v>0</v>
      </c>
    </row>
    <row r="825" spans="19:29" x14ac:dyDescent="0.2">
      <c r="S825" s="10">
        <f t="shared" si="35"/>
        <v>0</v>
      </c>
      <c r="AC825">
        <f t="shared" si="36"/>
        <v>0</v>
      </c>
    </row>
    <row r="826" spans="19:29" x14ac:dyDescent="0.2">
      <c r="S826" s="10">
        <f t="shared" si="35"/>
        <v>0</v>
      </c>
      <c r="AC826">
        <f t="shared" si="36"/>
        <v>0</v>
      </c>
    </row>
    <row r="827" spans="19:29" x14ac:dyDescent="0.2">
      <c r="S827" s="10">
        <f t="shared" si="35"/>
        <v>0</v>
      </c>
      <c r="AC827">
        <f t="shared" si="36"/>
        <v>0</v>
      </c>
    </row>
    <row r="828" spans="19:29" x14ac:dyDescent="0.2">
      <c r="S828" s="10">
        <f t="shared" si="35"/>
        <v>0</v>
      </c>
      <c r="AC828">
        <f t="shared" si="36"/>
        <v>0</v>
      </c>
    </row>
    <row r="829" spans="19:29" x14ac:dyDescent="0.2">
      <c r="S829" s="10">
        <f t="shared" si="35"/>
        <v>0</v>
      </c>
      <c r="AC829">
        <f t="shared" si="36"/>
        <v>0</v>
      </c>
    </row>
    <row r="830" spans="19:29" x14ac:dyDescent="0.2">
      <c r="S830" s="10">
        <f t="shared" si="35"/>
        <v>0</v>
      </c>
      <c r="AC830">
        <f t="shared" si="36"/>
        <v>0</v>
      </c>
    </row>
    <row r="831" spans="19:29" x14ac:dyDescent="0.2">
      <c r="S831" s="10">
        <f t="shared" si="35"/>
        <v>0</v>
      </c>
      <c r="AC831">
        <f t="shared" si="36"/>
        <v>0</v>
      </c>
    </row>
    <row r="832" spans="19:29" x14ac:dyDescent="0.2">
      <c r="S832" s="10">
        <f t="shared" si="35"/>
        <v>0</v>
      </c>
      <c r="AC832">
        <f t="shared" si="36"/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905E8-9D96-4B4D-8152-229B6E0A1323}">
  <dimension ref="A1:AC832"/>
  <sheetViews>
    <sheetView workbookViewId="0">
      <selection activeCell="AC9" sqref="A9:AC9"/>
    </sheetView>
  </sheetViews>
  <sheetFormatPr baseColWidth="10" defaultColWidth="8.83203125" defaultRowHeight="15" x14ac:dyDescent="0.2"/>
  <sheetData>
    <row r="1" spans="1:29" ht="48" x14ac:dyDescent="0.2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4" t="s">
        <v>10</v>
      </c>
      <c r="L1" s="1" t="s">
        <v>11</v>
      </c>
      <c r="M1" s="3" t="s">
        <v>12</v>
      </c>
      <c r="N1" s="4" t="s">
        <v>13</v>
      </c>
      <c r="O1" s="4"/>
      <c r="P1" s="1" t="s">
        <v>14</v>
      </c>
      <c r="Q1" s="3" t="s">
        <v>15</v>
      </c>
      <c r="R1" s="4" t="s">
        <v>16</v>
      </c>
      <c r="S1" s="5" t="s">
        <v>17</v>
      </c>
      <c r="T1" s="5" t="s">
        <v>18</v>
      </c>
      <c r="U1" s="1" t="s">
        <v>19</v>
      </c>
      <c r="V1" s="5"/>
      <c r="W1" s="1" t="s">
        <v>408</v>
      </c>
      <c r="X1" s="5" t="s">
        <v>409</v>
      </c>
    </row>
    <row r="2" spans="1:29" x14ac:dyDescent="0.2">
      <c r="A2" t="s">
        <v>21</v>
      </c>
      <c r="B2" t="s">
        <v>22</v>
      </c>
      <c r="C2" s="6">
        <v>44790</v>
      </c>
      <c r="D2" s="7">
        <v>147.233</v>
      </c>
      <c r="E2" s="6">
        <v>44799</v>
      </c>
      <c r="F2" s="7">
        <v>131.16300000000001</v>
      </c>
      <c r="G2">
        <v>1</v>
      </c>
      <c r="H2">
        <v>0</v>
      </c>
      <c r="J2" s="7"/>
      <c r="K2" s="8"/>
      <c r="M2" s="7"/>
      <c r="N2" s="8"/>
      <c r="O2" s="9" cm="1">
        <f t="array" ref="O2">_xlfn.IFS(AND(B2="Short",F2=Q2),(D2-F2)/D2,AND(B2="Long",F2=Q2),(F2/D2)-1,AND(B2="Long",F2&lt;&gt;Q2),(F2/D2)-1,AND(B2="Short",F2&lt;&gt;Q2),(D2-F2)/D2)</f>
        <v>0.10914672661699479</v>
      </c>
      <c r="P2" t="s">
        <v>23</v>
      </c>
      <c r="Q2" s="7">
        <v>131.16300000000001</v>
      </c>
      <c r="R2" s="8">
        <v>44790</v>
      </c>
      <c r="S2" s="10">
        <f>_xlfn.DAYS(E2,C2)</f>
        <v>9</v>
      </c>
      <c r="T2" s="10">
        <v>1</v>
      </c>
      <c r="V2" s="11" t="str">
        <f>IF(F2=Q2,"1")</f>
        <v>1</v>
      </c>
      <c r="X2" s="10">
        <v>0</v>
      </c>
      <c r="Z2" t="s">
        <v>24</v>
      </c>
      <c r="AA2" s="12">
        <f>AVERAGE(O:O)</f>
        <v>3.1651404690103448E-2</v>
      </c>
      <c r="AC2">
        <f>IF(O2&gt;-0.01,_xlfn.DAYS(E2,C2))</f>
        <v>9</v>
      </c>
    </row>
    <row r="3" spans="1:29" x14ac:dyDescent="0.2">
      <c r="A3" t="s">
        <v>21</v>
      </c>
      <c r="B3" t="s">
        <v>25</v>
      </c>
      <c r="C3" s="6">
        <v>45070</v>
      </c>
      <c r="D3" s="7">
        <v>116.544</v>
      </c>
      <c r="E3" s="6">
        <v>45134</v>
      </c>
      <c r="F3" s="7">
        <v>129.98400000000001</v>
      </c>
      <c r="G3">
        <v>1</v>
      </c>
      <c r="H3">
        <v>0</v>
      </c>
      <c r="J3" s="7"/>
      <c r="K3" s="8"/>
      <c r="M3" s="7"/>
      <c r="N3" s="8"/>
      <c r="O3" s="9" cm="1">
        <f t="array" ref="O3">_xlfn.IFS(AND(B3="Short",F3=Q3),(D3-F3)/D3,AND(B3="Long",F3=Q3),(F3/D3)-1,AND(B3="Long",F3&lt;&gt;Q3),(F3/D3)-1,AND(B3="Short",F3&lt;&gt;Q3),(D3-F3)/D3)</f>
        <v>0.1153212520593081</v>
      </c>
      <c r="P3" t="s">
        <v>23</v>
      </c>
      <c r="Q3" s="7">
        <v>129.98400000000001</v>
      </c>
      <c r="R3" s="8">
        <v>45070</v>
      </c>
      <c r="S3" s="10">
        <f t="shared" ref="S3:S66" si="0">_xlfn.DAYS(E3,C3)</f>
        <v>64</v>
      </c>
      <c r="T3" s="10">
        <v>1</v>
      </c>
      <c r="V3" s="11" t="str">
        <f t="shared" ref="V3:V66" si="1">IF(F3=Q3,"1")</f>
        <v>1</v>
      </c>
      <c r="W3">
        <f>COUNT(F:F)</f>
        <v>672</v>
      </c>
      <c r="Z3" t="s">
        <v>26</v>
      </c>
      <c r="AA3" s="13">
        <f>X4</f>
        <v>0.8482142857142857</v>
      </c>
      <c r="AC3">
        <f>IF(O3&gt;-0.01,_xlfn.DAYS(E3,C3))</f>
        <v>64</v>
      </c>
    </row>
    <row r="4" spans="1:29" x14ac:dyDescent="0.2">
      <c r="A4" t="s">
        <v>29</v>
      </c>
      <c r="B4" t="s">
        <v>25</v>
      </c>
      <c r="C4" s="6">
        <v>43906</v>
      </c>
      <c r="D4" s="7">
        <v>61.387999999999998</v>
      </c>
      <c r="E4" s="6">
        <v>43935</v>
      </c>
      <c r="F4" s="7">
        <v>70.393000000000001</v>
      </c>
      <c r="G4">
        <v>1</v>
      </c>
      <c r="H4">
        <v>0</v>
      </c>
      <c r="J4" s="7"/>
      <c r="K4" s="8"/>
      <c r="M4" s="7"/>
      <c r="N4" s="8"/>
      <c r="O4" s="9" cm="1">
        <f t="array" ref="O4">_xlfn.IFS(AND(B4="Short",F4=Q4),(D4-F4)/D4,AND(B4="Long",F4=Q4),(F4/D4)-1,AND(B4="Long",F4&lt;&gt;Q4),(F4/D4)-1,AND(B4="Short",F4&lt;&gt;Q4),(D4-F4)/D4)</f>
        <v>0.1466899068221803</v>
      </c>
      <c r="P4" t="s">
        <v>23</v>
      </c>
      <c r="Q4" s="7">
        <v>70.393000000000001</v>
      </c>
      <c r="R4" s="8">
        <v>43906</v>
      </c>
      <c r="S4" s="10">
        <f t="shared" si="0"/>
        <v>29</v>
      </c>
      <c r="T4" s="10">
        <v>1</v>
      </c>
      <c r="V4" s="11" t="str">
        <f t="shared" si="1"/>
        <v>1</v>
      </c>
      <c r="W4">
        <f>COUNTIF(V:V,"=1")</f>
        <v>570</v>
      </c>
      <c r="X4" s="14">
        <f>W4/W3</f>
        <v>0.8482142857142857</v>
      </c>
      <c r="Z4" t="s">
        <v>27</v>
      </c>
      <c r="AA4" s="10">
        <f>AVERAGE(S:S)</f>
        <v>76.037304452466913</v>
      </c>
      <c r="AC4">
        <f t="shared" ref="AC4:AC67" si="2">IF(O4&gt;-0.01,_xlfn.DAYS(E4,C4))</f>
        <v>29</v>
      </c>
    </row>
    <row r="5" spans="1:29" x14ac:dyDescent="0.2">
      <c r="A5" t="s">
        <v>28</v>
      </c>
      <c r="B5" t="s">
        <v>22</v>
      </c>
      <c r="C5" s="6">
        <v>43903</v>
      </c>
      <c r="D5" s="7">
        <v>15.115</v>
      </c>
      <c r="E5" s="6">
        <v>43903</v>
      </c>
      <c r="F5" s="7">
        <v>13.265000000000001</v>
      </c>
      <c r="G5">
        <v>1</v>
      </c>
      <c r="H5">
        <v>0</v>
      </c>
      <c r="J5" s="7"/>
      <c r="K5" s="8"/>
      <c r="M5" s="7"/>
      <c r="N5" s="8"/>
      <c r="O5" s="9" cm="1">
        <f t="array" ref="O5">_xlfn.IFS(AND(B5="Short",F5=Q5),(D5-F5)/D5,AND(B5="Long",F5=Q5),(F5/D5)-1,AND(B5="Long",F5&lt;&gt;Q5),(F5/D5)-1,AND(B5="Short",F5&lt;&gt;Q5),(D5-F5)/D5)</f>
        <v>0.12239497188223616</v>
      </c>
      <c r="P5" t="s">
        <v>23</v>
      </c>
      <c r="Q5" s="7">
        <v>13.265000000000001</v>
      </c>
      <c r="R5" s="8">
        <v>43903</v>
      </c>
      <c r="S5" s="10">
        <f t="shared" si="0"/>
        <v>0</v>
      </c>
      <c r="T5" s="10">
        <v>1</v>
      </c>
      <c r="V5" s="11" t="str">
        <f t="shared" si="1"/>
        <v>1</v>
      </c>
      <c r="X5" s="10">
        <v>0</v>
      </c>
      <c r="AC5">
        <f t="shared" si="2"/>
        <v>0</v>
      </c>
    </row>
    <row r="6" spans="1:29" x14ac:dyDescent="0.2">
      <c r="A6" t="s">
        <v>28</v>
      </c>
      <c r="B6" t="s">
        <v>22</v>
      </c>
      <c r="C6" s="6">
        <v>43914</v>
      </c>
      <c r="D6" s="7">
        <v>11.78585</v>
      </c>
      <c r="E6" s="6">
        <v>43923</v>
      </c>
      <c r="F6" s="7">
        <v>10.07935</v>
      </c>
      <c r="G6">
        <v>1</v>
      </c>
      <c r="H6">
        <v>0</v>
      </c>
      <c r="J6" s="7"/>
      <c r="K6" s="8"/>
      <c r="M6" s="7"/>
      <c r="N6" s="8"/>
      <c r="O6" s="9" cm="1">
        <f t="array" ref="O6">_xlfn.IFS(AND(B6="Short",F6=Q6),(D6-F6)/D6,AND(B6="Long",F6=Q6),(F6/D6)-1,AND(B6="Long",F6&lt;&gt;Q6),(F6/D6)-1,AND(B6="Short",F6&lt;&gt;Q6),(D6-F6)/D6)</f>
        <v>0.14479227208898807</v>
      </c>
      <c r="P6" t="s">
        <v>23</v>
      </c>
      <c r="Q6" s="7">
        <v>10.07935</v>
      </c>
      <c r="R6" s="8">
        <v>43914</v>
      </c>
      <c r="S6" s="10">
        <f t="shared" si="0"/>
        <v>9</v>
      </c>
      <c r="T6" s="10">
        <v>1</v>
      </c>
      <c r="V6" s="11" t="str">
        <f t="shared" si="1"/>
        <v>1</v>
      </c>
      <c r="X6" s="10">
        <v>0</v>
      </c>
      <c r="AC6">
        <f t="shared" si="2"/>
        <v>9</v>
      </c>
    </row>
    <row r="7" spans="1:29" x14ac:dyDescent="0.2">
      <c r="A7" t="s">
        <v>28</v>
      </c>
      <c r="B7" t="s">
        <v>22</v>
      </c>
      <c r="C7" s="6">
        <v>43928</v>
      </c>
      <c r="D7" s="7">
        <v>10.913</v>
      </c>
      <c r="E7" s="6">
        <v>43955</v>
      </c>
      <c r="F7" s="7">
        <v>9.343</v>
      </c>
      <c r="G7">
        <v>1</v>
      </c>
      <c r="H7">
        <v>0</v>
      </c>
      <c r="J7" s="7"/>
      <c r="K7" s="8"/>
      <c r="M7" s="7"/>
      <c r="N7" s="8"/>
      <c r="O7" s="9" cm="1">
        <f t="array" ref="O7">_xlfn.IFS(AND(B7="Short",F7=Q7),(D7-F7)/D7,AND(B7="Long",F7=Q7),(F7/D7)-1,AND(B7="Long",F7&lt;&gt;Q7),(F7/D7)-1,AND(B7="Short",F7&lt;&gt;Q7),(D7-F7)/D7)</f>
        <v>0.1438651150004582</v>
      </c>
      <c r="P7" t="s">
        <v>23</v>
      </c>
      <c r="Q7" s="7">
        <v>9.343</v>
      </c>
      <c r="R7" s="8">
        <v>43928</v>
      </c>
      <c r="S7" s="10">
        <f t="shared" si="0"/>
        <v>27</v>
      </c>
      <c r="T7" s="10">
        <v>1</v>
      </c>
      <c r="V7" s="11" t="str">
        <f t="shared" si="1"/>
        <v>1</v>
      </c>
      <c r="X7" s="10">
        <v>0</v>
      </c>
      <c r="AC7">
        <f t="shared" si="2"/>
        <v>27</v>
      </c>
    </row>
    <row r="8" spans="1:29" x14ac:dyDescent="0.2">
      <c r="A8" t="s">
        <v>28</v>
      </c>
      <c r="B8" t="s">
        <v>22</v>
      </c>
      <c r="C8" s="6">
        <v>43978</v>
      </c>
      <c r="D8" s="7">
        <v>12.301</v>
      </c>
      <c r="E8" s="6">
        <v>43979</v>
      </c>
      <c r="F8" s="7">
        <v>11.010999999999999</v>
      </c>
      <c r="G8">
        <v>1</v>
      </c>
      <c r="H8">
        <v>0</v>
      </c>
      <c r="J8" s="7"/>
      <c r="K8" s="8"/>
      <c r="M8" s="7"/>
      <c r="N8" s="8"/>
      <c r="O8" s="9" cm="1">
        <f t="array" ref="O8">_xlfn.IFS(AND(B8="Short",F8=Q8),(D8-F8)/D8,AND(B8="Long",F8=Q8),(F8/D8)-1,AND(B8="Long",F8&lt;&gt;Q8),(F8/D8)-1,AND(B8="Short",F8&lt;&gt;Q8),(D8-F8)/D8)</f>
        <v>0.10486952280302422</v>
      </c>
      <c r="P8" t="s">
        <v>23</v>
      </c>
      <c r="Q8" s="7">
        <v>11.010999999999999</v>
      </c>
      <c r="R8" s="8">
        <v>43978</v>
      </c>
      <c r="S8" s="10">
        <f t="shared" si="0"/>
        <v>1</v>
      </c>
      <c r="T8" s="10">
        <v>1</v>
      </c>
      <c r="V8" s="11" t="str">
        <f t="shared" si="1"/>
        <v>1</v>
      </c>
      <c r="X8" s="10">
        <v>0</v>
      </c>
      <c r="AC8">
        <f t="shared" si="2"/>
        <v>1</v>
      </c>
    </row>
    <row r="9" spans="1:29" x14ac:dyDescent="0.2">
      <c r="A9" t="s">
        <v>28</v>
      </c>
      <c r="B9" t="s">
        <v>22</v>
      </c>
      <c r="C9" s="6">
        <v>43987</v>
      </c>
      <c r="D9" s="7">
        <v>20.797000000000001</v>
      </c>
      <c r="E9" s="6">
        <v>43992</v>
      </c>
      <c r="F9" s="7">
        <v>16.266999999999999</v>
      </c>
      <c r="G9">
        <v>1</v>
      </c>
      <c r="H9">
        <v>0</v>
      </c>
      <c r="J9" s="7"/>
      <c r="K9" s="8"/>
      <c r="M9" s="7"/>
      <c r="N9" s="8"/>
      <c r="O9" s="9" cm="1">
        <f t="array" ref="O9">_xlfn.IFS(AND(B9="Short",F9=Q9),(D9-F9)/D9,AND(B9="Long",F9=Q9),(F9/D9)-1,AND(B9="Long",F9&lt;&gt;Q9),(F9/D9)-1,AND(B9="Short",F9&lt;&gt;Q9),(D9-F9)/D9)</f>
        <v>0.21781987786700011</v>
      </c>
      <c r="P9" t="s">
        <v>23</v>
      </c>
      <c r="Q9" s="7">
        <v>16.266999999999999</v>
      </c>
      <c r="R9" s="8">
        <v>43987</v>
      </c>
      <c r="S9" s="10">
        <f t="shared" si="0"/>
        <v>5</v>
      </c>
      <c r="T9" s="10">
        <v>1</v>
      </c>
      <c r="V9" s="11" t="str">
        <f t="shared" si="1"/>
        <v>1</v>
      </c>
      <c r="X9" s="10">
        <v>0</v>
      </c>
      <c r="AC9">
        <f t="shared" si="2"/>
        <v>5</v>
      </c>
    </row>
    <row r="10" spans="1:29" x14ac:dyDescent="0.2">
      <c r="A10" t="s">
        <v>28</v>
      </c>
      <c r="B10" t="s">
        <v>22</v>
      </c>
      <c r="C10" s="6">
        <v>43994</v>
      </c>
      <c r="D10" s="7">
        <v>16.576000000000001</v>
      </c>
      <c r="E10" s="6">
        <v>44005</v>
      </c>
      <c r="F10" s="7">
        <v>14.135999999999999</v>
      </c>
      <c r="G10">
        <v>1</v>
      </c>
      <c r="H10">
        <v>0</v>
      </c>
      <c r="J10" s="7"/>
      <c r="K10" s="8"/>
      <c r="M10" s="7"/>
      <c r="N10" s="8"/>
      <c r="O10" s="9" cm="1">
        <f t="array" ref="O10">_xlfn.IFS(AND(B10="Short",F10=Q10),(D10-F10)/D10,AND(B10="Long",F10=Q10),(F10/D10)-1,AND(B10="Long",F10&lt;&gt;Q10),(F10/D10)-1,AND(B10="Short",F10&lt;&gt;Q10),(D10-F10)/D10)</f>
        <v>0.14720077220077227</v>
      </c>
      <c r="P10" t="s">
        <v>23</v>
      </c>
      <c r="Q10" s="7">
        <v>14.135999999999999</v>
      </c>
      <c r="R10" s="8">
        <v>43994</v>
      </c>
      <c r="S10" s="10">
        <f t="shared" si="0"/>
        <v>11</v>
      </c>
      <c r="T10" s="10">
        <v>1</v>
      </c>
      <c r="V10" s="11" t="str">
        <f t="shared" si="1"/>
        <v>1</v>
      </c>
      <c r="X10" s="10">
        <v>0</v>
      </c>
      <c r="AC10">
        <f t="shared" si="2"/>
        <v>11</v>
      </c>
    </row>
    <row r="11" spans="1:29" x14ac:dyDescent="0.2">
      <c r="A11" t="s">
        <v>28</v>
      </c>
      <c r="B11" t="s">
        <v>22</v>
      </c>
      <c r="C11" s="6">
        <v>44144</v>
      </c>
      <c r="D11" s="7">
        <v>14.042999999999999</v>
      </c>
      <c r="E11" s="6">
        <v>44510</v>
      </c>
      <c r="F11" s="7">
        <v>21.57</v>
      </c>
      <c r="G11">
        <v>0</v>
      </c>
      <c r="H11">
        <v>0</v>
      </c>
      <c r="J11" s="7"/>
      <c r="K11" s="8"/>
      <c r="M11" s="7"/>
      <c r="N11" s="8"/>
      <c r="O11" s="9" cm="1">
        <f t="array" ref="O11">_xlfn.IFS(AND(B11="Short",F11=Q11),(D11-F11)/D11,AND(B11="Long",F11=Q11),(F11/D11)-1,AND(B11="Long",F11&lt;&gt;Q11),(F11/D11)-1,AND(B11="Short",F11&lt;&gt;Q11),(D11-F11)/D11)</f>
        <v>-0.53599658192693878</v>
      </c>
      <c r="P11" t="s">
        <v>23</v>
      </c>
      <c r="Q11" s="7">
        <v>11.173</v>
      </c>
      <c r="R11" s="8">
        <v>44144</v>
      </c>
      <c r="S11" s="10">
        <f t="shared" si="0"/>
        <v>366</v>
      </c>
      <c r="T11" s="10">
        <v>0</v>
      </c>
      <c r="V11" s="11" t="b">
        <f t="shared" si="1"/>
        <v>0</v>
      </c>
      <c r="X11" s="10">
        <v>0</v>
      </c>
      <c r="AC11" t="b">
        <f t="shared" si="2"/>
        <v>0</v>
      </c>
    </row>
    <row r="12" spans="1:29" x14ac:dyDescent="0.2">
      <c r="A12" t="s">
        <v>30</v>
      </c>
      <c r="B12" t="s">
        <v>25</v>
      </c>
      <c r="C12" s="6">
        <v>45056</v>
      </c>
      <c r="D12" s="7">
        <v>111.572</v>
      </c>
      <c r="E12" s="6">
        <v>45093</v>
      </c>
      <c r="F12" s="7">
        <v>128.792</v>
      </c>
      <c r="G12">
        <v>1</v>
      </c>
      <c r="H12">
        <v>0</v>
      </c>
      <c r="J12" s="7"/>
      <c r="K12" s="8"/>
      <c r="M12" s="7"/>
      <c r="N12" s="8"/>
      <c r="O12" s="9" cm="1">
        <f t="array" ref="O12">_xlfn.IFS(AND(B12="Short",F12=Q12),(D12-F12)/D12,AND(B12="Long",F12=Q12),(F12/D12)-1,AND(B12="Long",F12&lt;&gt;Q12),(F12/D12)-1,AND(B12="Short",F12&lt;&gt;Q12),(D12-F12)/D12)</f>
        <v>0.15433979851575663</v>
      </c>
      <c r="P12" t="s">
        <v>23</v>
      </c>
      <c r="Q12" s="7">
        <v>128.792</v>
      </c>
      <c r="R12" s="8">
        <v>45056</v>
      </c>
      <c r="S12" s="10">
        <f t="shared" si="0"/>
        <v>37</v>
      </c>
      <c r="T12" s="10">
        <v>1</v>
      </c>
      <c r="V12" s="11" t="str">
        <f t="shared" si="1"/>
        <v>1</v>
      </c>
      <c r="X12" s="10">
        <v>0</v>
      </c>
      <c r="AC12">
        <f t="shared" si="2"/>
        <v>37</v>
      </c>
    </row>
    <row r="13" spans="1:29" x14ac:dyDescent="0.2">
      <c r="A13" t="s">
        <v>31</v>
      </c>
      <c r="B13" t="s">
        <v>25</v>
      </c>
      <c r="C13" s="6">
        <v>43906</v>
      </c>
      <c r="D13" s="7">
        <v>71.75</v>
      </c>
      <c r="E13" s="6">
        <v>43920</v>
      </c>
      <c r="F13" s="7">
        <v>82.75</v>
      </c>
      <c r="G13">
        <v>1</v>
      </c>
      <c r="H13">
        <v>0</v>
      </c>
      <c r="J13" s="7"/>
      <c r="K13" s="8"/>
      <c r="M13" s="7"/>
      <c r="N13" s="8"/>
      <c r="O13" s="9" cm="1">
        <f t="array" ref="O13">_xlfn.IFS(AND(B13="Short",F13=Q13),(D13-F13)/D13,AND(B13="Long",F13=Q13),(F13/D13)-1,AND(B13="Long",F13&lt;&gt;Q13),(F13/D13)-1,AND(B13="Short",F13&lt;&gt;Q13),(D13-F13)/D13)</f>
        <v>0.1533101045296168</v>
      </c>
      <c r="P13" t="s">
        <v>23</v>
      </c>
      <c r="Q13" s="7">
        <v>82.75</v>
      </c>
      <c r="R13" s="8">
        <v>43906</v>
      </c>
      <c r="S13" s="10">
        <f t="shared" si="0"/>
        <v>14</v>
      </c>
      <c r="T13" s="10">
        <v>1</v>
      </c>
      <c r="V13" s="11" t="str">
        <f t="shared" si="1"/>
        <v>1</v>
      </c>
      <c r="X13" s="10">
        <v>0</v>
      </c>
      <c r="AC13">
        <f t="shared" si="2"/>
        <v>14</v>
      </c>
    </row>
    <row r="14" spans="1:29" x14ac:dyDescent="0.2">
      <c r="A14" t="s">
        <v>31</v>
      </c>
      <c r="B14" t="s">
        <v>22</v>
      </c>
      <c r="C14" s="6">
        <v>43920</v>
      </c>
      <c r="D14" s="7">
        <v>82.003</v>
      </c>
      <c r="E14" s="6">
        <v>44286</v>
      </c>
      <c r="F14" s="7">
        <v>119.84</v>
      </c>
      <c r="G14">
        <v>0</v>
      </c>
      <c r="H14">
        <v>0</v>
      </c>
      <c r="J14" s="7"/>
      <c r="K14" s="8"/>
      <c r="M14" s="7"/>
      <c r="N14" s="8"/>
      <c r="O14" s="9" cm="1">
        <f t="array" ref="O14">_xlfn.IFS(AND(B14="Short",F14=Q14),(D14-F14)/D14,AND(B14="Long",F14=Q14),(F14/D14)-1,AND(B14="Long",F14&lt;&gt;Q14),(F14/D14)-1,AND(B14="Short",F14&lt;&gt;Q14),(D14-F14)/D14)</f>
        <v>-0.46140994841652139</v>
      </c>
      <c r="P14" t="s">
        <v>23</v>
      </c>
      <c r="Q14" s="7">
        <v>73.733000000000004</v>
      </c>
      <c r="R14" s="8">
        <v>43920</v>
      </c>
      <c r="S14" s="10">
        <f t="shared" si="0"/>
        <v>366</v>
      </c>
      <c r="T14" s="10">
        <v>0</v>
      </c>
      <c r="V14" s="11" t="b">
        <f t="shared" si="1"/>
        <v>0</v>
      </c>
      <c r="X14" s="10">
        <v>0</v>
      </c>
      <c r="AC14" t="b">
        <f t="shared" si="2"/>
        <v>0</v>
      </c>
    </row>
    <row r="15" spans="1:29" x14ac:dyDescent="0.2">
      <c r="A15" t="s">
        <v>32</v>
      </c>
      <c r="B15" t="s">
        <v>25</v>
      </c>
      <c r="C15" s="6">
        <v>43906</v>
      </c>
      <c r="D15" s="7">
        <v>293.07022000000001</v>
      </c>
      <c r="E15" s="6">
        <v>43935</v>
      </c>
      <c r="F15" s="7">
        <v>340.21442000000002</v>
      </c>
      <c r="G15">
        <v>1</v>
      </c>
      <c r="H15">
        <v>0</v>
      </c>
      <c r="J15" s="7"/>
      <c r="K15" s="8"/>
      <c r="M15" s="7"/>
      <c r="N15" s="8"/>
      <c r="O15" s="9" cm="1">
        <f t="array" ref="O15">_xlfn.IFS(AND(B15="Short",F15=Q15),(D15-F15)/D15,AND(B15="Long",F15=Q15),(F15/D15)-1,AND(B15="Long",F15&lt;&gt;Q15),(F15/D15)-1,AND(B15="Short",F15&lt;&gt;Q15),(D15-F15)/D15)</f>
        <v>0.16086315422972697</v>
      </c>
      <c r="P15" t="s">
        <v>23</v>
      </c>
      <c r="Q15" s="7">
        <v>340.21442000000002</v>
      </c>
      <c r="R15" s="8">
        <v>43906</v>
      </c>
      <c r="S15" s="10">
        <f t="shared" si="0"/>
        <v>29</v>
      </c>
      <c r="T15" s="10">
        <v>1</v>
      </c>
      <c r="V15" s="11" t="str">
        <f t="shared" si="1"/>
        <v>1</v>
      </c>
      <c r="X15" s="10">
        <v>0</v>
      </c>
      <c r="AC15">
        <f t="shared" si="2"/>
        <v>29</v>
      </c>
    </row>
    <row r="16" spans="1:29" x14ac:dyDescent="0.2">
      <c r="A16" t="s">
        <v>33</v>
      </c>
      <c r="B16" t="s">
        <v>25</v>
      </c>
      <c r="C16" s="6">
        <v>43906</v>
      </c>
      <c r="D16" s="7">
        <v>150.11199999999999</v>
      </c>
      <c r="E16" s="6">
        <v>43909</v>
      </c>
      <c r="F16" s="7">
        <v>168.33199999999999</v>
      </c>
      <c r="G16">
        <v>1</v>
      </c>
      <c r="H16">
        <v>0</v>
      </c>
      <c r="J16" s="7"/>
      <c r="K16" s="8"/>
      <c r="M16" s="7"/>
      <c r="N16" s="8"/>
      <c r="O16" s="9" cm="1">
        <f t="array" ref="O16">_xlfn.IFS(AND(B16="Short",F16=Q16),(D16-F16)/D16,AND(B16="Long",F16=Q16),(F16/D16)-1,AND(B16="Long",F16&lt;&gt;Q16),(F16/D16)-1,AND(B16="Short",F16&lt;&gt;Q16),(D16-F16)/D16)</f>
        <v>0.12137603922404594</v>
      </c>
      <c r="P16" t="s">
        <v>23</v>
      </c>
      <c r="Q16" s="7">
        <v>168.33199999999999</v>
      </c>
      <c r="R16" s="8">
        <v>43906</v>
      </c>
      <c r="S16" s="10">
        <f t="shared" si="0"/>
        <v>3</v>
      </c>
      <c r="T16" s="10">
        <v>1</v>
      </c>
      <c r="V16" s="11" t="str">
        <f t="shared" si="1"/>
        <v>1</v>
      </c>
      <c r="X16" s="10">
        <v>0</v>
      </c>
      <c r="AC16">
        <f t="shared" si="2"/>
        <v>3</v>
      </c>
    </row>
    <row r="17" spans="1:29" x14ac:dyDescent="0.2">
      <c r="A17" t="s">
        <v>33</v>
      </c>
      <c r="B17" t="s">
        <v>22</v>
      </c>
      <c r="C17" s="6">
        <v>44546</v>
      </c>
      <c r="D17" s="7">
        <v>409.29300000000001</v>
      </c>
      <c r="E17" s="6">
        <v>44568</v>
      </c>
      <c r="F17" s="7">
        <v>371.52300000000002</v>
      </c>
      <c r="G17">
        <v>1</v>
      </c>
      <c r="H17">
        <v>0</v>
      </c>
      <c r="J17" s="7"/>
      <c r="K17" s="8"/>
      <c r="M17" s="7"/>
      <c r="N17" s="8"/>
      <c r="O17" s="9" cm="1">
        <f t="array" ref="O17">_xlfn.IFS(AND(B17="Short",F17=Q17),(D17-F17)/D17,AND(B17="Long",F17=Q17),(F17/D17)-1,AND(B17="Long",F17&lt;&gt;Q17),(F17/D17)-1,AND(B17="Short",F17&lt;&gt;Q17),(D17-F17)/D17)</f>
        <v>9.2281079813238881E-2</v>
      </c>
      <c r="P17" t="s">
        <v>23</v>
      </c>
      <c r="Q17" s="7">
        <v>371.52300000000002</v>
      </c>
      <c r="R17" s="8">
        <v>44546</v>
      </c>
      <c r="S17" s="10">
        <f t="shared" si="0"/>
        <v>22</v>
      </c>
      <c r="T17" s="10">
        <v>1</v>
      </c>
      <c r="V17" s="11" t="str">
        <f t="shared" si="1"/>
        <v>1</v>
      </c>
      <c r="X17" s="10">
        <v>0</v>
      </c>
      <c r="AC17">
        <f t="shared" si="2"/>
        <v>22</v>
      </c>
    </row>
    <row r="18" spans="1:29" x14ac:dyDescent="0.2">
      <c r="A18" t="s">
        <v>32</v>
      </c>
      <c r="B18" t="s">
        <v>25</v>
      </c>
      <c r="C18" s="6">
        <v>44819</v>
      </c>
      <c r="D18" s="7">
        <v>327.98700000000002</v>
      </c>
      <c r="E18" s="6">
        <v>44958</v>
      </c>
      <c r="F18" s="7">
        <v>376.35700000000003</v>
      </c>
      <c r="G18">
        <v>1</v>
      </c>
      <c r="H18">
        <v>0</v>
      </c>
      <c r="J18" s="7"/>
      <c r="K18" s="8"/>
      <c r="M18" s="7"/>
      <c r="N18" s="8"/>
      <c r="O18" s="9" cm="1">
        <f t="array" ref="O18">_xlfn.IFS(AND(B18="Short",F18=Q18),(D18-F18)/D18,AND(B18="Long",F18=Q18),(F18/D18)-1,AND(B18="Long",F18&lt;&gt;Q18),(F18/D18)-1,AND(B18="Short",F18&lt;&gt;Q18),(D18-F18)/D18)</f>
        <v>0.14747535725501315</v>
      </c>
      <c r="P18" t="s">
        <v>23</v>
      </c>
      <c r="Q18" s="7">
        <v>376.35700000000003</v>
      </c>
      <c r="R18" s="8">
        <v>44819</v>
      </c>
      <c r="S18" s="10">
        <f t="shared" si="0"/>
        <v>139</v>
      </c>
      <c r="T18" s="10">
        <v>1</v>
      </c>
      <c r="V18" s="11" t="str">
        <f t="shared" si="1"/>
        <v>1</v>
      </c>
      <c r="X18" s="10">
        <v>0</v>
      </c>
      <c r="AC18">
        <f t="shared" si="2"/>
        <v>139</v>
      </c>
    </row>
    <row r="19" spans="1:29" x14ac:dyDescent="0.2">
      <c r="A19" t="s">
        <v>34</v>
      </c>
      <c r="B19" t="s">
        <v>25</v>
      </c>
      <c r="C19" s="6">
        <v>43906</v>
      </c>
      <c r="D19" s="7">
        <v>31.454000000000001</v>
      </c>
      <c r="E19" s="6">
        <v>43907</v>
      </c>
      <c r="F19" s="7">
        <v>34.994</v>
      </c>
      <c r="G19">
        <v>1</v>
      </c>
      <c r="H19">
        <v>0</v>
      </c>
      <c r="J19" s="7"/>
      <c r="K19" s="8"/>
      <c r="M19" s="7"/>
      <c r="N19" s="8"/>
      <c r="O19" s="9" cm="1">
        <f t="array" ref="O19">_xlfn.IFS(AND(B19="Short",F19=Q19),(D19-F19)/D19,AND(B19="Long",F19=Q19),(F19/D19)-1,AND(B19="Long",F19&lt;&gt;Q19),(F19/D19)-1,AND(B19="Short",F19&lt;&gt;Q19),(D19-F19)/D19)</f>
        <v>0.11254530425383091</v>
      </c>
      <c r="P19" t="s">
        <v>23</v>
      </c>
      <c r="Q19" s="7">
        <v>34.994</v>
      </c>
      <c r="R19" s="8">
        <v>43906</v>
      </c>
      <c r="S19" s="10">
        <f t="shared" si="0"/>
        <v>1</v>
      </c>
      <c r="T19" s="10">
        <v>1</v>
      </c>
      <c r="V19" s="11" t="str">
        <f t="shared" si="1"/>
        <v>1</v>
      </c>
      <c r="X19" s="10">
        <v>0</v>
      </c>
      <c r="AC19">
        <f t="shared" si="2"/>
        <v>1</v>
      </c>
    </row>
    <row r="20" spans="1:29" x14ac:dyDescent="0.2">
      <c r="A20" t="s">
        <v>35</v>
      </c>
      <c r="B20" t="s">
        <v>25</v>
      </c>
      <c r="C20" s="6">
        <v>43705</v>
      </c>
      <c r="D20" s="7">
        <v>133.30799999999999</v>
      </c>
      <c r="E20" s="6">
        <v>43714</v>
      </c>
      <c r="F20" s="7">
        <v>152.08799999999999</v>
      </c>
      <c r="G20">
        <v>1</v>
      </c>
      <c r="H20">
        <v>0</v>
      </c>
      <c r="J20" s="7"/>
      <c r="K20" s="8"/>
      <c r="M20" s="7"/>
      <c r="N20" s="8"/>
      <c r="O20" s="9" cm="1">
        <f t="array" ref="O20">_xlfn.IFS(AND(B20="Short",F20=Q20),(D20-F20)/D20,AND(B20="Long",F20=Q20),(F20/D20)-1,AND(B20="Long",F20&lt;&gt;Q20),(F20/D20)-1,AND(B20="Short",F20&lt;&gt;Q20),(D20-F20)/D20)</f>
        <v>0.14087676658565118</v>
      </c>
      <c r="P20" t="s">
        <v>23</v>
      </c>
      <c r="Q20" s="7">
        <v>152.08799999999999</v>
      </c>
      <c r="R20" s="8">
        <v>43705</v>
      </c>
      <c r="S20" s="10">
        <f t="shared" si="0"/>
        <v>9</v>
      </c>
      <c r="T20" s="10">
        <v>1</v>
      </c>
      <c r="V20" s="11" t="str">
        <f t="shared" si="1"/>
        <v>1</v>
      </c>
      <c r="X20" s="10">
        <v>0</v>
      </c>
      <c r="AC20">
        <f t="shared" si="2"/>
        <v>9</v>
      </c>
    </row>
    <row r="21" spans="1:29" x14ac:dyDescent="0.2">
      <c r="A21" t="s">
        <v>35</v>
      </c>
      <c r="B21" t="s">
        <v>25</v>
      </c>
      <c r="C21" s="6">
        <v>43906</v>
      </c>
      <c r="D21" s="7">
        <v>142.69327999999999</v>
      </c>
      <c r="E21" s="6">
        <v>43916</v>
      </c>
      <c r="F21" s="7">
        <v>159.73408000000001</v>
      </c>
      <c r="G21">
        <v>1</v>
      </c>
      <c r="H21">
        <v>0</v>
      </c>
      <c r="J21" s="7"/>
      <c r="K21" s="8"/>
      <c r="M21" s="7"/>
      <c r="N21" s="8"/>
      <c r="O21" s="9" cm="1">
        <f t="array" ref="O21">_xlfn.IFS(AND(B21="Short",F21=Q21),(D21-F21)/D21,AND(B21="Long",F21=Q21),(F21/D21)-1,AND(B21="Long",F21&lt;&gt;Q21),(F21/D21)-1,AND(B21="Short",F21&lt;&gt;Q21),(D21-F21)/D21)</f>
        <v>0.11942258247900694</v>
      </c>
      <c r="P21" t="s">
        <v>23</v>
      </c>
      <c r="Q21" s="7">
        <v>159.73408000000001</v>
      </c>
      <c r="R21" s="8">
        <v>43906</v>
      </c>
      <c r="S21" s="10">
        <f t="shared" si="0"/>
        <v>10</v>
      </c>
      <c r="T21" s="10">
        <v>1</v>
      </c>
      <c r="V21" s="11" t="str">
        <f t="shared" si="1"/>
        <v>1</v>
      </c>
      <c r="X21" s="10">
        <v>0</v>
      </c>
      <c r="AC21">
        <f t="shared" si="2"/>
        <v>10</v>
      </c>
    </row>
    <row r="22" spans="1:29" x14ac:dyDescent="0.2">
      <c r="A22" t="s">
        <v>35</v>
      </c>
      <c r="B22" t="s">
        <v>25</v>
      </c>
      <c r="C22" s="6">
        <v>44524</v>
      </c>
      <c r="D22" s="7">
        <v>266.99200000000002</v>
      </c>
      <c r="E22" s="6">
        <v>44890</v>
      </c>
      <c r="F22" s="7">
        <v>200.66</v>
      </c>
      <c r="G22">
        <v>0</v>
      </c>
      <c r="H22">
        <v>0</v>
      </c>
      <c r="J22" s="7"/>
      <c r="K22" s="8"/>
      <c r="M22" s="7"/>
      <c r="N22" s="8"/>
      <c r="O22" s="9" cm="1">
        <f t="array" ref="O22">_xlfn.IFS(AND(B22="Short",F22=Q22),(D22-F22)/D22,AND(B22="Long",F22=Q22),(F22/D22)-1,AND(B22="Long",F22&lt;&gt;Q22),(F22/D22)-1,AND(B22="Short",F22&lt;&gt;Q22),(D22-F22)/D22)</f>
        <v>-0.24844190088092533</v>
      </c>
      <c r="P22" t="s">
        <v>23</v>
      </c>
      <c r="Q22" s="7">
        <v>308.11200000000002</v>
      </c>
      <c r="R22" s="8">
        <v>44524</v>
      </c>
      <c r="S22" s="10">
        <f t="shared" si="0"/>
        <v>366</v>
      </c>
      <c r="T22" s="10">
        <v>0</v>
      </c>
      <c r="V22" s="11" t="b">
        <f t="shared" si="1"/>
        <v>0</v>
      </c>
      <c r="X22" s="10">
        <v>0</v>
      </c>
      <c r="AC22" t="b">
        <f t="shared" si="2"/>
        <v>0</v>
      </c>
    </row>
    <row r="23" spans="1:29" x14ac:dyDescent="0.2">
      <c r="A23" t="s">
        <v>36</v>
      </c>
      <c r="B23" t="s">
        <v>25</v>
      </c>
      <c r="C23" s="6">
        <v>43906</v>
      </c>
      <c r="D23" s="7">
        <v>129.70400000000001</v>
      </c>
      <c r="E23" s="6">
        <v>43928</v>
      </c>
      <c r="F23" s="7">
        <v>146.14400000000001</v>
      </c>
      <c r="G23">
        <v>1</v>
      </c>
      <c r="H23">
        <v>0</v>
      </c>
      <c r="J23" s="7"/>
      <c r="K23" s="8"/>
      <c r="M23" s="7"/>
      <c r="N23" s="8"/>
      <c r="O23" s="9" cm="1">
        <f t="array" ref="O23">_xlfn.IFS(AND(B23="Short",F23=Q23),(D23-F23)/D23,AND(B23="Long",F23=Q23),(F23/D23)-1,AND(B23="Long",F23&lt;&gt;Q23),(F23/D23)-1,AND(B23="Short",F23&lt;&gt;Q23),(D23-F23)/D23)</f>
        <v>0.12675013877752428</v>
      </c>
      <c r="P23" t="s">
        <v>23</v>
      </c>
      <c r="Q23" s="7">
        <v>146.14400000000001</v>
      </c>
      <c r="R23" s="8">
        <v>43906</v>
      </c>
      <c r="S23" s="10">
        <f t="shared" si="0"/>
        <v>22</v>
      </c>
      <c r="T23" s="10">
        <v>1</v>
      </c>
      <c r="V23" s="11" t="str">
        <f t="shared" si="1"/>
        <v>1</v>
      </c>
      <c r="X23" s="10">
        <v>0</v>
      </c>
      <c r="AC23">
        <f t="shared" si="2"/>
        <v>22</v>
      </c>
    </row>
    <row r="24" spans="1:29" x14ac:dyDescent="0.2">
      <c r="A24" t="s">
        <v>37</v>
      </c>
      <c r="B24" t="s">
        <v>25</v>
      </c>
      <c r="C24" s="6">
        <v>43889</v>
      </c>
      <c r="D24" s="7">
        <v>16.228999999999999</v>
      </c>
      <c r="E24" s="6">
        <v>44091</v>
      </c>
      <c r="F24" s="7">
        <v>18.518999999999998</v>
      </c>
      <c r="G24">
        <v>1</v>
      </c>
      <c r="H24">
        <v>0</v>
      </c>
      <c r="J24" s="7"/>
      <c r="K24" s="8"/>
      <c r="M24" s="7"/>
      <c r="N24" s="8"/>
      <c r="O24" s="9" cm="1">
        <f t="array" ref="O24">_xlfn.IFS(AND(B24="Short",F24=Q24),(D24-F24)/D24,AND(B24="Long",F24=Q24),(F24/D24)-1,AND(B24="Long",F24&lt;&gt;Q24),(F24/D24)-1,AND(B24="Short",F24&lt;&gt;Q24),(D24-F24)/D24)</f>
        <v>0.14110542855382335</v>
      </c>
      <c r="P24" t="s">
        <v>23</v>
      </c>
      <c r="Q24" s="7">
        <v>18.518999999999998</v>
      </c>
      <c r="R24" s="8">
        <v>43889</v>
      </c>
      <c r="S24" s="10">
        <f t="shared" si="0"/>
        <v>202</v>
      </c>
      <c r="T24" s="10">
        <v>1</v>
      </c>
      <c r="V24" s="11" t="str">
        <f t="shared" si="1"/>
        <v>1</v>
      </c>
      <c r="X24" s="10">
        <v>0</v>
      </c>
      <c r="AC24">
        <f t="shared" si="2"/>
        <v>202</v>
      </c>
    </row>
    <row r="25" spans="1:29" x14ac:dyDescent="0.2">
      <c r="A25" t="s">
        <v>38</v>
      </c>
      <c r="B25" t="s">
        <v>25</v>
      </c>
      <c r="C25" s="6">
        <v>43906</v>
      </c>
      <c r="D25" s="7">
        <v>30.559000000000001</v>
      </c>
      <c r="E25" s="6">
        <v>43915</v>
      </c>
      <c r="F25" s="7">
        <v>35.149000000000001</v>
      </c>
      <c r="G25">
        <v>1</v>
      </c>
      <c r="H25">
        <v>0</v>
      </c>
      <c r="J25" s="7"/>
      <c r="K25" s="8"/>
      <c r="M25" s="7"/>
      <c r="N25" s="8"/>
      <c r="O25" s="9" cm="1">
        <f t="array" ref="O25">_xlfn.IFS(AND(B25="Short",F25=Q25),(D25-F25)/D25,AND(B25="Long",F25=Q25),(F25/D25)-1,AND(B25="Long",F25&lt;&gt;Q25),(F25/D25)-1,AND(B25="Short",F25&lt;&gt;Q25),(D25-F25)/D25)</f>
        <v>0.15020125004090445</v>
      </c>
      <c r="P25" t="s">
        <v>23</v>
      </c>
      <c r="Q25" s="7">
        <v>35.149000000000001</v>
      </c>
      <c r="R25" s="8">
        <v>43906</v>
      </c>
      <c r="S25" s="10">
        <f t="shared" si="0"/>
        <v>9</v>
      </c>
      <c r="T25" s="10">
        <v>1</v>
      </c>
      <c r="V25" s="11" t="str">
        <f t="shared" si="1"/>
        <v>1</v>
      </c>
      <c r="X25" s="10">
        <v>0</v>
      </c>
      <c r="AC25">
        <f t="shared" si="2"/>
        <v>9</v>
      </c>
    </row>
    <row r="26" spans="1:29" x14ac:dyDescent="0.2">
      <c r="A26" t="s">
        <v>39</v>
      </c>
      <c r="B26" t="s">
        <v>25</v>
      </c>
      <c r="C26" s="6">
        <v>43906</v>
      </c>
      <c r="D26" s="7">
        <v>94.153000000000006</v>
      </c>
      <c r="E26" s="6">
        <v>43916</v>
      </c>
      <c r="F26" s="7">
        <v>105.68300000000001</v>
      </c>
      <c r="G26">
        <v>1</v>
      </c>
      <c r="H26">
        <v>0</v>
      </c>
      <c r="J26" s="7"/>
      <c r="K26" s="8"/>
      <c r="M26" s="7"/>
      <c r="N26" s="8"/>
      <c r="O26" s="9" cm="1">
        <f t="array" ref="O26">_xlfn.IFS(AND(B26="Short",F26=Q26),(D26-F26)/D26,AND(B26="Long",F26=Q26),(F26/D26)-1,AND(B26="Long",F26&lt;&gt;Q26),(F26/D26)-1,AND(B26="Short",F26&lt;&gt;Q26),(D26-F26)/D26)</f>
        <v>0.12246025086826751</v>
      </c>
      <c r="P26" t="s">
        <v>23</v>
      </c>
      <c r="Q26" s="7">
        <v>105.68300000000001</v>
      </c>
      <c r="R26" s="8">
        <v>43906</v>
      </c>
      <c r="S26" s="10">
        <f t="shared" si="0"/>
        <v>10</v>
      </c>
      <c r="T26" s="10">
        <v>1</v>
      </c>
      <c r="V26" s="11" t="str">
        <f t="shared" si="1"/>
        <v>1</v>
      </c>
      <c r="X26" s="10">
        <v>0</v>
      </c>
      <c r="AC26">
        <f t="shared" si="2"/>
        <v>10</v>
      </c>
    </row>
    <row r="27" spans="1:29" x14ac:dyDescent="0.2">
      <c r="A27" t="s">
        <v>40</v>
      </c>
      <c r="B27" t="s">
        <v>25</v>
      </c>
      <c r="C27" s="6">
        <v>43906</v>
      </c>
      <c r="D27" s="7">
        <v>77.647999999999996</v>
      </c>
      <c r="E27" s="6">
        <v>43907</v>
      </c>
      <c r="F27" s="7">
        <v>86.628</v>
      </c>
      <c r="G27">
        <v>1</v>
      </c>
      <c r="H27">
        <v>0</v>
      </c>
      <c r="J27" s="7"/>
      <c r="K27" s="8"/>
      <c r="M27" s="7"/>
      <c r="N27" s="8"/>
      <c r="O27" s="9" cm="1">
        <f t="array" ref="O27">_xlfn.IFS(AND(B27="Short",F27=Q27),(D27-F27)/D27,AND(B27="Long",F27=Q27),(F27/D27)-1,AND(B27="Long",F27&lt;&gt;Q27),(F27/D27)-1,AND(B27="Short",F27&lt;&gt;Q27),(D27-F27)/D27)</f>
        <v>0.11565011333195963</v>
      </c>
      <c r="P27" t="s">
        <v>23</v>
      </c>
      <c r="Q27" s="7">
        <v>86.628</v>
      </c>
      <c r="R27" s="8">
        <v>43906</v>
      </c>
      <c r="S27" s="10">
        <f t="shared" si="0"/>
        <v>1</v>
      </c>
      <c r="T27" s="10">
        <v>1</v>
      </c>
      <c r="V27" s="11" t="str">
        <f t="shared" si="1"/>
        <v>1</v>
      </c>
      <c r="X27" s="10">
        <v>0</v>
      </c>
      <c r="AC27">
        <f t="shared" si="2"/>
        <v>1</v>
      </c>
    </row>
    <row r="28" spans="1:29" x14ac:dyDescent="0.2">
      <c r="A28" t="s">
        <v>41</v>
      </c>
      <c r="B28" t="s">
        <v>25</v>
      </c>
      <c r="C28" s="6">
        <v>43906</v>
      </c>
      <c r="D28" s="7">
        <v>24.341999999999999</v>
      </c>
      <c r="E28" s="6">
        <v>43969</v>
      </c>
      <c r="F28" s="7">
        <v>28.962</v>
      </c>
      <c r="G28">
        <v>1</v>
      </c>
      <c r="H28">
        <v>0</v>
      </c>
      <c r="J28" s="7"/>
      <c r="K28" s="8"/>
      <c r="M28" s="7"/>
      <c r="N28" s="8"/>
      <c r="O28" s="9" cm="1">
        <f t="array" ref="O28">_xlfn.IFS(AND(B28="Short",F28=Q28),(D28-F28)/D28,AND(B28="Long",F28=Q28),(F28/D28)-1,AND(B28="Long",F28&lt;&gt;Q28),(F28/D28)-1,AND(B28="Short",F28&lt;&gt;Q28),(D28-F28)/D28)</f>
        <v>0.18979541533152577</v>
      </c>
      <c r="P28" t="s">
        <v>23</v>
      </c>
      <c r="Q28" s="7">
        <v>28.962</v>
      </c>
      <c r="R28" s="8">
        <v>43906</v>
      </c>
      <c r="S28" s="10">
        <f t="shared" si="0"/>
        <v>63</v>
      </c>
      <c r="T28" s="10">
        <v>1</v>
      </c>
      <c r="V28" s="11" t="str">
        <f t="shared" si="1"/>
        <v>1</v>
      </c>
      <c r="X28" s="10">
        <v>0</v>
      </c>
      <c r="AC28">
        <f t="shared" si="2"/>
        <v>63</v>
      </c>
    </row>
    <row r="29" spans="1:29" x14ac:dyDescent="0.2">
      <c r="A29" t="s">
        <v>41</v>
      </c>
      <c r="B29" t="s">
        <v>22</v>
      </c>
      <c r="C29" s="6">
        <v>44144</v>
      </c>
      <c r="D29" s="7">
        <v>36.58</v>
      </c>
      <c r="E29" s="6">
        <v>44510</v>
      </c>
      <c r="F29" s="7">
        <v>58.86</v>
      </c>
      <c r="G29">
        <v>0</v>
      </c>
      <c r="H29">
        <v>0</v>
      </c>
      <c r="J29" s="7"/>
      <c r="K29" s="8"/>
      <c r="M29" s="7"/>
      <c r="N29" s="8"/>
      <c r="O29" s="9" cm="1">
        <f t="array" ref="O29">_xlfn.IFS(AND(B29="Short",F29=Q29),(D29-F29)/D29,AND(B29="Long",F29=Q29),(F29/D29)-1,AND(B29="Long",F29&lt;&gt;Q29),(F29/D29)-1,AND(B29="Short",F29&lt;&gt;Q29),(D29-F29)/D29)</f>
        <v>-0.60907599781301258</v>
      </c>
      <c r="P29" t="s">
        <v>23</v>
      </c>
      <c r="Q29" s="7">
        <v>32.78</v>
      </c>
      <c r="R29" s="8">
        <v>44144</v>
      </c>
      <c r="S29" s="10">
        <f t="shared" si="0"/>
        <v>366</v>
      </c>
      <c r="T29" s="10">
        <v>0</v>
      </c>
      <c r="V29" s="11" t="b">
        <f t="shared" si="1"/>
        <v>0</v>
      </c>
      <c r="X29" s="10">
        <v>0</v>
      </c>
      <c r="AC29" t="b">
        <f t="shared" si="2"/>
        <v>0</v>
      </c>
    </row>
    <row r="30" spans="1:29" x14ac:dyDescent="0.2">
      <c r="A30" t="s">
        <v>40</v>
      </c>
      <c r="B30" t="s">
        <v>25</v>
      </c>
      <c r="C30" s="6">
        <v>44685</v>
      </c>
      <c r="D30" s="7">
        <v>100.52500000000001</v>
      </c>
      <c r="E30" s="6">
        <v>45051</v>
      </c>
      <c r="F30" s="7">
        <v>78.56</v>
      </c>
      <c r="G30">
        <v>0</v>
      </c>
      <c r="H30">
        <v>0</v>
      </c>
      <c r="J30" s="7"/>
      <c r="K30" s="8"/>
      <c r="M30" s="7"/>
      <c r="N30" s="8"/>
      <c r="O30" s="9" cm="1">
        <f t="array" ref="O30">_xlfn.IFS(AND(B30="Short",F30=Q30),(D30-F30)/D30,AND(B30="Long",F30=Q30),(F30/D30)-1,AND(B30="Long",F30&lt;&gt;Q30),(F30/D30)-1,AND(B30="Short",F30&lt;&gt;Q30),(D30-F30)/D30)</f>
        <v>-0.21850285998507835</v>
      </c>
      <c r="P30" t="s">
        <v>23</v>
      </c>
      <c r="Q30" s="7">
        <v>115.27500000000001</v>
      </c>
      <c r="R30" s="8">
        <v>44685</v>
      </c>
      <c r="S30" s="10">
        <f t="shared" si="0"/>
        <v>366</v>
      </c>
      <c r="T30" s="10">
        <v>0</v>
      </c>
      <c r="V30" s="11" t="b">
        <f t="shared" si="1"/>
        <v>0</v>
      </c>
      <c r="X30" s="10">
        <v>0</v>
      </c>
      <c r="AC30" t="b">
        <f t="shared" si="2"/>
        <v>0</v>
      </c>
    </row>
    <row r="31" spans="1:29" x14ac:dyDescent="0.2">
      <c r="A31" t="s">
        <v>43</v>
      </c>
      <c r="B31" t="s">
        <v>22</v>
      </c>
      <c r="C31" s="6">
        <v>44231</v>
      </c>
      <c r="D31" s="7">
        <v>601.36800000000005</v>
      </c>
      <c r="E31" s="6">
        <v>44258</v>
      </c>
      <c r="F31" s="7">
        <v>540.048</v>
      </c>
      <c r="G31">
        <v>1</v>
      </c>
      <c r="H31">
        <v>0</v>
      </c>
      <c r="J31" s="7"/>
      <c r="K31" s="8"/>
      <c r="M31" s="7"/>
      <c r="N31" s="8"/>
      <c r="O31" s="9" cm="1">
        <f t="array" ref="O31">_xlfn.IFS(AND(B31="Short",F31=Q31),(D31-F31)/D31,AND(B31="Long",F31=Q31),(F31/D31)-1,AND(B31="Long",F31&lt;&gt;Q31),(F31/D31)-1,AND(B31="Short",F31&lt;&gt;Q31),(D31-F31)/D31)</f>
        <v>0.1019675140679252</v>
      </c>
      <c r="P31" t="s">
        <v>23</v>
      </c>
      <c r="Q31" s="7">
        <v>540.048</v>
      </c>
      <c r="R31" s="8">
        <v>44231</v>
      </c>
      <c r="S31" s="10">
        <f t="shared" si="0"/>
        <v>27</v>
      </c>
      <c r="T31" s="10">
        <v>1</v>
      </c>
      <c r="V31" s="11" t="str">
        <f t="shared" si="1"/>
        <v>1</v>
      </c>
      <c r="X31" s="10">
        <v>0</v>
      </c>
      <c r="AC31">
        <f t="shared" si="2"/>
        <v>27</v>
      </c>
    </row>
    <row r="32" spans="1:29" x14ac:dyDescent="0.2">
      <c r="A32" t="s">
        <v>46</v>
      </c>
      <c r="B32" t="s">
        <v>25</v>
      </c>
      <c r="C32" s="6">
        <v>43899</v>
      </c>
      <c r="D32" s="7">
        <v>43.585999999999999</v>
      </c>
      <c r="E32" s="6">
        <v>43928</v>
      </c>
      <c r="F32" s="7">
        <v>49.146000000000001</v>
      </c>
      <c r="G32">
        <v>1</v>
      </c>
      <c r="H32">
        <v>0</v>
      </c>
      <c r="J32" s="7"/>
      <c r="K32" s="8"/>
      <c r="M32" s="7"/>
      <c r="N32" s="8"/>
      <c r="O32" s="9" cm="1">
        <f t="array" ref="O32">_xlfn.IFS(AND(B32="Short",F32=Q32),(D32-F32)/D32,AND(B32="Long",F32=Q32),(F32/D32)-1,AND(B32="Long",F32&lt;&gt;Q32),(F32/D32)-1,AND(B32="Short",F32&lt;&gt;Q32),(D32-F32)/D32)</f>
        <v>0.12756389666406642</v>
      </c>
      <c r="P32" t="s">
        <v>23</v>
      </c>
      <c r="Q32" s="7">
        <v>49.146000000000001</v>
      </c>
      <c r="R32" s="8">
        <v>43899</v>
      </c>
      <c r="S32" s="10">
        <f t="shared" si="0"/>
        <v>29</v>
      </c>
      <c r="T32" s="10">
        <v>1</v>
      </c>
      <c r="V32" s="11" t="str">
        <f t="shared" si="1"/>
        <v>1</v>
      </c>
      <c r="X32" s="10">
        <v>0</v>
      </c>
      <c r="AC32">
        <f t="shared" si="2"/>
        <v>29</v>
      </c>
    </row>
    <row r="33" spans="1:29" x14ac:dyDescent="0.2">
      <c r="A33" t="s">
        <v>46</v>
      </c>
      <c r="B33" t="s">
        <v>22</v>
      </c>
      <c r="C33" s="6">
        <v>44041</v>
      </c>
      <c r="D33" s="7">
        <v>74.710999999999999</v>
      </c>
      <c r="E33" s="6">
        <v>44407</v>
      </c>
      <c r="F33" s="7">
        <v>106.19</v>
      </c>
      <c r="G33">
        <v>0</v>
      </c>
      <c r="H33">
        <v>0</v>
      </c>
      <c r="J33" s="7"/>
      <c r="K33" s="8"/>
      <c r="M33" s="7"/>
      <c r="N33" s="8"/>
      <c r="O33" s="9" cm="1">
        <f t="array" ref="O33">_xlfn.IFS(AND(B33="Short",F33=Q33),(D33-F33)/D33,AND(B33="Long",F33=Q33),(F33/D33)-1,AND(B33="Long",F33&lt;&gt;Q33),(F33/D33)-1,AND(B33="Short",F33&lt;&gt;Q33),(D33-F33)/D33)</f>
        <v>-0.42134357725100724</v>
      </c>
      <c r="P33" t="s">
        <v>23</v>
      </c>
      <c r="Q33" s="7">
        <v>66.820999999999998</v>
      </c>
      <c r="R33" s="8">
        <v>44041</v>
      </c>
      <c r="S33" s="10">
        <f t="shared" si="0"/>
        <v>366</v>
      </c>
      <c r="T33" s="10">
        <v>0</v>
      </c>
      <c r="V33" s="11" t="b">
        <f t="shared" si="1"/>
        <v>0</v>
      </c>
      <c r="X33" s="10">
        <v>0</v>
      </c>
      <c r="AC33" t="b">
        <f t="shared" si="2"/>
        <v>0</v>
      </c>
    </row>
    <row r="34" spans="1:29" x14ac:dyDescent="0.2">
      <c r="A34" t="s">
        <v>46</v>
      </c>
      <c r="B34" t="s">
        <v>22</v>
      </c>
      <c r="C34" s="6">
        <v>44594</v>
      </c>
      <c r="D34" s="7">
        <v>128.57900000000001</v>
      </c>
      <c r="E34" s="6">
        <v>44603</v>
      </c>
      <c r="F34" s="7">
        <v>115.46899999999999</v>
      </c>
      <c r="G34">
        <v>1</v>
      </c>
      <c r="H34">
        <v>0</v>
      </c>
      <c r="J34" s="7"/>
      <c r="K34" s="8"/>
      <c r="M34" s="7"/>
      <c r="N34" s="8"/>
      <c r="O34" s="9" cm="1">
        <f t="array" ref="O34">_xlfn.IFS(AND(B34="Short",F34=Q34),(D34-F34)/D34,AND(B34="Long",F34=Q34),(F34/D34)-1,AND(B34="Long",F34&lt;&gt;Q34),(F34/D34)-1,AND(B34="Short",F34&lt;&gt;Q34),(D34-F34)/D34)</f>
        <v>0.10196066231655257</v>
      </c>
      <c r="P34" t="s">
        <v>23</v>
      </c>
      <c r="Q34" s="7">
        <v>115.46899999999999</v>
      </c>
      <c r="R34" s="8">
        <v>44594</v>
      </c>
      <c r="S34" s="10">
        <f t="shared" si="0"/>
        <v>9</v>
      </c>
      <c r="T34" s="10">
        <v>1</v>
      </c>
      <c r="V34" s="11" t="str">
        <f t="shared" si="1"/>
        <v>1</v>
      </c>
      <c r="X34" s="10">
        <v>0</v>
      </c>
      <c r="AC34">
        <f t="shared" si="2"/>
        <v>9</v>
      </c>
    </row>
    <row r="35" spans="1:29" x14ac:dyDescent="0.2">
      <c r="A35" t="s">
        <v>47</v>
      </c>
      <c r="B35" t="s">
        <v>25</v>
      </c>
      <c r="C35" s="6">
        <v>43906</v>
      </c>
      <c r="D35" s="7">
        <v>66.715999999999994</v>
      </c>
      <c r="E35" s="6">
        <v>43927</v>
      </c>
      <c r="F35" s="7">
        <v>75.475999999999999</v>
      </c>
      <c r="G35">
        <v>1</v>
      </c>
      <c r="H35">
        <v>0</v>
      </c>
      <c r="J35" s="7"/>
      <c r="K35" s="8"/>
      <c r="M35" s="7"/>
      <c r="N35" s="8"/>
      <c r="O35" s="9" cm="1">
        <f t="array" ref="O35">_xlfn.IFS(AND(B35="Short",F35=Q35),(D35-F35)/D35,AND(B35="Long",F35=Q35),(F35/D35)-1,AND(B35="Long",F35&lt;&gt;Q35),(F35/D35)-1,AND(B35="Short",F35&lt;&gt;Q35),(D35-F35)/D35)</f>
        <v>0.13130283590143299</v>
      </c>
      <c r="P35" t="s">
        <v>23</v>
      </c>
      <c r="Q35" s="7">
        <v>75.475999999999999</v>
      </c>
      <c r="R35" s="8">
        <v>43906</v>
      </c>
      <c r="S35" s="10">
        <f t="shared" si="0"/>
        <v>21</v>
      </c>
      <c r="T35" s="10">
        <v>1</v>
      </c>
      <c r="V35" s="11" t="str">
        <f t="shared" si="1"/>
        <v>1</v>
      </c>
      <c r="X35" s="10">
        <v>0</v>
      </c>
      <c r="AC35">
        <f t="shared" si="2"/>
        <v>21</v>
      </c>
    </row>
    <row r="36" spans="1:29" x14ac:dyDescent="0.2">
      <c r="A36" t="s">
        <v>42</v>
      </c>
      <c r="B36" t="s">
        <v>25</v>
      </c>
      <c r="C36" s="6">
        <v>43906</v>
      </c>
      <c r="D36" s="7">
        <v>76.614000000000004</v>
      </c>
      <c r="E36" s="6">
        <v>43971</v>
      </c>
      <c r="F36" s="7">
        <v>91.554000000000002</v>
      </c>
      <c r="G36">
        <v>1</v>
      </c>
      <c r="H36">
        <v>0</v>
      </c>
      <c r="J36" s="7"/>
      <c r="K36" s="8"/>
      <c r="M36" s="7"/>
      <c r="N36" s="8"/>
      <c r="O36" s="9" cm="1">
        <f t="array" ref="O36">_xlfn.IFS(AND(B36="Short",F36=Q36),(D36-F36)/D36,AND(B36="Long",F36=Q36),(F36/D36)-1,AND(B36="Long",F36&lt;&gt;Q36),(F36/D36)-1,AND(B36="Short",F36&lt;&gt;Q36),(D36-F36)/D36)</f>
        <v>0.19500352416007516</v>
      </c>
      <c r="P36" t="s">
        <v>23</v>
      </c>
      <c r="Q36" s="7">
        <v>91.554000000000002</v>
      </c>
      <c r="R36" s="8">
        <v>43906</v>
      </c>
      <c r="S36" s="10">
        <f t="shared" si="0"/>
        <v>65</v>
      </c>
      <c r="T36" s="10">
        <v>1</v>
      </c>
      <c r="V36" s="11" t="str">
        <f t="shared" si="1"/>
        <v>1</v>
      </c>
      <c r="X36" s="10">
        <v>0</v>
      </c>
      <c r="AC36">
        <f t="shared" si="2"/>
        <v>65</v>
      </c>
    </row>
    <row r="37" spans="1:29" x14ac:dyDescent="0.2">
      <c r="A37" t="s">
        <v>43</v>
      </c>
      <c r="B37" t="s">
        <v>25</v>
      </c>
      <c r="C37" s="6">
        <v>44679</v>
      </c>
      <c r="D37" s="7">
        <v>289.84300000000002</v>
      </c>
      <c r="E37" s="6">
        <v>44959</v>
      </c>
      <c r="F37" s="7">
        <v>368.27300000000002</v>
      </c>
      <c r="G37">
        <v>1</v>
      </c>
      <c r="H37">
        <v>0</v>
      </c>
      <c r="J37" s="7"/>
      <c r="K37" s="8"/>
      <c r="M37" s="7"/>
      <c r="N37" s="8"/>
      <c r="O37" s="9" cm="1">
        <f t="array" ref="O37">_xlfn.IFS(AND(B37="Short",F37=Q37),(D37-F37)/D37,AND(B37="Long",F37=Q37),(F37/D37)-1,AND(B37="Long",F37&lt;&gt;Q37),(F37/D37)-1,AND(B37="Short",F37&lt;&gt;Q37),(D37-F37)/D37)</f>
        <v>0.27059477027218182</v>
      </c>
      <c r="P37" t="s">
        <v>23</v>
      </c>
      <c r="Q37" s="7">
        <v>368.27300000000002</v>
      </c>
      <c r="R37" s="8">
        <v>44679</v>
      </c>
      <c r="S37" s="10">
        <f t="shared" si="0"/>
        <v>280</v>
      </c>
      <c r="T37" s="10">
        <v>1</v>
      </c>
      <c r="V37" s="11" t="str">
        <f t="shared" si="1"/>
        <v>1</v>
      </c>
      <c r="X37" s="10">
        <v>0</v>
      </c>
      <c r="AC37">
        <f t="shared" si="2"/>
        <v>280</v>
      </c>
    </row>
    <row r="38" spans="1:29" x14ac:dyDescent="0.2">
      <c r="A38" t="s">
        <v>44</v>
      </c>
      <c r="B38" t="s">
        <v>22</v>
      </c>
      <c r="C38" s="6">
        <v>43685</v>
      </c>
      <c r="D38" s="7">
        <v>73.998000000000005</v>
      </c>
      <c r="E38" s="6">
        <v>43690</v>
      </c>
      <c r="F38" s="7">
        <v>66.878</v>
      </c>
      <c r="G38">
        <v>1</v>
      </c>
      <c r="H38">
        <v>0</v>
      </c>
      <c r="J38" s="7"/>
      <c r="K38" s="8"/>
      <c r="M38" s="7"/>
      <c r="N38" s="8"/>
      <c r="O38" s="9" cm="1">
        <f t="array" ref="O38">_xlfn.IFS(AND(B38="Short",F38=Q38),(D38-F38)/D38,AND(B38="Long",F38=Q38),(F38/D38)-1,AND(B38="Long",F38&lt;&gt;Q38),(F38/D38)-1,AND(B38="Short",F38&lt;&gt;Q38),(D38-F38)/D38)</f>
        <v>9.6218816724776404E-2</v>
      </c>
      <c r="P38" t="s">
        <v>23</v>
      </c>
      <c r="Q38" s="7">
        <v>66.878</v>
      </c>
      <c r="R38" s="8">
        <v>43685</v>
      </c>
      <c r="S38" s="10">
        <f t="shared" si="0"/>
        <v>5</v>
      </c>
      <c r="T38" s="10">
        <v>1</v>
      </c>
      <c r="V38" s="11" t="str">
        <f t="shared" si="1"/>
        <v>1</v>
      </c>
      <c r="X38" s="10">
        <v>0</v>
      </c>
      <c r="AC38">
        <f t="shared" si="2"/>
        <v>5</v>
      </c>
    </row>
    <row r="39" spans="1:29" x14ac:dyDescent="0.2">
      <c r="A39" t="s">
        <v>44</v>
      </c>
      <c r="B39" t="s">
        <v>22</v>
      </c>
      <c r="C39" s="6">
        <v>44686</v>
      </c>
      <c r="D39" s="7">
        <v>235.74700000000001</v>
      </c>
      <c r="E39" s="6">
        <v>44692</v>
      </c>
      <c r="F39" s="7">
        <v>213.21700000000001</v>
      </c>
      <c r="G39">
        <v>1</v>
      </c>
      <c r="H39">
        <v>0</v>
      </c>
      <c r="J39" s="7"/>
      <c r="K39" s="8"/>
      <c r="M39" s="7"/>
      <c r="N39" s="8"/>
      <c r="O39" s="9" cm="1">
        <f t="array" ref="O39">_xlfn.IFS(AND(B39="Short",F39=Q39),(D39-F39)/D39,AND(B39="Long",F39=Q39),(F39/D39)-1,AND(B39="Long",F39&lt;&gt;Q39),(F39/D39)-1,AND(B39="Short",F39&lt;&gt;Q39),(D39-F39)/D39)</f>
        <v>9.5568554424870736E-2</v>
      </c>
      <c r="P39" t="s">
        <v>23</v>
      </c>
      <c r="Q39" s="7">
        <v>213.21700000000001</v>
      </c>
      <c r="R39" s="8">
        <v>44686</v>
      </c>
      <c r="S39" s="10">
        <f t="shared" si="0"/>
        <v>6</v>
      </c>
      <c r="T39" s="10">
        <v>1</v>
      </c>
      <c r="V39" s="11" t="str">
        <f t="shared" si="1"/>
        <v>1</v>
      </c>
      <c r="X39" s="10">
        <v>0</v>
      </c>
      <c r="AC39">
        <f t="shared" si="2"/>
        <v>6</v>
      </c>
    </row>
    <row r="40" spans="1:29" x14ac:dyDescent="0.2">
      <c r="A40" t="s">
        <v>43</v>
      </c>
      <c r="B40" t="s">
        <v>22</v>
      </c>
      <c r="C40" s="6">
        <v>45134</v>
      </c>
      <c r="D40" s="7">
        <v>397.43200000000002</v>
      </c>
      <c r="E40" s="6">
        <v>45177</v>
      </c>
      <c r="F40" s="7">
        <v>333.452</v>
      </c>
      <c r="G40">
        <v>1</v>
      </c>
      <c r="H40">
        <v>0</v>
      </c>
      <c r="J40" s="7"/>
      <c r="K40" s="8"/>
      <c r="M40" s="7"/>
      <c r="N40" s="8"/>
      <c r="O40" s="9" cm="1">
        <f t="array" ref="O40">_xlfn.IFS(AND(B40="Short",F40=Q40),(D40-F40)/D40,AND(B40="Long",F40=Q40),(F40/D40)-1,AND(B40="Long",F40&lt;&gt;Q40),(F40/D40)-1,AND(B40="Short",F40&lt;&gt;Q40),(D40-F40)/D40)</f>
        <v>0.16098351416091311</v>
      </c>
      <c r="P40" t="s">
        <v>23</v>
      </c>
      <c r="Q40" s="7">
        <v>333.452</v>
      </c>
      <c r="R40" s="8">
        <v>45134</v>
      </c>
      <c r="S40" s="10">
        <f t="shared" si="0"/>
        <v>43</v>
      </c>
      <c r="T40" s="10">
        <v>1</v>
      </c>
      <c r="V40" s="11" t="str">
        <f t="shared" si="1"/>
        <v>1</v>
      </c>
      <c r="X40" s="10">
        <v>0</v>
      </c>
      <c r="AC40">
        <f t="shared" si="2"/>
        <v>43</v>
      </c>
    </row>
    <row r="41" spans="1:29" x14ac:dyDescent="0.2">
      <c r="A41" t="s">
        <v>45</v>
      </c>
      <c r="B41" t="s">
        <v>25</v>
      </c>
      <c r="C41" s="6">
        <v>43906</v>
      </c>
      <c r="D41" s="7">
        <v>93.036000000000001</v>
      </c>
      <c r="E41" s="6">
        <v>43930</v>
      </c>
      <c r="F41" s="7">
        <v>115.596</v>
      </c>
      <c r="G41">
        <v>1</v>
      </c>
      <c r="H41">
        <v>0</v>
      </c>
      <c r="J41" s="7"/>
      <c r="K41" s="8"/>
      <c r="M41" s="7"/>
      <c r="N41" s="8"/>
      <c r="O41" s="9" cm="1">
        <f t="array" ref="O41">_xlfn.IFS(AND(B41="Short",F41=Q41),(D41-F41)/D41,AND(B41="Long",F41=Q41),(F41/D41)-1,AND(B41="Long",F41&lt;&gt;Q41),(F41/D41)-1,AND(B41="Short",F41&lt;&gt;Q41),(D41-F41)/D41)</f>
        <v>0.24248677931123441</v>
      </c>
      <c r="P41" t="s">
        <v>23</v>
      </c>
      <c r="Q41" s="7">
        <v>115.596</v>
      </c>
      <c r="R41" s="8">
        <v>43906</v>
      </c>
      <c r="S41" s="10">
        <f t="shared" si="0"/>
        <v>24</v>
      </c>
      <c r="T41" s="10">
        <v>1</v>
      </c>
      <c r="V41" s="11" t="str">
        <f t="shared" si="1"/>
        <v>1</v>
      </c>
      <c r="X41" s="10">
        <v>0</v>
      </c>
      <c r="AC41">
        <f t="shared" si="2"/>
        <v>24</v>
      </c>
    </row>
    <row r="42" spans="1:29" x14ac:dyDescent="0.2">
      <c r="A42" t="s">
        <v>43</v>
      </c>
      <c r="B42" t="s">
        <v>22</v>
      </c>
      <c r="C42" s="6">
        <v>45323</v>
      </c>
      <c r="D42" s="7">
        <v>299.43200000000002</v>
      </c>
      <c r="E42" s="6">
        <v>45433</v>
      </c>
      <c r="F42" s="7">
        <v>263.75200000000001</v>
      </c>
      <c r="G42">
        <v>1</v>
      </c>
      <c r="H42">
        <v>0</v>
      </c>
      <c r="J42" s="7"/>
      <c r="K42" s="8"/>
      <c r="M42" s="7"/>
      <c r="N42" s="8"/>
      <c r="O42" s="9" cm="1">
        <f t="array" ref="O42">_xlfn.IFS(AND(B42="Short",F42=Q42),(D42-F42)/D42,AND(B42="Long",F42=Q42),(F42/D42)-1,AND(B42="Long",F42&lt;&gt;Q42),(F42/D42)-1,AND(B42="Short",F42&lt;&gt;Q42),(D42-F42)/D42)</f>
        <v>0.11915894092815733</v>
      </c>
      <c r="P42" t="s">
        <v>23</v>
      </c>
      <c r="Q42" s="7">
        <v>263.75200000000001</v>
      </c>
      <c r="R42" s="8">
        <v>45323</v>
      </c>
      <c r="S42" s="10">
        <f t="shared" si="0"/>
        <v>110</v>
      </c>
      <c r="T42" s="10">
        <v>1</v>
      </c>
      <c r="V42" s="11" t="str">
        <f t="shared" si="1"/>
        <v>1</v>
      </c>
      <c r="X42" s="10">
        <v>0</v>
      </c>
      <c r="AC42">
        <f t="shared" si="2"/>
        <v>110</v>
      </c>
    </row>
    <row r="43" spans="1:29" x14ac:dyDescent="0.2">
      <c r="A43" t="s">
        <v>50</v>
      </c>
      <c r="B43" t="s">
        <v>25</v>
      </c>
      <c r="C43" s="6">
        <v>43906</v>
      </c>
      <c r="D43" s="7">
        <v>79.477000000000004</v>
      </c>
      <c r="E43" s="6">
        <v>43920</v>
      </c>
      <c r="F43" s="7">
        <v>94.247</v>
      </c>
      <c r="G43">
        <v>1</v>
      </c>
      <c r="H43">
        <v>0</v>
      </c>
      <c r="J43" s="7"/>
      <c r="K43" s="8"/>
      <c r="M43" s="7"/>
      <c r="N43" s="8"/>
      <c r="O43" s="9" cm="1">
        <f t="array" ref="O43">_xlfn.IFS(AND(B43="Short",F43=Q43),(D43-F43)/D43,AND(B43="Long",F43=Q43),(F43/D43)-1,AND(B43="Long",F43&lt;&gt;Q43),(F43/D43)-1,AND(B43="Short",F43&lt;&gt;Q43),(D43-F43)/D43)</f>
        <v>0.18583992853278297</v>
      </c>
      <c r="P43" t="s">
        <v>23</v>
      </c>
      <c r="Q43" s="7">
        <v>94.247</v>
      </c>
      <c r="R43" s="8">
        <v>43906</v>
      </c>
      <c r="S43" s="10">
        <f t="shared" si="0"/>
        <v>14</v>
      </c>
      <c r="T43" s="10">
        <v>1</v>
      </c>
      <c r="V43" s="11" t="str">
        <f t="shared" si="1"/>
        <v>1</v>
      </c>
      <c r="X43" s="10">
        <v>0</v>
      </c>
      <c r="AC43">
        <f t="shared" si="2"/>
        <v>14</v>
      </c>
    </row>
    <row r="44" spans="1:29" x14ac:dyDescent="0.2">
      <c r="A44" t="s">
        <v>50</v>
      </c>
      <c r="B44" t="s">
        <v>25</v>
      </c>
      <c r="C44" s="6">
        <v>44854</v>
      </c>
      <c r="D44" s="7">
        <v>118.419</v>
      </c>
      <c r="E44" s="6">
        <v>44929</v>
      </c>
      <c r="F44" s="7">
        <v>137.00899999999999</v>
      </c>
      <c r="G44">
        <v>1</v>
      </c>
      <c r="H44">
        <v>0</v>
      </c>
      <c r="J44" s="7"/>
      <c r="K44" s="8"/>
      <c r="M44" s="7"/>
      <c r="N44" s="8"/>
      <c r="O44" s="9" cm="1">
        <f t="array" ref="O44">_xlfn.IFS(AND(B44="Short",F44=Q44),(D44-F44)/D44,AND(B44="Long",F44=Q44),(F44/D44)-1,AND(B44="Long",F44&lt;&gt;Q44),(F44/D44)-1,AND(B44="Short",F44&lt;&gt;Q44),(D44-F44)/D44)</f>
        <v>0.15698494329457247</v>
      </c>
      <c r="P44" t="s">
        <v>23</v>
      </c>
      <c r="Q44" s="7">
        <v>137.00899999999999</v>
      </c>
      <c r="R44" s="8">
        <v>44854</v>
      </c>
      <c r="S44" s="10">
        <f t="shared" si="0"/>
        <v>75</v>
      </c>
      <c r="T44" s="10">
        <v>1</v>
      </c>
      <c r="V44" s="11" t="str">
        <f t="shared" si="1"/>
        <v>1</v>
      </c>
      <c r="X44" s="10">
        <v>0</v>
      </c>
      <c r="AC44">
        <f t="shared" si="2"/>
        <v>75</v>
      </c>
    </row>
    <row r="45" spans="1:29" x14ac:dyDescent="0.2">
      <c r="A45" t="s">
        <v>48</v>
      </c>
      <c r="B45" t="s">
        <v>25</v>
      </c>
      <c r="C45" s="6">
        <v>43906</v>
      </c>
      <c r="D45" s="7">
        <v>209.88399999999999</v>
      </c>
      <c r="E45" s="6">
        <v>43928</v>
      </c>
      <c r="F45" s="7">
        <v>242.22399999999999</v>
      </c>
      <c r="G45">
        <v>1</v>
      </c>
      <c r="H45">
        <v>0</v>
      </c>
      <c r="J45" s="7"/>
      <c r="K45" s="8"/>
      <c r="M45" s="7"/>
      <c r="N45" s="8"/>
      <c r="O45" s="9" cm="1">
        <f t="array" ref="O45">_xlfn.IFS(AND(B45="Short",F45=Q45),(D45-F45)/D45,AND(B45="Long",F45=Q45),(F45/D45)-1,AND(B45="Long",F45&lt;&gt;Q45),(F45/D45)-1,AND(B45="Short",F45&lt;&gt;Q45),(D45-F45)/D45)</f>
        <v>0.1540851136818433</v>
      </c>
      <c r="P45" t="s">
        <v>23</v>
      </c>
      <c r="Q45" s="7">
        <v>242.22399999999999</v>
      </c>
      <c r="R45" s="8">
        <v>43906</v>
      </c>
      <c r="S45" s="10">
        <f t="shared" si="0"/>
        <v>22</v>
      </c>
      <c r="T45" s="10">
        <v>1</v>
      </c>
      <c r="V45" s="11" t="str">
        <f t="shared" si="1"/>
        <v>1</v>
      </c>
      <c r="X45" s="10">
        <v>0</v>
      </c>
      <c r="AC45">
        <f t="shared" si="2"/>
        <v>22</v>
      </c>
    </row>
    <row r="46" spans="1:29" x14ac:dyDescent="0.2">
      <c r="A46" t="s">
        <v>56</v>
      </c>
      <c r="B46" t="s">
        <v>25</v>
      </c>
      <c r="C46" s="6">
        <v>43906</v>
      </c>
      <c r="D46" s="7">
        <v>100.749</v>
      </c>
      <c r="E46" s="6">
        <v>43987</v>
      </c>
      <c r="F46" s="7">
        <v>113.039</v>
      </c>
      <c r="G46">
        <v>1</v>
      </c>
      <c r="H46">
        <v>0</v>
      </c>
      <c r="J46" s="7"/>
      <c r="K46" s="8"/>
      <c r="M46" s="7"/>
      <c r="N46" s="8"/>
      <c r="O46" s="9" cm="1">
        <f t="array" ref="O46">_xlfn.IFS(AND(B46="Short",F46=Q46),(D46-F46)/D46,AND(B46="Long",F46=Q46),(F46/D46)-1,AND(B46="Long",F46&lt;&gt;Q46),(F46/D46)-1,AND(B46="Short",F46&lt;&gt;Q46),(D46-F46)/D46)</f>
        <v>0.12198632244488783</v>
      </c>
      <c r="P46" t="s">
        <v>23</v>
      </c>
      <c r="Q46" s="7">
        <v>113.039</v>
      </c>
      <c r="R46" s="8">
        <v>43906</v>
      </c>
      <c r="S46" s="10">
        <f t="shared" si="0"/>
        <v>81</v>
      </c>
      <c r="T46" s="10">
        <v>1</v>
      </c>
      <c r="V46" s="11" t="str">
        <f t="shared" si="1"/>
        <v>1</v>
      </c>
      <c r="X46" s="10">
        <v>0</v>
      </c>
      <c r="AC46">
        <f t="shared" si="2"/>
        <v>81</v>
      </c>
    </row>
    <row r="47" spans="1:29" x14ac:dyDescent="0.2">
      <c r="A47" t="s">
        <v>55</v>
      </c>
      <c r="B47" t="s">
        <v>22</v>
      </c>
      <c r="C47" s="6">
        <v>44596</v>
      </c>
      <c r="D47" s="7">
        <v>153.93039999999999</v>
      </c>
      <c r="E47" s="6">
        <v>44628</v>
      </c>
      <c r="F47" s="7">
        <v>137.1694</v>
      </c>
      <c r="G47">
        <v>1</v>
      </c>
      <c r="H47">
        <v>0</v>
      </c>
      <c r="J47" s="7"/>
      <c r="K47" s="8"/>
      <c r="M47" s="7"/>
      <c r="N47" s="8"/>
      <c r="O47" s="9" cm="1">
        <f t="array" ref="O47">_xlfn.IFS(AND(B47="Short",F47=Q47),(D47-F47)/D47,AND(B47="Long",F47=Q47),(F47/D47)-1,AND(B47="Long",F47&lt;&gt;Q47),(F47/D47)-1,AND(B47="Short",F47&lt;&gt;Q47),(D47-F47)/D47)</f>
        <v>0.10888687354804506</v>
      </c>
      <c r="P47" t="s">
        <v>23</v>
      </c>
      <c r="Q47" s="7">
        <v>137.1694</v>
      </c>
      <c r="R47" s="8">
        <v>44596</v>
      </c>
      <c r="S47" s="10">
        <f t="shared" si="0"/>
        <v>32</v>
      </c>
      <c r="T47" s="10">
        <v>1</v>
      </c>
      <c r="V47" s="11" t="str">
        <f t="shared" si="1"/>
        <v>1</v>
      </c>
      <c r="X47" s="10">
        <v>0</v>
      </c>
      <c r="AC47">
        <f t="shared" si="2"/>
        <v>32</v>
      </c>
    </row>
    <row r="48" spans="1:29" x14ac:dyDescent="0.2">
      <c r="A48" t="s">
        <v>55</v>
      </c>
      <c r="B48" t="s">
        <v>22</v>
      </c>
      <c r="C48" s="6">
        <v>44771</v>
      </c>
      <c r="D48" s="7">
        <v>133.63800000000001</v>
      </c>
      <c r="E48" s="6">
        <v>44820</v>
      </c>
      <c r="F48" s="7">
        <v>121.018</v>
      </c>
      <c r="G48">
        <v>1</v>
      </c>
      <c r="H48">
        <v>0</v>
      </c>
      <c r="J48" s="7"/>
      <c r="K48" s="8"/>
      <c r="M48" s="7"/>
      <c r="N48" s="8"/>
      <c r="O48" s="9" cm="1">
        <f t="array" ref="O48">_xlfn.IFS(AND(B48="Short",F48=Q48),(D48-F48)/D48,AND(B48="Long",F48=Q48),(F48/D48)-1,AND(B48="Long",F48&lt;&gt;Q48),(F48/D48)-1,AND(B48="Short",F48&lt;&gt;Q48),(D48-F48)/D48)</f>
        <v>9.4434217812298923E-2</v>
      </c>
      <c r="P48" t="s">
        <v>23</v>
      </c>
      <c r="Q48" s="7">
        <v>121.018</v>
      </c>
      <c r="R48" s="8">
        <v>44771</v>
      </c>
      <c r="S48" s="10">
        <f t="shared" si="0"/>
        <v>49</v>
      </c>
      <c r="T48" s="10">
        <v>1</v>
      </c>
      <c r="V48" s="11" t="str">
        <f t="shared" si="1"/>
        <v>1</v>
      </c>
      <c r="X48" s="10">
        <v>0</v>
      </c>
      <c r="AC48">
        <f t="shared" si="2"/>
        <v>49</v>
      </c>
    </row>
    <row r="49" spans="1:29" x14ac:dyDescent="0.2">
      <c r="A49" t="s">
        <v>60</v>
      </c>
      <c r="B49" t="s">
        <v>22</v>
      </c>
      <c r="C49" s="6">
        <v>43914</v>
      </c>
      <c r="D49" s="7">
        <v>43.832999999999998</v>
      </c>
      <c r="E49" s="6">
        <v>44280</v>
      </c>
      <c r="F49" s="7">
        <v>119.72</v>
      </c>
      <c r="G49">
        <v>0</v>
      </c>
      <c r="H49">
        <v>0</v>
      </c>
      <c r="J49" s="7"/>
      <c r="K49" s="8"/>
      <c r="M49" s="7"/>
      <c r="N49" s="8"/>
      <c r="O49" s="9" cm="1">
        <f t="array" ref="O49">_xlfn.IFS(AND(B49="Short",F49=Q49),(D49-F49)/D49,AND(B49="Long",F49=Q49),(F49/D49)-1,AND(B49="Long",F49&lt;&gt;Q49),(F49/D49)-1,AND(B49="Short",F49&lt;&gt;Q49),(D49-F49)/D49)</f>
        <v>-1.7312755230077796</v>
      </c>
      <c r="P49" t="s">
        <v>23</v>
      </c>
      <c r="Q49" s="7">
        <v>39.762999999999998</v>
      </c>
      <c r="R49" s="8">
        <v>43914</v>
      </c>
      <c r="S49" s="10">
        <f t="shared" si="0"/>
        <v>366</v>
      </c>
      <c r="T49" s="10">
        <v>0</v>
      </c>
      <c r="V49" s="11" t="b">
        <f t="shared" si="1"/>
        <v>0</v>
      </c>
      <c r="X49" s="10">
        <v>0</v>
      </c>
      <c r="AC49" t="b">
        <f t="shared" si="2"/>
        <v>0</v>
      </c>
    </row>
    <row r="50" spans="1:29" x14ac:dyDescent="0.2">
      <c r="A50" t="s">
        <v>49</v>
      </c>
      <c r="B50" t="s">
        <v>25</v>
      </c>
      <c r="C50" s="6">
        <v>43888</v>
      </c>
      <c r="D50" s="7">
        <v>244.69300000000001</v>
      </c>
      <c r="E50" s="6">
        <v>43971</v>
      </c>
      <c r="F50" s="7">
        <v>273.02300000000002</v>
      </c>
      <c r="G50">
        <v>1</v>
      </c>
      <c r="H50">
        <v>0</v>
      </c>
      <c r="J50" s="7"/>
      <c r="K50" s="8"/>
      <c r="M50" s="7"/>
      <c r="N50" s="8"/>
      <c r="O50" s="9" cm="1">
        <f t="array" ref="O50">_xlfn.IFS(AND(B50="Short",F50=Q50),(D50-F50)/D50,AND(B50="Long",F50=Q50),(F50/D50)-1,AND(B50="Long",F50&lt;&gt;Q50),(F50/D50)-1,AND(B50="Short",F50&lt;&gt;Q50),(D50-F50)/D50)</f>
        <v>0.11577772964490207</v>
      </c>
      <c r="P50" t="s">
        <v>23</v>
      </c>
      <c r="Q50" s="7">
        <v>273.02300000000002</v>
      </c>
      <c r="R50" s="8">
        <v>43888</v>
      </c>
      <c r="S50" s="10">
        <f t="shared" si="0"/>
        <v>83</v>
      </c>
      <c r="T50" s="10">
        <v>1</v>
      </c>
      <c r="V50" s="11" t="str">
        <f t="shared" si="1"/>
        <v>1</v>
      </c>
      <c r="X50" s="10">
        <v>0</v>
      </c>
      <c r="AC50">
        <f t="shared" si="2"/>
        <v>83</v>
      </c>
    </row>
    <row r="51" spans="1:29" x14ac:dyDescent="0.2">
      <c r="A51" t="s">
        <v>53</v>
      </c>
      <c r="B51" t="s">
        <v>25</v>
      </c>
      <c r="C51" s="6">
        <v>43906</v>
      </c>
      <c r="D51" s="7">
        <v>173.77099999999999</v>
      </c>
      <c r="E51" s="6">
        <v>43908</v>
      </c>
      <c r="F51" s="7">
        <v>209.98099999999999</v>
      </c>
      <c r="G51">
        <v>1</v>
      </c>
      <c r="H51">
        <v>0</v>
      </c>
      <c r="J51" s="7"/>
      <c r="K51" s="8"/>
      <c r="M51" s="7"/>
      <c r="N51" s="8"/>
      <c r="O51" s="9" cm="1">
        <f t="array" ref="O51">_xlfn.IFS(AND(B51="Short",F51=Q51),(D51-F51)/D51,AND(B51="Long",F51=Q51),(F51/D51)-1,AND(B51="Long",F51&lt;&gt;Q51),(F51/D51)-1,AND(B51="Short",F51&lt;&gt;Q51),(D51-F51)/D51)</f>
        <v>0.20837769248033333</v>
      </c>
      <c r="P51" t="s">
        <v>23</v>
      </c>
      <c r="Q51" s="7">
        <v>209.98099999999999</v>
      </c>
      <c r="R51" s="8">
        <v>43906</v>
      </c>
      <c r="S51" s="10">
        <f t="shared" si="0"/>
        <v>2</v>
      </c>
      <c r="T51" s="10">
        <v>1</v>
      </c>
      <c r="V51" s="11" t="str">
        <f t="shared" si="1"/>
        <v>1</v>
      </c>
      <c r="X51" s="10">
        <v>0</v>
      </c>
      <c r="AC51">
        <f t="shared" si="2"/>
        <v>2</v>
      </c>
    </row>
    <row r="52" spans="1:29" x14ac:dyDescent="0.2">
      <c r="A52" t="s">
        <v>57</v>
      </c>
      <c r="B52" t="s">
        <v>25</v>
      </c>
      <c r="C52" s="6">
        <v>43906</v>
      </c>
      <c r="D52" s="7">
        <v>17.713000000000001</v>
      </c>
      <c r="E52" s="6">
        <v>43930</v>
      </c>
      <c r="F52" s="7">
        <v>20.143000000000001</v>
      </c>
      <c r="G52">
        <v>1</v>
      </c>
      <c r="H52">
        <v>0</v>
      </c>
      <c r="J52" s="7"/>
      <c r="K52" s="8"/>
      <c r="M52" s="7"/>
      <c r="N52" s="8"/>
      <c r="O52" s="9" cm="1">
        <f t="array" ref="O52">_xlfn.IFS(AND(B52="Short",F52=Q52),(D52-F52)/D52,AND(B52="Long",F52=Q52),(F52/D52)-1,AND(B52="Long",F52&lt;&gt;Q52),(F52/D52)-1,AND(B52="Short",F52&lt;&gt;Q52),(D52-F52)/D52)</f>
        <v>0.13718737650313328</v>
      </c>
      <c r="P52" t="s">
        <v>23</v>
      </c>
      <c r="Q52" s="7">
        <v>20.143000000000001</v>
      </c>
      <c r="R52" s="8">
        <v>43906</v>
      </c>
      <c r="S52" s="10">
        <f t="shared" si="0"/>
        <v>24</v>
      </c>
      <c r="T52" s="10">
        <v>1</v>
      </c>
      <c r="V52" s="11" t="str">
        <f t="shared" si="1"/>
        <v>1</v>
      </c>
      <c r="X52" s="10">
        <v>0</v>
      </c>
      <c r="AC52">
        <f t="shared" si="2"/>
        <v>24</v>
      </c>
    </row>
    <row r="53" spans="1:29" x14ac:dyDescent="0.2">
      <c r="A53" t="s">
        <v>55</v>
      </c>
      <c r="B53" t="s">
        <v>25</v>
      </c>
      <c r="C53" s="6">
        <v>44862</v>
      </c>
      <c r="D53" s="7">
        <v>99.210499999999996</v>
      </c>
      <c r="E53" s="6">
        <v>44959</v>
      </c>
      <c r="F53" s="7">
        <v>112.2655</v>
      </c>
      <c r="G53">
        <v>1</v>
      </c>
      <c r="H53">
        <v>0</v>
      </c>
      <c r="J53" s="7"/>
      <c r="K53" s="8"/>
      <c r="M53" s="7"/>
      <c r="N53" s="8"/>
      <c r="O53" s="9" cm="1">
        <f t="array" ref="O53">_xlfn.IFS(AND(B53="Short",F53=Q53),(D53-F53)/D53,AND(B53="Long",F53=Q53),(F53/D53)-1,AND(B53="Long",F53&lt;&gt;Q53),(F53/D53)-1,AND(B53="Short",F53&lt;&gt;Q53),(D53-F53)/D53)</f>
        <v>0.13158889432066179</v>
      </c>
      <c r="P53" t="s">
        <v>23</v>
      </c>
      <c r="Q53" s="7">
        <v>112.2655</v>
      </c>
      <c r="R53" s="8">
        <v>44862</v>
      </c>
      <c r="S53" s="10">
        <f t="shared" si="0"/>
        <v>97</v>
      </c>
      <c r="T53" s="10">
        <v>1</v>
      </c>
      <c r="V53" s="11" t="str">
        <f t="shared" si="1"/>
        <v>1</v>
      </c>
      <c r="X53" s="10">
        <v>0</v>
      </c>
      <c r="AC53">
        <f t="shared" si="2"/>
        <v>97</v>
      </c>
    </row>
    <row r="54" spans="1:29" x14ac:dyDescent="0.2">
      <c r="A54" t="s">
        <v>61</v>
      </c>
      <c r="B54" t="s">
        <v>22</v>
      </c>
      <c r="C54" s="6">
        <v>45505</v>
      </c>
      <c r="D54" s="7">
        <v>78.021000000000001</v>
      </c>
      <c r="E54" s="6">
        <v>45506</v>
      </c>
      <c r="F54" s="7">
        <v>68.430999999999997</v>
      </c>
      <c r="G54">
        <v>1</v>
      </c>
      <c r="H54">
        <v>0</v>
      </c>
      <c r="J54" s="7"/>
      <c r="K54" s="8"/>
      <c r="M54" s="7"/>
      <c r="N54" s="8"/>
      <c r="O54" s="9" cm="1">
        <f t="array" ref="O54">_xlfn.IFS(AND(B54="Short",F54=Q54),(D54-F54)/D54,AND(B54="Long",F54=Q54),(F54/D54)-1,AND(B54="Long",F54&lt;&gt;Q54),(F54/D54)-1,AND(B54="Short",F54&lt;&gt;Q54),(D54-F54)/D54)</f>
        <v>0.12291562528037328</v>
      </c>
      <c r="P54" t="s">
        <v>23</v>
      </c>
      <c r="Q54" s="7">
        <v>68.430999999999997</v>
      </c>
      <c r="R54" s="8">
        <v>45505</v>
      </c>
      <c r="S54" s="10">
        <f t="shared" si="0"/>
        <v>1</v>
      </c>
      <c r="T54" s="10">
        <v>1</v>
      </c>
      <c r="V54" s="11" t="str">
        <f t="shared" si="1"/>
        <v>1</v>
      </c>
      <c r="X54" s="10">
        <v>0</v>
      </c>
      <c r="AC54">
        <f t="shared" si="2"/>
        <v>1</v>
      </c>
    </row>
    <row r="55" spans="1:29" x14ac:dyDescent="0.2">
      <c r="A55" t="s">
        <v>49</v>
      </c>
      <c r="B55" t="s">
        <v>22</v>
      </c>
      <c r="C55" s="6">
        <v>45282</v>
      </c>
      <c r="D55" s="7">
        <v>357.02499999999998</v>
      </c>
      <c r="E55" s="6">
        <v>45506</v>
      </c>
      <c r="F55" s="7">
        <v>297.17500000000001</v>
      </c>
      <c r="G55">
        <v>1</v>
      </c>
      <c r="H55">
        <v>0</v>
      </c>
      <c r="J55" s="7"/>
      <c r="K55" s="8"/>
      <c r="M55" s="7"/>
      <c r="N55" s="8"/>
      <c r="O55" s="9" cm="1">
        <f t="array" ref="O55">_xlfn.IFS(AND(B55="Short",F55=Q55),(D55-F55)/D55,AND(B55="Long",F55=Q55),(F55/D55)-1,AND(B55="Long",F55&lt;&gt;Q55),(F55/D55)-1,AND(B55="Short",F55&lt;&gt;Q55),(D55-F55)/D55)</f>
        <v>0.16763531965548623</v>
      </c>
      <c r="P55" t="s">
        <v>23</v>
      </c>
      <c r="Q55" s="7">
        <v>297.17500000000001</v>
      </c>
      <c r="R55" s="8">
        <v>45282</v>
      </c>
      <c r="S55" s="10">
        <f t="shared" si="0"/>
        <v>224</v>
      </c>
      <c r="T55" s="10">
        <v>1</v>
      </c>
      <c r="V55" s="11" t="str">
        <f t="shared" si="1"/>
        <v>1</v>
      </c>
      <c r="X55" s="10">
        <v>0</v>
      </c>
      <c r="AC55">
        <f t="shared" si="2"/>
        <v>224</v>
      </c>
    </row>
    <row r="56" spans="1:29" x14ac:dyDescent="0.2">
      <c r="A56" t="s">
        <v>63</v>
      </c>
      <c r="B56" t="s">
        <v>25</v>
      </c>
      <c r="C56" s="6">
        <v>43906</v>
      </c>
      <c r="D56" s="7">
        <v>21.078399999999998</v>
      </c>
      <c r="E56" s="6">
        <v>43915</v>
      </c>
      <c r="F56" s="7">
        <v>23.682400000000001</v>
      </c>
      <c r="G56">
        <v>1</v>
      </c>
      <c r="H56">
        <v>0</v>
      </c>
      <c r="J56" s="7"/>
      <c r="K56" s="8"/>
      <c r="M56" s="7"/>
      <c r="N56" s="8"/>
      <c r="O56" s="9" cm="1">
        <f t="array" ref="O56">_xlfn.IFS(AND(B56="Short",F56=Q56),(D56-F56)/D56,AND(B56="Long",F56=Q56),(F56/D56)-1,AND(B56="Long",F56&lt;&gt;Q56),(F56/D56)-1,AND(B56="Short",F56&lt;&gt;Q56),(D56-F56)/D56)</f>
        <v>0.12353878852284828</v>
      </c>
      <c r="P56" t="s">
        <v>23</v>
      </c>
      <c r="Q56" s="7">
        <v>23.682400000000001</v>
      </c>
      <c r="R56" s="8">
        <v>43906</v>
      </c>
      <c r="S56" s="10">
        <f t="shared" si="0"/>
        <v>9</v>
      </c>
      <c r="T56" s="10">
        <v>1</v>
      </c>
      <c r="V56" s="11" t="str">
        <f t="shared" si="1"/>
        <v>1</v>
      </c>
      <c r="X56" s="10">
        <v>0</v>
      </c>
      <c r="AC56">
        <f t="shared" si="2"/>
        <v>9</v>
      </c>
    </row>
    <row r="57" spans="1:29" x14ac:dyDescent="0.2">
      <c r="A57" t="s">
        <v>58</v>
      </c>
      <c r="B57" t="s">
        <v>25</v>
      </c>
      <c r="C57" s="6">
        <v>43770</v>
      </c>
      <c r="D57" s="7">
        <v>45.187750000000001</v>
      </c>
      <c r="E57" s="6">
        <v>44043</v>
      </c>
      <c r="F57" s="7">
        <v>62.91525</v>
      </c>
      <c r="G57">
        <v>1</v>
      </c>
      <c r="H57">
        <v>0</v>
      </c>
      <c r="J57" s="7"/>
      <c r="K57" s="8"/>
      <c r="M57" s="7"/>
      <c r="N57" s="8"/>
      <c r="O57" s="9" cm="1">
        <f t="array" ref="O57">_xlfn.IFS(AND(B57="Short",F57=Q57),(D57-F57)/D57,AND(B57="Long",F57=Q57),(F57/D57)-1,AND(B57="Long",F57&lt;&gt;Q57),(F57/D57)-1,AND(B57="Short",F57&lt;&gt;Q57),(D57-F57)/D57)</f>
        <v>0.39230764975020893</v>
      </c>
      <c r="P57" t="s">
        <v>23</v>
      </c>
      <c r="Q57" s="7">
        <v>62.91525</v>
      </c>
      <c r="R57" s="8">
        <v>43770</v>
      </c>
      <c r="S57" s="10">
        <f t="shared" si="0"/>
        <v>273</v>
      </c>
      <c r="T57" s="10">
        <v>1</v>
      </c>
      <c r="V57" s="11" t="str">
        <f t="shared" si="1"/>
        <v>1</v>
      </c>
      <c r="X57" s="10">
        <v>0</v>
      </c>
      <c r="AC57">
        <f t="shared" si="2"/>
        <v>273</v>
      </c>
    </row>
    <row r="58" spans="1:29" x14ac:dyDescent="0.2">
      <c r="A58" t="s">
        <v>63</v>
      </c>
      <c r="B58" t="s">
        <v>22</v>
      </c>
      <c r="C58" s="6">
        <v>45456</v>
      </c>
      <c r="D58" s="7">
        <v>168.85509999999999</v>
      </c>
      <c r="E58" s="6">
        <v>45498</v>
      </c>
      <c r="F58" s="7">
        <v>147.40610000000001</v>
      </c>
      <c r="G58">
        <v>1</v>
      </c>
      <c r="H58">
        <v>0</v>
      </c>
      <c r="J58" s="7"/>
      <c r="K58" s="8"/>
      <c r="M58" s="7"/>
      <c r="N58" s="8"/>
      <c r="O58" s="9" cm="1">
        <f t="array" ref="O58">_xlfn.IFS(AND(B58="Short",F58=Q58),(D58-F58)/D58,AND(B58="Long",F58=Q58),(F58/D58)-1,AND(B58="Long",F58&lt;&gt;Q58),(F58/D58)-1,AND(B58="Short",F58&lt;&gt;Q58),(D58-F58)/D58)</f>
        <v>0.12702607146600833</v>
      </c>
      <c r="P58" t="s">
        <v>23</v>
      </c>
      <c r="Q58" s="7">
        <v>147.40610000000001</v>
      </c>
      <c r="R58" s="8">
        <v>45456</v>
      </c>
      <c r="S58" s="10">
        <f t="shared" si="0"/>
        <v>42</v>
      </c>
      <c r="T58" s="10">
        <v>1</v>
      </c>
      <c r="V58" s="11" t="str">
        <f t="shared" si="1"/>
        <v>1</v>
      </c>
      <c r="X58" s="10">
        <v>0</v>
      </c>
      <c r="AC58">
        <f t="shared" si="2"/>
        <v>42</v>
      </c>
    </row>
    <row r="59" spans="1:29" x14ac:dyDescent="0.2">
      <c r="A59" t="s">
        <v>66</v>
      </c>
      <c r="B59" t="s">
        <v>25</v>
      </c>
      <c r="C59" s="6">
        <v>43906</v>
      </c>
      <c r="D59" s="7">
        <v>94.757999999999996</v>
      </c>
      <c r="E59" s="6">
        <v>43907</v>
      </c>
      <c r="F59" s="7">
        <v>107.33799999999999</v>
      </c>
      <c r="G59">
        <v>1</v>
      </c>
      <c r="H59">
        <v>0</v>
      </c>
      <c r="J59" s="7"/>
      <c r="K59" s="8"/>
      <c r="M59" s="7"/>
      <c r="N59" s="8"/>
      <c r="O59" s="9" cm="1">
        <f t="array" ref="O59">_xlfn.IFS(AND(B59="Short",F59=Q59),(D59-F59)/D59,AND(B59="Long",F59=Q59),(F59/D59)-1,AND(B59="Long",F59&lt;&gt;Q59),(F59/D59)-1,AND(B59="Short",F59&lt;&gt;Q59),(D59-F59)/D59)</f>
        <v>0.13275923932543954</v>
      </c>
      <c r="P59" t="s">
        <v>23</v>
      </c>
      <c r="Q59" s="7">
        <v>107.33799999999999</v>
      </c>
      <c r="R59" s="8">
        <v>43906</v>
      </c>
      <c r="S59" s="10">
        <f t="shared" si="0"/>
        <v>1</v>
      </c>
      <c r="T59" s="10">
        <v>1</v>
      </c>
      <c r="V59" s="11" t="str">
        <f t="shared" si="1"/>
        <v>1</v>
      </c>
      <c r="X59" s="10">
        <v>0</v>
      </c>
      <c r="AC59">
        <f t="shared" si="2"/>
        <v>1</v>
      </c>
    </row>
    <row r="60" spans="1:29" x14ac:dyDescent="0.2">
      <c r="A60" t="s">
        <v>52</v>
      </c>
      <c r="B60" t="s">
        <v>25</v>
      </c>
      <c r="C60" s="6">
        <v>45408</v>
      </c>
      <c r="D60" s="7">
        <v>274.392</v>
      </c>
      <c r="E60" s="6">
        <v>45499</v>
      </c>
      <c r="F60" s="7">
        <v>309.512</v>
      </c>
      <c r="G60">
        <v>1</v>
      </c>
      <c r="H60">
        <v>0</v>
      </c>
      <c r="J60" s="7"/>
      <c r="K60" s="8"/>
      <c r="M60" s="7"/>
      <c r="N60" s="8"/>
      <c r="O60" s="9" cm="1">
        <f t="array" ref="O60">_xlfn.IFS(AND(B60="Short",F60=Q60),(D60-F60)/D60,AND(B60="Long",F60=Q60),(F60/D60)-1,AND(B60="Long",F60&lt;&gt;Q60),(F60/D60)-1,AND(B60="Short",F60&lt;&gt;Q60),(D60-F60)/D60)</f>
        <v>0.12799206973964261</v>
      </c>
      <c r="P60" t="s">
        <v>23</v>
      </c>
      <c r="Q60" s="7">
        <v>309.512</v>
      </c>
      <c r="R60" s="8">
        <v>45408</v>
      </c>
      <c r="S60" s="10">
        <f t="shared" si="0"/>
        <v>91</v>
      </c>
      <c r="T60" s="10">
        <v>1</v>
      </c>
      <c r="V60" s="11" t="str">
        <f t="shared" si="1"/>
        <v>1</v>
      </c>
      <c r="X60" s="10">
        <v>0</v>
      </c>
      <c r="AC60">
        <f t="shared" si="2"/>
        <v>91</v>
      </c>
    </row>
    <row r="61" spans="1:29" x14ac:dyDescent="0.2">
      <c r="A61" t="s">
        <v>64</v>
      </c>
      <c r="B61" t="s">
        <v>22</v>
      </c>
      <c r="C61" s="6">
        <v>43903</v>
      </c>
      <c r="D61" s="7">
        <v>172.95699999999999</v>
      </c>
      <c r="E61" s="6">
        <v>43906</v>
      </c>
      <c r="F61" s="7">
        <v>152.827</v>
      </c>
      <c r="G61">
        <v>1</v>
      </c>
      <c r="H61">
        <v>0</v>
      </c>
      <c r="J61" s="7"/>
      <c r="K61" s="8"/>
      <c r="M61" s="7"/>
      <c r="N61" s="8"/>
      <c r="O61" s="9" cm="1">
        <f t="array" ref="O61">_xlfn.IFS(AND(B61="Short",F61=Q61),(D61-F61)/D61,AND(B61="Long",F61=Q61),(F61/D61)-1,AND(B61="Long",F61&lt;&gt;Q61),(F61/D61)-1,AND(B61="Short",F61&lt;&gt;Q61),(D61-F61)/D61)</f>
        <v>0.11638731014067077</v>
      </c>
      <c r="P61" t="s">
        <v>23</v>
      </c>
      <c r="Q61" s="7">
        <v>152.827</v>
      </c>
      <c r="R61" s="8">
        <v>43903</v>
      </c>
      <c r="S61" s="10">
        <f t="shared" si="0"/>
        <v>3</v>
      </c>
      <c r="T61" s="10">
        <v>1</v>
      </c>
      <c r="V61" s="11" t="str">
        <f t="shared" si="1"/>
        <v>1</v>
      </c>
      <c r="X61" s="10">
        <v>0</v>
      </c>
      <c r="AC61">
        <f t="shared" si="2"/>
        <v>3</v>
      </c>
    </row>
    <row r="62" spans="1:29" x14ac:dyDescent="0.2">
      <c r="A62" t="s">
        <v>64</v>
      </c>
      <c r="B62" t="s">
        <v>22</v>
      </c>
      <c r="C62" s="6">
        <v>43914</v>
      </c>
      <c r="D62" s="7">
        <v>121.874</v>
      </c>
      <c r="E62" s="6">
        <v>44280</v>
      </c>
      <c r="F62" s="7">
        <v>247.19</v>
      </c>
      <c r="G62">
        <v>0</v>
      </c>
      <c r="H62">
        <v>0</v>
      </c>
      <c r="J62" s="7"/>
      <c r="K62" s="8"/>
      <c r="M62" s="7"/>
      <c r="N62" s="8"/>
      <c r="O62" s="9" cm="1">
        <f t="array" ref="O62">_xlfn.IFS(AND(B62="Short",F62=Q62),(D62-F62)/D62,AND(B62="Long",F62=Q62),(F62/D62)-1,AND(B62="Long",F62&lt;&gt;Q62),(F62/D62)-1,AND(B62="Short",F62&lt;&gt;Q62),(D62-F62)/D62)</f>
        <v>-1.0282422830136042</v>
      </c>
      <c r="P62" t="s">
        <v>23</v>
      </c>
      <c r="Q62" s="7">
        <v>103.81399999999999</v>
      </c>
      <c r="R62" s="8">
        <v>43914</v>
      </c>
      <c r="S62" s="10">
        <f t="shared" si="0"/>
        <v>366</v>
      </c>
      <c r="T62" s="10">
        <v>0</v>
      </c>
      <c r="V62" s="11" t="b">
        <f t="shared" si="1"/>
        <v>0</v>
      </c>
      <c r="X62" s="10">
        <v>0</v>
      </c>
      <c r="AC62" t="b">
        <f t="shared" si="2"/>
        <v>0</v>
      </c>
    </row>
    <row r="63" spans="1:29" x14ac:dyDescent="0.2">
      <c r="A63" t="s">
        <v>58</v>
      </c>
      <c r="B63" t="s">
        <v>22</v>
      </c>
      <c r="C63" s="6">
        <v>44138</v>
      </c>
      <c r="D63" s="7">
        <v>60.104999999999997</v>
      </c>
      <c r="E63" s="6">
        <v>44504</v>
      </c>
      <c r="F63" s="7">
        <v>130.965</v>
      </c>
      <c r="G63">
        <v>0</v>
      </c>
      <c r="H63">
        <v>0</v>
      </c>
      <c r="J63" s="7"/>
      <c r="K63" s="8"/>
      <c r="M63" s="7"/>
      <c r="N63" s="8"/>
      <c r="O63" s="9" cm="1">
        <f t="array" ref="O63">_xlfn.IFS(AND(B63="Short",F63=Q63),(D63-F63)/D63,AND(B63="Long",F63=Q63),(F63/D63)-1,AND(B63="Long",F63&lt;&gt;Q63),(F63/D63)-1,AND(B63="Short",F63&lt;&gt;Q63),(D63-F63)/D63)</f>
        <v>-1.1789368604941355</v>
      </c>
      <c r="P63" t="s">
        <v>23</v>
      </c>
      <c r="Q63" s="7">
        <v>53.354999999999997</v>
      </c>
      <c r="R63" s="8">
        <v>44138</v>
      </c>
      <c r="S63" s="10">
        <f t="shared" si="0"/>
        <v>366</v>
      </c>
      <c r="T63" s="10">
        <v>0</v>
      </c>
      <c r="V63" s="11" t="b">
        <f t="shared" si="1"/>
        <v>0</v>
      </c>
      <c r="X63" s="10">
        <v>0</v>
      </c>
      <c r="AC63" t="b">
        <f t="shared" si="2"/>
        <v>0</v>
      </c>
    </row>
    <row r="64" spans="1:29" x14ac:dyDescent="0.2">
      <c r="A64" t="s">
        <v>62</v>
      </c>
      <c r="B64" t="s">
        <v>22</v>
      </c>
      <c r="C64" s="6">
        <v>44516</v>
      </c>
      <c r="D64" s="7">
        <v>204.697</v>
      </c>
      <c r="E64" s="6">
        <v>44531</v>
      </c>
      <c r="F64" s="7">
        <v>163.267</v>
      </c>
      <c r="G64">
        <v>1</v>
      </c>
      <c r="H64">
        <v>0</v>
      </c>
      <c r="J64" s="7"/>
      <c r="K64" s="8"/>
      <c r="M64" s="7"/>
      <c r="N64" s="8"/>
      <c r="O64" s="9" cm="1">
        <f t="array" ref="O64">_xlfn.IFS(AND(B64="Short",F64=Q64),(D64-F64)/D64,AND(B64="Long",F64=Q64),(F64/D64)-1,AND(B64="Long",F64&lt;&gt;Q64),(F64/D64)-1,AND(B64="Short",F64&lt;&gt;Q64),(D64-F64)/D64)</f>
        <v>0.20239671319071606</v>
      </c>
      <c r="P64" t="s">
        <v>23</v>
      </c>
      <c r="Q64" s="7">
        <v>163.267</v>
      </c>
      <c r="R64" s="8">
        <v>44516</v>
      </c>
      <c r="S64" s="10">
        <f t="shared" si="0"/>
        <v>15</v>
      </c>
      <c r="T64" s="10">
        <v>1</v>
      </c>
      <c r="V64" s="11" t="str">
        <f t="shared" si="1"/>
        <v>1</v>
      </c>
      <c r="X64" s="10">
        <v>0</v>
      </c>
      <c r="AC64">
        <f t="shared" si="2"/>
        <v>15</v>
      </c>
    </row>
    <row r="65" spans="1:29" x14ac:dyDescent="0.2">
      <c r="A65" t="s">
        <v>67</v>
      </c>
      <c r="B65" t="s">
        <v>25</v>
      </c>
      <c r="C65" s="6">
        <v>43899</v>
      </c>
      <c r="D65" s="7">
        <v>22.577999999999999</v>
      </c>
      <c r="E65" s="6">
        <v>43978</v>
      </c>
      <c r="F65" s="7">
        <v>26.058</v>
      </c>
      <c r="G65">
        <v>1</v>
      </c>
      <c r="H65">
        <v>0</v>
      </c>
      <c r="J65" s="7"/>
      <c r="K65" s="8"/>
      <c r="M65" s="7"/>
      <c r="N65" s="8"/>
      <c r="O65" s="9" cm="1">
        <f t="array" ref="O65">_xlfn.IFS(AND(B65="Short",F65=Q65),(D65-F65)/D65,AND(B65="Long",F65=Q65),(F65/D65)-1,AND(B65="Long",F65&lt;&gt;Q65),(F65/D65)-1,AND(B65="Short",F65&lt;&gt;Q65),(D65-F65)/D65)</f>
        <v>0.15413234121711405</v>
      </c>
      <c r="P65" t="s">
        <v>23</v>
      </c>
      <c r="Q65" s="7">
        <v>26.058</v>
      </c>
      <c r="R65" s="8">
        <v>43899</v>
      </c>
      <c r="S65" s="10">
        <f t="shared" si="0"/>
        <v>79</v>
      </c>
      <c r="T65" s="10">
        <v>1</v>
      </c>
      <c r="V65" s="11" t="str">
        <f t="shared" si="1"/>
        <v>1</v>
      </c>
      <c r="X65" s="10">
        <v>0</v>
      </c>
      <c r="AC65">
        <f t="shared" si="2"/>
        <v>79</v>
      </c>
    </row>
    <row r="66" spans="1:29" x14ac:dyDescent="0.2">
      <c r="A66" t="s">
        <v>65</v>
      </c>
      <c r="B66" t="s">
        <v>25</v>
      </c>
      <c r="C66" s="6">
        <v>43906</v>
      </c>
      <c r="D66" s="7">
        <v>84.156000000000006</v>
      </c>
      <c r="E66" s="6">
        <v>43978</v>
      </c>
      <c r="F66" s="7">
        <v>101.316</v>
      </c>
      <c r="G66">
        <v>1</v>
      </c>
      <c r="H66">
        <v>0</v>
      </c>
      <c r="J66" s="7"/>
      <c r="K66" s="8"/>
      <c r="M66" s="7"/>
      <c r="N66" s="8"/>
      <c r="O66" s="9" cm="1">
        <f t="array" ref="O66">_xlfn.IFS(AND(B66="Short",F66=Q66),(D66-F66)/D66,AND(B66="Long",F66=Q66),(F66/D66)-1,AND(B66="Long",F66&lt;&gt;Q66),(F66/D66)-1,AND(B66="Short",F66&lt;&gt;Q66),(D66-F66)/D66)</f>
        <v>0.20390702980179665</v>
      </c>
      <c r="P66" t="s">
        <v>23</v>
      </c>
      <c r="Q66" s="7">
        <v>101.316</v>
      </c>
      <c r="R66" s="8">
        <v>43906</v>
      </c>
      <c r="S66" s="10">
        <f t="shared" si="0"/>
        <v>72</v>
      </c>
      <c r="T66" s="10">
        <v>1</v>
      </c>
      <c r="V66" s="11" t="str">
        <f t="shared" si="1"/>
        <v>1</v>
      </c>
      <c r="X66" s="10">
        <v>0</v>
      </c>
      <c r="AC66">
        <f t="shared" si="2"/>
        <v>72</v>
      </c>
    </row>
    <row r="67" spans="1:29" x14ac:dyDescent="0.2">
      <c r="A67" t="s">
        <v>68</v>
      </c>
      <c r="B67" t="s">
        <v>25</v>
      </c>
      <c r="C67" s="6">
        <v>43906</v>
      </c>
      <c r="D67" s="7">
        <v>920.27300000000002</v>
      </c>
      <c r="E67" s="6">
        <v>43938</v>
      </c>
      <c r="F67" s="7">
        <v>1023.003</v>
      </c>
      <c r="G67">
        <v>1</v>
      </c>
      <c r="H67">
        <v>0</v>
      </c>
      <c r="J67" s="7"/>
      <c r="K67" s="8"/>
      <c r="M67" s="7"/>
      <c r="N67" s="8"/>
      <c r="O67" s="9" cm="1">
        <f t="array" ref="O67">_xlfn.IFS(AND(B67="Short",F67=Q67),(D67-F67)/D67,AND(B67="Long",F67=Q67),(F67/D67)-1,AND(B67="Long",F67&lt;&gt;Q67),(F67/D67)-1,AND(B67="Short",F67&lt;&gt;Q67),(D67-F67)/D67)</f>
        <v>0.11162991851331072</v>
      </c>
      <c r="P67" t="s">
        <v>23</v>
      </c>
      <c r="Q67" s="7">
        <v>1023.003</v>
      </c>
      <c r="R67" s="8">
        <v>43906</v>
      </c>
      <c r="S67" s="10">
        <f t="shared" ref="S67:S130" si="3">_xlfn.DAYS(E67,C67)</f>
        <v>32</v>
      </c>
      <c r="T67" s="10">
        <v>1</v>
      </c>
      <c r="V67" s="11" t="str">
        <f t="shared" ref="V67:V130" si="4">IF(F67=Q67,"1")</f>
        <v>1</v>
      </c>
      <c r="X67" s="10">
        <v>0</v>
      </c>
      <c r="AC67">
        <f t="shared" si="2"/>
        <v>32</v>
      </c>
    </row>
    <row r="68" spans="1:29" x14ac:dyDescent="0.2">
      <c r="A68" t="s">
        <v>54</v>
      </c>
      <c r="B68" t="s">
        <v>25</v>
      </c>
      <c r="C68" s="6">
        <v>43906</v>
      </c>
      <c r="D68" s="7">
        <v>37.593000000000004</v>
      </c>
      <c r="E68" s="6">
        <v>43948</v>
      </c>
      <c r="F68" s="7">
        <v>41.923000000000002</v>
      </c>
      <c r="G68">
        <v>1</v>
      </c>
      <c r="H68">
        <v>0</v>
      </c>
      <c r="J68" s="7"/>
      <c r="K68" s="8"/>
      <c r="M68" s="7"/>
      <c r="N68" s="8"/>
      <c r="O68" s="9" cm="1">
        <f t="array" ref="O68">_xlfn.IFS(AND(B68="Short",F68=Q68),(D68-F68)/D68,AND(B68="Long",F68=Q68),(F68/D68)-1,AND(B68="Long",F68&lt;&gt;Q68),(F68/D68)-1,AND(B68="Short",F68&lt;&gt;Q68),(D68-F68)/D68)</f>
        <v>0.11518101774266487</v>
      </c>
      <c r="P68" t="s">
        <v>23</v>
      </c>
      <c r="Q68" s="7">
        <v>41.923000000000002</v>
      </c>
      <c r="R68" s="8">
        <v>43906</v>
      </c>
      <c r="S68" s="10">
        <f t="shared" si="3"/>
        <v>42</v>
      </c>
      <c r="T68" s="10">
        <v>1</v>
      </c>
      <c r="V68" s="11" t="str">
        <f t="shared" si="4"/>
        <v>1</v>
      </c>
      <c r="X68" s="10">
        <v>0</v>
      </c>
      <c r="AC68">
        <f t="shared" ref="AC68:AC131" si="5">IF(O68&gt;-0.01,_xlfn.DAYS(E68,C68))</f>
        <v>42</v>
      </c>
    </row>
    <row r="69" spans="1:29" x14ac:dyDescent="0.2">
      <c r="A69" t="s">
        <v>58</v>
      </c>
      <c r="B69" t="s">
        <v>22</v>
      </c>
      <c r="C69" s="6">
        <v>44861</v>
      </c>
      <c r="D69" s="7">
        <v>119.986</v>
      </c>
      <c r="E69" s="6">
        <v>44950</v>
      </c>
      <c r="F69" s="7">
        <v>107.746</v>
      </c>
      <c r="G69">
        <v>1</v>
      </c>
      <c r="H69">
        <v>0</v>
      </c>
      <c r="J69" s="7"/>
      <c r="K69" s="8"/>
      <c r="M69" s="7"/>
      <c r="N69" s="8"/>
      <c r="O69" s="9" cm="1">
        <f t="array" ref="O69">_xlfn.IFS(AND(B69="Short",F69=Q69),(D69-F69)/D69,AND(B69="Long",F69=Q69),(F69/D69)-1,AND(B69="Long",F69&lt;&gt;Q69),(F69/D69)-1,AND(B69="Short",F69&lt;&gt;Q69),(D69-F69)/D69)</f>
        <v>0.10201190138849539</v>
      </c>
      <c r="P69" t="s">
        <v>23</v>
      </c>
      <c r="Q69" s="7">
        <v>107.746</v>
      </c>
      <c r="R69" s="8">
        <v>44861</v>
      </c>
      <c r="S69" s="10">
        <f t="shared" si="3"/>
        <v>89</v>
      </c>
      <c r="T69" s="10">
        <v>1</v>
      </c>
      <c r="V69" s="11" t="str">
        <f t="shared" si="4"/>
        <v>1</v>
      </c>
      <c r="X69" s="10">
        <v>0</v>
      </c>
      <c r="AC69">
        <f t="shared" si="5"/>
        <v>89</v>
      </c>
    </row>
    <row r="70" spans="1:29" x14ac:dyDescent="0.2">
      <c r="A70" t="s">
        <v>71</v>
      </c>
      <c r="B70" t="s">
        <v>25</v>
      </c>
      <c r="C70" s="6">
        <v>43906</v>
      </c>
      <c r="D70" s="7">
        <v>73.492999999999995</v>
      </c>
      <c r="E70" s="6">
        <v>43908</v>
      </c>
      <c r="F70" s="7">
        <v>81.822999999999993</v>
      </c>
      <c r="G70">
        <v>1</v>
      </c>
      <c r="H70">
        <v>0</v>
      </c>
      <c r="J70" s="7"/>
      <c r="K70" s="8"/>
      <c r="M70" s="7"/>
      <c r="N70" s="8"/>
      <c r="O70" s="9" cm="1">
        <f t="array" ref="O70">_xlfn.IFS(AND(B70="Short",F70=Q70),(D70-F70)/D70,AND(B70="Long",F70=Q70),(F70/D70)-1,AND(B70="Long",F70&lt;&gt;Q70),(F70/D70)-1,AND(B70="Short",F70&lt;&gt;Q70),(D70-F70)/D70)</f>
        <v>0.11334412801219163</v>
      </c>
      <c r="P70" t="s">
        <v>23</v>
      </c>
      <c r="Q70" s="7">
        <v>81.822999999999993</v>
      </c>
      <c r="R70" s="8">
        <v>43906</v>
      </c>
      <c r="S70" s="10">
        <f t="shared" si="3"/>
        <v>2</v>
      </c>
      <c r="T70" s="10">
        <v>1</v>
      </c>
      <c r="V70" s="11" t="str">
        <f t="shared" si="4"/>
        <v>1</v>
      </c>
      <c r="X70" s="10">
        <v>0</v>
      </c>
      <c r="AC70">
        <f t="shared" si="5"/>
        <v>2</v>
      </c>
    </row>
    <row r="71" spans="1:29" x14ac:dyDescent="0.2">
      <c r="A71" t="s">
        <v>58</v>
      </c>
      <c r="B71" t="s">
        <v>22</v>
      </c>
      <c r="C71" s="6">
        <v>45139</v>
      </c>
      <c r="D71" s="7">
        <v>175.25899999999999</v>
      </c>
      <c r="E71" s="6">
        <v>45505</v>
      </c>
      <c r="F71" s="7">
        <v>338.64</v>
      </c>
      <c r="G71">
        <v>0</v>
      </c>
      <c r="H71">
        <v>0</v>
      </c>
      <c r="J71" s="7"/>
      <c r="K71" s="8"/>
      <c r="M71" s="7"/>
      <c r="N71" s="8"/>
      <c r="O71" s="9" cm="1">
        <f t="array" ref="O71">_xlfn.IFS(AND(B71="Short",F71=Q71),(D71-F71)/D71,AND(B71="Long",F71=Q71),(F71/D71)-1,AND(B71="Long",F71&lt;&gt;Q71),(F71/D71)-1,AND(B71="Short",F71&lt;&gt;Q71),(D71-F71)/D71)</f>
        <v>-0.93222601977644526</v>
      </c>
      <c r="P71" t="s">
        <v>23</v>
      </c>
      <c r="Q71" s="7">
        <v>152.84899999999999</v>
      </c>
      <c r="R71" s="8">
        <v>45139</v>
      </c>
      <c r="S71" s="10">
        <f t="shared" si="3"/>
        <v>366</v>
      </c>
      <c r="T71" s="10">
        <v>0</v>
      </c>
      <c r="V71" s="11" t="b">
        <f t="shared" si="4"/>
        <v>0</v>
      </c>
      <c r="X71" s="10">
        <v>0</v>
      </c>
      <c r="AC71" t="b">
        <f t="shared" si="5"/>
        <v>0</v>
      </c>
    </row>
    <row r="72" spans="1:29" x14ac:dyDescent="0.2">
      <c r="A72" t="s">
        <v>69</v>
      </c>
      <c r="B72" t="s">
        <v>22</v>
      </c>
      <c r="C72" s="6">
        <v>44882</v>
      </c>
      <c r="D72" s="7">
        <v>37.436500000000002</v>
      </c>
      <c r="E72" s="6">
        <v>45211</v>
      </c>
      <c r="F72" s="7">
        <v>30.651499999999999</v>
      </c>
      <c r="G72">
        <v>1</v>
      </c>
      <c r="H72">
        <v>0</v>
      </c>
      <c r="J72" s="7"/>
      <c r="K72" s="8"/>
      <c r="M72" s="7"/>
      <c r="N72" s="8"/>
      <c r="O72" s="9" cm="1">
        <f t="array" ref="O72">_xlfn.IFS(AND(B72="Short",F72=Q72),(D72-F72)/D72,AND(B72="Long",F72=Q72),(F72/D72)-1,AND(B72="Long",F72&lt;&gt;Q72),(F72/D72)-1,AND(B72="Short",F72&lt;&gt;Q72),(D72-F72)/D72)</f>
        <v>0.18124023346199572</v>
      </c>
      <c r="P72" t="s">
        <v>23</v>
      </c>
      <c r="Q72" s="7">
        <v>30.651499999999999</v>
      </c>
      <c r="R72" s="8">
        <v>44882</v>
      </c>
      <c r="S72" s="10">
        <f t="shared" si="3"/>
        <v>329</v>
      </c>
      <c r="T72" s="10">
        <v>1</v>
      </c>
      <c r="V72" s="11" t="str">
        <f t="shared" si="4"/>
        <v>1</v>
      </c>
      <c r="X72" s="10">
        <v>0</v>
      </c>
      <c r="AC72">
        <f t="shared" si="5"/>
        <v>329</v>
      </c>
    </row>
    <row r="73" spans="1:29" x14ac:dyDescent="0.2">
      <c r="A73" t="s">
        <v>70</v>
      </c>
      <c r="B73" t="s">
        <v>25</v>
      </c>
      <c r="C73" s="6">
        <v>43906</v>
      </c>
      <c r="D73" s="7">
        <v>29.638999999999999</v>
      </c>
      <c r="E73" s="6">
        <v>43921</v>
      </c>
      <c r="F73" s="7">
        <v>34.628999999999998</v>
      </c>
      <c r="G73">
        <v>1</v>
      </c>
      <c r="H73">
        <v>0</v>
      </c>
      <c r="J73" s="7"/>
      <c r="K73" s="8"/>
      <c r="M73" s="7"/>
      <c r="N73" s="8"/>
      <c r="O73" s="9" cm="1">
        <f t="array" ref="O73">_xlfn.IFS(AND(B73="Short",F73=Q73),(D73-F73)/D73,AND(B73="Long",F73=Q73),(F73/D73)-1,AND(B73="Long",F73&lt;&gt;Q73),(F73/D73)-1,AND(B73="Short",F73&lt;&gt;Q73),(D73-F73)/D73)</f>
        <v>0.16835925638516813</v>
      </c>
      <c r="P73" t="s">
        <v>23</v>
      </c>
      <c r="Q73" s="7">
        <v>34.628999999999998</v>
      </c>
      <c r="R73" s="8">
        <v>43906</v>
      </c>
      <c r="S73" s="10">
        <f t="shared" si="3"/>
        <v>15</v>
      </c>
      <c r="T73" s="10">
        <v>1</v>
      </c>
      <c r="V73" s="11" t="str">
        <f t="shared" si="4"/>
        <v>1</v>
      </c>
      <c r="X73" s="10">
        <v>0</v>
      </c>
      <c r="AC73">
        <f t="shared" si="5"/>
        <v>15</v>
      </c>
    </row>
    <row r="74" spans="1:29" x14ac:dyDescent="0.2">
      <c r="A74" t="s">
        <v>59</v>
      </c>
      <c r="B74" t="s">
        <v>22</v>
      </c>
      <c r="C74" s="6">
        <v>43724</v>
      </c>
      <c r="D74" s="7">
        <v>26.608000000000001</v>
      </c>
      <c r="E74" s="6">
        <v>43740</v>
      </c>
      <c r="F74" s="7">
        <v>24.088000000000001</v>
      </c>
      <c r="G74">
        <v>1</v>
      </c>
      <c r="H74">
        <v>0</v>
      </c>
      <c r="J74" s="7"/>
      <c r="K74" s="8"/>
      <c r="M74" s="7"/>
      <c r="N74" s="8"/>
      <c r="O74" s="9" cm="1">
        <f t="array" ref="O74">_xlfn.IFS(AND(B74="Short",F74=Q74),(D74-F74)/D74,AND(B74="Long",F74=Q74),(F74/D74)-1,AND(B74="Long",F74&lt;&gt;Q74),(F74/D74)-1,AND(B74="Short",F74&lt;&gt;Q74),(D74-F74)/D74)</f>
        <v>9.470835838845458E-2</v>
      </c>
      <c r="P74" t="s">
        <v>23</v>
      </c>
      <c r="Q74" s="7">
        <v>24.088000000000001</v>
      </c>
      <c r="R74" s="8">
        <v>43724</v>
      </c>
      <c r="S74" s="10">
        <f t="shared" si="3"/>
        <v>16</v>
      </c>
      <c r="T74" s="10">
        <v>1</v>
      </c>
      <c r="V74" s="11" t="str">
        <f t="shared" si="4"/>
        <v>1</v>
      </c>
      <c r="X74" s="10">
        <v>0</v>
      </c>
      <c r="AC74">
        <f t="shared" si="5"/>
        <v>16</v>
      </c>
    </row>
    <row r="75" spans="1:29" x14ac:dyDescent="0.2">
      <c r="A75" t="s">
        <v>59</v>
      </c>
      <c r="B75" t="s">
        <v>25</v>
      </c>
      <c r="C75" s="6">
        <v>43801</v>
      </c>
      <c r="D75" s="7">
        <v>20.228000000000002</v>
      </c>
      <c r="E75" s="6">
        <v>43816</v>
      </c>
      <c r="F75" s="7">
        <v>22.507999999999999</v>
      </c>
      <c r="G75">
        <v>1</v>
      </c>
      <c r="H75">
        <v>0</v>
      </c>
      <c r="J75" s="7"/>
      <c r="K75" s="8"/>
      <c r="M75" s="7"/>
      <c r="N75" s="8"/>
      <c r="O75" s="9" cm="1">
        <f t="array" ref="O75">_xlfn.IFS(AND(B75="Short",F75=Q75),(D75-F75)/D75,AND(B75="Long",F75=Q75),(F75/D75)-1,AND(B75="Long",F75&lt;&gt;Q75),(F75/D75)-1,AND(B75="Short",F75&lt;&gt;Q75),(D75-F75)/D75)</f>
        <v>0.1127150484476962</v>
      </c>
      <c r="P75" t="s">
        <v>23</v>
      </c>
      <c r="Q75" s="7">
        <v>22.507999999999999</v>
      </c>
      <c r="R75" s="8">
        <v>43801</v>
      </c>
      <c r="S75" s="10">
        <f t="shared" si="3"/>
        <v>15</v>
      </c>
      <c r="T75" s="10">
        <v>1</v>
      </c>
      <c r="V75" s="11" t="str">
        <f t="shared" si="4"/>
        <v>1</v>
      </c>
      <c r="X75" s="10">
        <v>0</v>
      </c>
      <c r="AC75">
        <f t="shared" si="5"/>
        <v>15</v>
      </c>
    </row>
    <row r="76" spans="1:29" x14ac:dyDescent="0.2">
      <c r="A76" t="s">
        <v>59</v>
      </c>
      <c r="B76" t="s">
        <v>22</v>
      </c>
      <c r="C76" s="6">
        <v>43837</v>
      </c>
      <c r="D76" s="7">
        <v>29.501000000000001</v>
      </c>
      <c r="E76" s="6">
        <v>43887</v>
      </c>
      <c r="F76" s="7">
        <v>25.210999999999999</v>
      </c>
      <c r="G76">
        <v>1</v>
      </c>
      <c r="H76">
        <v>0</v>
      </c>
      <c r="J76" s="7"/>
      <c r="K76" s="8"/>
      <c r="M76" s="7"/>
      <c r="N76" s="8"/>
      <c r="O76" s="9" cm="1">
        <f t="array" ref="O76">_xlfn.IFS(AND(B76="Short",F76=Q76),(D76-F76)/D76,AND(B76="Long",F76=Q76),(F76/D76)-1,AND(B76="Long",F76&lt;&gt;Q76),(F76/D76)-1,AND(B76="Short",F76&lt;&gt;Q76),(D76-F76)/D76)</f>
        <v>0.14541879936273355</v>
      </c>
      <c r="P76" t="s">
        <v>23</v>
      </c>
      <c r="Q76" s="7">
        <v>25.210999999999999</v>
      </c>
      <c r="R76" s="8">
        <v>43837</v>
      </c>
      <c r="S76" s="10">
        <f t="shared" si="3"/>
        <v>50</v>
      </c>
      <c r="T76" s="10">
        <v>1</v>
      </c>
      <c r="V76" s="11" t="str">
        <f t="shared" si="4"/>
        <v>1</v>
      </c>
      <c r="X76" s="10">
        <v>0</v>
      </c>
      <c r="AC76">
        <f t="shared" si="5"/>
        <v>50</v>
      </c>
    </row>
    <row r="77" spans="1:29" x14ac:dyDescent="0.2">
      <c r="A77" t="s">
        <v>59</v>
      </c>
      <c r="B77" t="s">
        <v>22</v>
      </c>
      <c r="C77" s="6">
        <v>43900</v>
      </c>
      <c r="D77" s="7">
        <v>11.188000000000001</v>
      </c>
      <c r="E77" s="6">
        <v>43901</v>
      </c>
      <c r="F77" s="7">
        <v>9.3680000000000003</v>
      </c>
      <c r="G77">
        <v>1</v>
      </c>
      <c r="H77">
        <v>0</v>
      </c>
      <c r="J77" s="7"/>
      <c r="K77" s="8"/>
      <c r="M77" s="7"/>
      <c r="N77" s="8"/>
      <c r="O77" s="9" cm="1">
        <f t="array" ref="O77">_xlfn.IFS(AND(B77="Short",F77=Q77),(D77-F77)/D77,AND(B77="Long",F77=Q77),(F77/D77)-1,AND(B77="Long",F77&lt;&gt;Q77),(F77/D77)-1,AND(B77="Short",F77&lt;&gt;Q77),(D77-F77)/D77)</f>
        <v>0.16267429388630678</v>
      </c>
      <c r="P77" t="s">
        <v>23</v>
      </c>
      <c r="Q77" s="7">
        <v>9.3680000000000003</v>
      </c>
      <c r="R77" s="8">
        <v>43900</v>
      </c>
      <c r="S77" s="10">
        <f t="shared" si="3"/>
        <v>1</v>
      </c>
      <c r="T77" s="10">
        <v>1</v>
      </c>
      <c r="V77" s="11" t="str">
        <f t="shared" si="4"/>
        <v>1</v>
      </c>
      <c r="X77" s="10">
        <v>0</v>
      </c>
      <c r="AC77">
        <f t="shared" si="5"/>
        <v>1</v>
      </c>
    </row>
    <row r="78" spans="1:29" x14ac:dyDescent="0.2">
      <c r="A78" t="s">
        <v>59</v>
      </c>
      <c r="B78" t="s">
        <v>25</v>
      </c>
      <c r="C78" s="6">
        <v>43993</v>
      </c>
      <c r="D78" s="7">
        <v>12.935499999999999</v>
      </c>
      <c r="E78" s="6">
        <v>43998</v>
      </c>
      <c r="F78" s="7">
        <v>15.0405</v>
      </c>
      <c r="G78">
        <v>1</v>
      </c>
      <c r="H78">
        <v>0</v>
      </c>
      <c r="J78" s="7"/>
      <c r="K78" s="8"/>
      <c r="M78" s="7"/>
      <c r="N78" s="8"/>
      <c r="O78" s="9" cm="1">
        <f t="array" ref="O78">_xlfn.IFS(AND(B78="Short",F78=Q78),(D78-F78)/D78,AND(B78="Long",F78=Q78),(F78/D78)-1,AND(B78="Long",F78&lt;&gt;Q78),(F78/D78)-1,AND(B78="Short",F78&lt;&gt;Q78),(D78-F78)/D78)</f>
        <v>0.16273047041088473</v>
      </c>
      <c r="P78" t="s">
        <v>23</v>
      </c>
      <c r="Q78" s="7">
        <v>15.0405</v>
      </c>
      <c r="R78" s="8">
        <v>43993</v>
      </c>
      <c r="S78" s="10">
        <f t="shared" si="3"/>
        <v>5</v>
      </c>
      <c r="T78" s="10">
        <v>1</v>
      </c>
      <c r="V78" s="11" t="str">
        <f t="shared" si="4"/>
        <v>1</v>
      </c>
      <c r="X78" s="10">
        <v>0</v>
      </c>
      <c r="AC78">
        <f t="shared" si="5"/>
        <v>5</v>
      </c>
    </row>
    <row r="79" spans="1:29" x14ac:dyDescent="0.2">
      <c r="A79" t="s">
        <v>59</v>
      </c>
      <c r="B79" t="s">
        <v>22</v>
      </c>
      <c r="C79" s="6">
        <v>43998</v>
      </c>
      <c r="D79" s="7">
        <v>15.358000000000001</v>
      </c>
      <c r="E79" s="6">
        <v>43999</v>
      </c>
      <c r="F79" s="7">
        <v>13.938000000000001</v>
      </c>
      <c r="G79">
        <v>1</v>
      </c>
      <c r="H79">
        <v>0</v>
      </c>
      <c r="J79" s="7"/>
      <c r="K79" s="8"/>
      <c r="M79" s="7"/>
      <c r="N79" s="8"/>
      <c r="O79" s="9" cm="1">
        <f t="array" ref="O79">_xlfn.IFS(AND(B79="Short",F79=Q79),(D79-F79)/D79,AND(B79="Long",F79=Q79),(F79/D79)-1,AND(B79="Long",F79&lt;&gt;Q79),(F79/D79)-1,AND(B79="Short",F79&lt;&gt;Q79),(D79-F79)/D79)</f>
        <v>9.2459955723401474E-2</v>
      </c>
      <c r="P79" t="s">
        <v>23</v>
      </c>
      <c r="Q79" s="7">
        <v>13.938000000000001</v>
      </c>
      <c r="R79" s="8">
        <v>43998</v>
      </c>
      <c r="S79" s="10">
        <f t="shared" si="3"/>
        <v>1</v>
      </c>
      <c r="T79" s="10">
        <v>1</v>
      </c>
      <c r="V79" s="11" t="str">
        <f t="shared" si="4"/>
        <v>1</v>
      </c>
      <c r="X79" s="10">
        <v>0</v>
      </c>
      <c r="AC79">
        <f t="shared" si="5"/>
        <v>1</v>
      </c>
    </row>
    <row r="80" spans="1:29" x14ac:dyDescent="0.2">
      <c r="A80" t="s">
        <v>59</v>
      </c>
      <c r="B80" t="s">
        <v>22</v>
      </c>
      <c r="C80" s="6">
        <v>44042</v>
      </c>
      <c r="D80" s="7">
        <v>15.45</v>
      </c>
      <c r="E80" s="6">
        <v>44082</v>
      </c>
      <c r="F80" s="7">
        <v>13.45</v>
      </c>
      <c r="G80">
        <v>1</v>
      </c>
      <c r="H80">
        <v>0</v>
      </c>
      <c r="J80" s="7"/>
      <c r="K80" s="8"/>
      <c r="M80" s="7"/>
      <c r="N80" s="8"/>
      <c r="O80" s="9" cm="1">
        <f t="array" ref="O80">_xlfn.IFS(AND(B80="Short",F80=Q80),(D80-F80)/D80,AND(B80="Long",F80=Q80),(F80/D80)-1,AND(B80="Long",F80&lt;&gt;Q80),(F80/D80)-1,AND(B80="Short",F80&lt;&gt;Q80),(D80-F80)/D80)</f>
        <v>0.12944983818770228</v>
      </c>
      <c r="P80" t="s">
        <v>23</v>
      </c>
      <c r="Q80" s="7">
        <v>13.45</v>
      </c>
      <c r="R80" s="8">
        <v>44042</v>
      </c>
      <c r="S80" s="10">
        <f t="shared" si="3"/>
        <v>40</v>
      </c>
      <c r="T80" s="10">
        <v>1</v>
      </c>
      <c r="V80" s="11" t="str">
        <f t="shared" si="4"/>
        <v>1</v>
      </c>
      <c r="X80" s="10">
        <v>0</v>
      </c>
      <c r="AC80">
        <f t="shared" si="5"/>
        <v>40</v>
      </c>
    </row>
    <row r="81" spans="1:29" x14ac:dyDescent="0.2">
      <c r="A81" t="s">
        <v>73</v>
      </c>
      <c r="B81" t="s">
        <v>25</v>
      </c>
      <c r="C81" s="6">
        <v>43906</v>
      </c>
      <c r="D81" s="7">
        <v>54.706000000000003</v>
      </c>
      <c r="E81" s="6">
        <v>43915</v>
      </c>
      <c r="F81" s="7">
        <v>61.765999999999998</v>
      </c>
      <c r="G81">
        <v>1</v>
      </c>
      <c r="H81">
        <v>0</v>
      </c>
      <c r="J81" s="7"/>
      <c r="K81" s="8"/>
      <c r="M81" s="7"/>
      <c r="N81" s="8"/>
      <c r="O81" s="9" cm="1">
        <f t="array" ref="O81">_xlfn.IFS(AND(B81="Short",F81=Q81),(D81-F81)/D81,AND(B81="Long",F81=Q81),(F81/D81)-1,AND(B81="Long",F81&lt;&gt;Q81),(F81/D81)-1,AND(B81="Short",F81&lt;&gt;Q81),(D81-F81)/D81)</f>
        <v>0.1290534859064818</v>
      </c>
      <c r="P81" t="s">
        <v>23</v>
      </c>
      <c r="Q81" s="7">
        <v>61.765999999999998</v>
      </c>
      <c r="R81" s="8">
        <v>43906</v>
      </c>
      <c r="S81" s="10">
        <f t="shared" si="3"/>
        <v>9</v>
      </c>
      <c r="T81" s="10">
        <v>1</v>
      </c>
      <c r="V81" s="11" t="str">
        <f t="shared" si="4"/>
        <v>1</v>
      </c>
      <c r="X81" s="10">
        <v>0</v>
      </c>
      <c r="AC81">
        <f t="shared" si="5"/>
        <v>9</v>
      </c>
    </row>
    <row r="82" spans="1:29" x14ac:dyDescent="0.2">
      <c r="A82" t="s">
        <v>73</v>
      </c>
      <c r="B82" t="s">
        <v>25</v>
      </c>
      <c r="C82" s="6">
        <v>44523</v>
      </c>
      <c r="D82" s="7">
        <v>118.2</v>
      </c>
      <c r="E82" s="6">
        <v>44890</v>
      </c>
      <c r="F82" s="7">
        <v>81.23</v>
      </c>
      <c r="G82">
        <v>0</v>
      </c>
      <c r="H82">
        <v>0</v>
      </c>
      <c r="J82" s="7"/>
      <c r="K82" s="8"/>
      <c r="M82" s="7"/>
      <c r="N82" s="8"/>
      <c r="O82" s="9" cm="1">
        <f t="array" ref="O82">_xlfn.IFS(AND(B82="Short",F82=Q82),(D82-F82)/D82,AND(B82="Long",F82=Q82),(F82/D82)-1,AND(B82="Long",F82&lt;&gt;Q82),(F82/D82)-1,AND(B82="Short",F82&lt;&gt;Q82),(D82-F82)/D82)</f>
        <v>-0.31277495769881558</v>
      </c>
      <c r="P82" t="s">
        <v>23</v>
      </c>
      <c r="Q82" s="7">
        <v>140.19999999999999</v>
      </c>
      <c r="R82" s="8">
        <v>44523</v>
      </c>
      <c r="S82" s="10">
        <f t="shared" si="3"/>
        <v>367</v>
      </c>
      <c r="T82" s="10">
        <v>0</v>
      </c>
      <c r="V82" s="11" t="b">
        <f t="shared" si="4"/>
        <v>0</v>
      </c>
      <c r="X82" s="10">
        <v>0</v>
      </c>
      <c r="AC82" t="b">
        <f t="shared" si="5"/>
        <v>0</v>
      </c>
    </row>
    <row r="83" spans="1:29" x14ac:dyDescent="0.2">
      <c r="A83" t="s">
        <v>77</v>
      </c>
      <c r="B83" t="s">
        <v>25</v>
      </c>
      <c r="C83" s="6">
        <v>43867</v>
      </c>
      <c r="D83" s="7">
        <v>256.29899999999998</v>
      </c>
      <c r="E83" s="6">
        <v>44235</v>
      </c>
      <c r="F83" s="7">
        <v>256.82</v>
      </c>
      <c r="G83">
        <v>0</v>
      </c>
      <c r="H83">
        <v>0</v>
      </c>
      <c r="J83" s="7"/>
      <c r="K83" s="8"/>
      <c r="M83" s="7"/>
      <c r="N83" s="8"/>
      <c r="O83" s="9" cm="1">
        <f t="array" ref="O83">_xlfn.IFS(AND(B83="Short",F83=Q83),(D83-F83)/D83,AND(B83="Long",F83=Q83),(F83/D83)-1,AND(B83="Long",F83&lt;&gt;Q83),(F83/D83)-1,AND(B83="Short",F83&lt;&gt;Q83),(D83-F83)/D83)</f>
        <v>2.0327820241203831E-3</v>
      </c>
      <c r="P83" t="s">
        <v>23</v>
      </c>
      <c r="Q83" s="7">
        <v>289.28899999999999</v>
      </c>
      <c r="R83" s="8">
        <v>43867</v>
      </c>
      <c r="S83" s="10">
        <f t="shared" si="3"/>
        <v>368</v>
      </c>
      <c r="T83" s="10">
        <v>0</v>
      </c>
      <c r="V83" s="11" t="b">
        <f t="shared" si="4"/>
        <v>0</v>
      </c>
      <c r="X83" s="10">
        <v>0</v>
      </c>
      <c r="AC83">
        <f t="shared" si="5"/>
        <v>368</v>
      </c>
    </row>
    <row r="84" spans="1:29" x14ac:dyDescent="0.2">
      <c r="A84" t="s">
        <v>72</v>
      </c>
      <c r="B84" t="s">
        <v>25</v>
      </c>
      <c r="C84" s="6">
        <v>43902</v>
      </c>
      <c r="D84" s="7">
        <v>1311.55</v>
      </c>
      <c r="E84" s="6">
        <v>43928</v>
      </c>
      <c r="F84" s="7">
        <v>1457.05</v>
      </c>
      <c r="G84">
        <v>1</v>
      </c>
      <c r="H84">
        <v>0</v>
      </c>
      <c r="J84" s="7"/>
      <c r="K84" s="8"/>
      <c r="M84" s="7"/>
      <c r="N84" s="8"/>
      <c r="O84" s="9" cm="1">
        <f t="array" ref="O84">_xlfn.IFS(AND(B84="Short",F84=Q84),(D84-F84)/D84,AND(B84="Long",F84=Q84),(F84/D84)-1,AND(B84="Long",F84&lt;&gt;Q84),(F84/D84)-1,AND(B84="Short",F84&lt;&gt;Q84),(D84-F84)/D84)</f>
        <v>0.11093744043307541</v>
      </c>
      <c r="P84" t="s">
        <v>23</v>
      </c>
      <c r="Q84" s="7">
        <v>1457.05</v>
      </c>
      <c r="R84" s="8">
        <v>43902</v>
      </c>
      <c r="S84" s="10">
        <f t="shared" si="3"/>
        <v>26</v>
      </c>
      <c r="T84" s="10">
        <v>1</v>
      </c>
      <c r="V84" s="11" t="str">
        <f t="shared" si="4"/>
        <v>1</v>
      </c>
      <c r="X84" s="10">
        <v>0</v>
      </c>
      <c r="AC84">
        <f t="shared" si="5"/>
        <v>26</v>
      </c>
    </row>
    <row r="85" spans="1:29" x14ac:dyDescent="0.2">
      <c r="A85" t="s">
        <v>74</v>
      </c>
      <c r="B85" t="s">
        <v>25</v>
      </c>
      <c r="C85" s="6">
        <v>43906</v>
      </c>
      <c r="D85" s="7">
        <v>29.081</v>
      </c>
      <c r="E85" s="6">
        <v>43921</v>
      </c>
      <c r="F85" s="7">
        <v>32.691000000000003</v>
      </c>
      <c r="G85">
        <v>1</v>
      </c>
      <c r="H85">
        <v>0</v>
      </c>
      <c r="J85" s="7"/>
      <c r="K85" s="8"/>
      <c r="M85" s="7"/>
      <c r="N85" s="8"/>
      <c r="O85" s="9" cm="1">
        <f t="array" ref="O85">_xlfn.IFS(AND(B85="Short",F85=Q85),(D85-F85)/D85,AND(B85="Long",F85=Q85),(F85/D85)-1,AND(B85="Long",F85&lt;&gt;Q85),(F85/D85)-1,AND(B85="Short",F85&lt;&gt;Q85),(D85-F85)/D85)</f>
        <v>0.12413603383652561</v>
      </c>
      <c r="P85" t="s">
        <v>23</v>
      </c>
      <c r="Q85" s="7">
        <v>32.691000000000003</v>
      </c>
      <c r="R85" s="8">
        <v>43906</v>
      </c>
      <c r="S85" s="10">
        <f t="shared" si="3"/>
        <v>15</v>
      </c>
      <c r="T85" s="10">
        <v>1</v>
      </c>
      <c r="V85" s="11" t="str">
        <f t="shared" si="4"/>
        <v>1</v>
      </c>
      <c r="X85" s="10">
        <v>0</v>
      </c>
      <c r="AC85">
        <f t="shared" si="5"/>
        <v>15</v>
      </c>
    </row>
    <row r="86" spans="1:29" x14ac:dyDescent="0.2">
      <c r="A86" t="s">
        <v>72</v>
      </c>
      <c r="B86" t="s">
        <v>22</v>
      </c>
      <c r="C86" s="6">
        <v>44144</v>
      </c>
      <c r="D86" s="7">
        <v>2022.4749999999999</v>
      </c>
      <c r="E86" s="6">
        <v>44510</v>
      </c>
      <c r="F86" s="7">
        <v>2569.7800000000002</v>
      </c>
      <c r="G86">
        <v>0</v>
      </c>
      <c r="H86">
        <v>0</v>
      </c>
      <c r="J86" s="7"/>
      <c r="K86" s="8"/>
      <c r="M86" s="7"/>
      <c r="N86" s="8"/>
      <c r="O86" s="9" cm="1">
        <f t="array" ref="O86">_xlfn.IFS(AND(B86="Short",F86=Q86),(D86-F86)/D86,AND(B86="Long",F86=Q86),(F86/D86)-1,AND(B86="Long",F86&lt;&gt;Q86),(F86/D86)-1,AND(B86="Short",F86&lt;&gt;Q86),(D86-F86)/D86)</f>
        <v>-0.27061150323242578</v>
      </c>
      <c r="P86" t="s">
        <v>23</v>
      </c>
      <c r="Q86" s="7">
        <v>1757.2249999999999</v>
      </c>
      <c r="R86" s="8">
        <v>44144</v>
      </c>
      <c r="S86" s="10">
        <f t="shared" si="3"/>
        <v>366</v>
      </c>
      <c r="T86" s="10">
        <v>0</v>
      </c>
      <c r="V86" s="11" t="b">
        <f t="shared" si="4"/>
        <v>0</v>
      </c>
      <c r="X86" s="10">
        <v>0</v>
      </c>
      <c r="AC86" t="b">
        <f t="shared" si="5"/>
        <v>0</v>
      </c>
    </row>
    <row r="87" spans="1:29" x14ac:dyDescent="0.2">
      <c r="A87" t="s">
        <v>72</v>
      </c>
      <c r="B87" t="s">
        <v>25</v>
      </c>
      <c r="C87" s="6">
        <v>44616</v>
      </c>
      <c r="D87" s="7">
        <v>2192.4319999999998</v>
      </c>
      <c r="E87" s="6">
        <v>44972</v>
      </c>
      <c r="F87" s="7">
        <v>2500.652</v>
      </c>
      <c r="G87">
        <v>1</v>
      </c>
      <c r="H87">
        <v>0</v>
      </c>
      <c r="J87" s="7"/>
      <c r="K87" s="8"/>
      <c r="M87" s="7"/>
      <c r="N87" s="8"/>
      <c r="O87" s="9" cm="1">
        <f t="array" ref="O87">_xlfn.IFS(AND(B87="Short",F87=Q87),(D87-F87)/D87,AND(B87="Long",F87=Q87),(F87/D87)-1,AND(B87="Long",F87&lt;&gt;Q87),(F87/D87)-1,AND(B87="Short",F87&lt;&gt;Q87),(D87-F87)/D87)</f>
        <v>0.14058360761017918</v>
      </c>
      <c r="P87" t="s">
        <v>23</v>
      </c>
      <c r="Q87" s="7">
        <v>2500.652</v>
      </c>
      <c r="R87" s="8">
        <v>44616</v>
      </c>
      <c r="S87" s="10">
        <f t="shared" si="3"/>
        <v>356</v>
      </c>
      <c r="T87" s="10">
        <v>1</v>
      </c>
      <c r="V87" s="11" t="str">
        <f t="shared" si="4"/>
        <v>1</v>
      </c>
      <c r="X87" s="10">
        <v>0</v>
      </c>
      <c r="AC87">
        <f t="shared" si="5"/>
        <v>356</v>
      </c>
    </row>
    <row r="88" spans="1:29" x14ac:dyDescent="0.2">
      <c r="A88" t="s">
        <v>76</v>
      </c>
      <c r="B88" t="s">
        <v>25</v>
      </c>
      <c r="C88" s="6">
        <v>43906</v>
      </c>
      <c r="D88" s="7">
        <v>90.063999999999993</v>
      </c>
      <c r="E88" s="6">
        <v>43908</v>
      </c>
      <c r="F88" s="7">
        <v>100.70399999999999</v>
      </c>
      <c r="G88">
        <v>1</v>
      </c>
      <c r="H88">
        <v>0</v>
      </c>
      <c r="J88" s="7"/>
      <c r="K88" s="8"/>
      <c r="M88" s="7"/>
      <c r="N88" s="8"/>
      <c r="O88" s="9" cm="1">
        <f t="array" ref="O88">_xlfn.IFS(AND(B88="Short",F88=Q88),(D88-F88)/D88,AND(B88="Long",F88=Q88),(F88/D88)-1,AND(B88="Long",F88&lt;&gt;Q88),(F88/D88)-1,AND(B88="Short",F88&lt;&gt;Q88),(D88-F88)/D88)</f>
        <v>0.11813821282643455</v>
      </c>
      <c r="P88" t="s">
        <v>23</v>
      </c>
      <c r="Q88" s="7">
        <v>100.70399999999999</v>
      </c>
      <c r="R88" s="8">
        <v>43906</v>
      </c>
      <c r="S88" s="10">
        <f t="shared" si="3"/>
        <v>2</v>
      </c>
      <c r="T88" s="10">
        <v>1</v>
      </c>
      <c r="V88" s="11" t="str">
        <f t="shared" si="4"/>
        <v>1</v>
      </c>
      <c r="X88" s="10">
        <v>0</v>
      </c>
      <c r="AC88">
        <f t="shared" si="5"/>
        <v>2</v>
      </c>
    </row>
    <row r="89" spans="1:29" x14ac:dyDescent="0.2">
      <c r="A89" t="s">
        <v>80</v>
      </c>
      <c r="B89" t="s">
        <v>25</v>
      </c>
      <c r="C89" s="6">
        <v>45232</v>
      </c>
      <c r="D89" s="7">
        <v>33.429000000000002</v>
      </c>
      <c r="E89" s="6">
        <v>45420</v>
      </c>
      <c r="F89" s="7">
        <v>37.518999999999998</v>
      </c>
      <c r="G89">
        <v>1</v>
      </c>
      <c r="H89">
        <v>0</v>
      </c>
      <c r="J89" s="7"/>
      <c r="K89" s="8"/>
      <c r="M89" s="7"/>
      <c r="N89" s="8"/>
      <c r="O89" s="9" cm="1">
        <f t="array" ref="O89">_xlfn.IFS(AND(B89="Short",F89=Q89),(D89-F89)/D89,AND(B89="Long",F89=Q89),(F89/D89)-1,AND(B89="Long",F89&lt;&gt;Q89),(F89/D89)-1,AND(B89="Short",F89&lt;&gt;Q89),(D89-F89)/D89)</f>
        <v>0.12234885877531476</v>
      </c>
      <c r="P89" t="s">
        <v>23</v>
      </c>
      <c r="Q89" s="7">
        <v>37.518999999999998</v>
      </c>
      <c r="R89" s="8">
        <v>45232</v>
      </c>
      <c r="S89" s="10">
        <f t="shared" si="3"/>
        <v>188</v>
      </c>
      <c r="T89" s="10">
        <v>1</v>
      </c>
      <c r="V89" s="11" t="str">
        <f t="shared" si="4"/>
        <v>1</v>
      </c>
      <c r="X89" s="10">
        <v>0</v>
      </c>
      <c r="AC89">
        <f t="shared" si="5"/>
        <v>188</v>
      </c>
    </row>
    <row r="90" spans="1:29" x14ac:dyDescent="0.2">
      <c r="A90" t="s">
        <v>81</v>
      </c>
      <c r="B90" t="s">
        <v>22</v>
      </c>
      <c r="C90" s="6">
        <v>43879</v>
      </c>
      <c r="D90" s="7">
        <v>26.748000000000001</v>
      </c>
      <c r="E90" s="6">
        <v>43886</v>
      </c>
      <c r="F90" s="7">
        <v>23.928000000000001</v>
      </c>
      <c r="G90">
        <v>1</v>
      </c>
      <c r="H90">
        <v>0</v>
      </c>
      <c r="J90" s="7"/>
      <c r="K90" s="8"/>
      <c r="M90" s="7"/>
      <c r="N90" s="8"/>
      <c r="O90" s="9" cm="1">
        <f t="array" ref="O90">_xlfn.IFS(AND(B90="Short",F90=Q90),(D90-F90)/D90,AND(B90="Long",F90=Q90),(F90/D90)-1,AND(B90="Long",F90&lt;&gt;Q90),(F90/D90)-1,AND(B90="Short",F90&lt;&gt;Q90),(D90-F90)/D90)</f>
        <v>0.10542844324809332</v>
      </c>
      <c r="P90" t="s">
        <v>23</v>
      </c>
      <c r="Q90" s="7">
        <v>23.928000000000001</v>
      </c>
      <c r="R90" s="8">
        <v>43879</v>
      </c>
      <c r="S90" s="10">
        <f t="shared" si="3"/>
        <v>7</v>
      </c>
      <c r="T90" s="10">
        <v>1</v>
      </c>
      <c r="V90" s="11" t="str">
        <f t="shared" si="4"/>
        <v>1</v>
      </c>
      <c r="X90" s="10">
        <v>0</v>
      </c>
      <c r="AC90">
        <f t="shared" si="5"/>
        <v>7</v>
      </c>
    </row>
    <row r="91" spans="1:29" x14ac:dyDescent="0.2">
      <c r="A91" t="s">
        <v>81</v>
      </c>
      <c r="B91" t="s">
        <v>25</v>
      </c>
      <c r="C91" s="6">
        <v>43906</v>
      </c>
      <c r="D91" s="7">
        <v>15.941000000000001</v>
      </c>
      <c r="E91" s="6">
        <v>43907</v>
      </c>
      <c r="F91" s="7">
        <v>18.350999999999999</v>
      </c>
      <c r="G91">
        <v>1</v>
      </c>
      <c r="H91">
        <v>0</v>
      </c>
      <c r="J91" s="7"/>
      <c r="K91" s="8"/>
      <c r="M91" s="7"/>
      <c r="N91" s="8"/>
      <c r="O91" s="9" cm="1">
        <f t="array" ref="O91">_xlfn.IFS(AND(B91="Short",F91=Q91),(D91-F91)/D91,AND(B91="Long",F91=Q91),(F91/D91)-1,AND(B91="Long",F91&lt;&gt;Q91),(F91/D91)-1,AND(B91="Short",F91&lt;&gt;Q91),(D91-F91)/D91)</f>
        <v>0.15118248541496748</v>
      </c>
      <c r="P91" t="s">
        <v>23</v>
      </c>
      <c r="Q91" s="7">
        <v>18.350999999999999</v>
      </c>
      <c r="R91" s="8">
        <v>43906</v>
      </c>
      <c r="S91" s="10">
        <f t="shared" si="3"/>
        <v>1</v>
      </c>
      <c r="T91" s="10">
        <v>1</v>
      </c>
      <c r="V91" s="11" t="str">
        <f t="shared" si="4"/>
        <v>1</v>
      </c>
      <c r="X91" s="10">
        <v>0</v>
      </c>
      <c r="AC91">
        <f t="shared" si="5"/>
        <v>1</v>
      </c>
    </row>
    <row r="92" spans="1:29" x14ac:dyDescent="0.2">
      <c r="A92" t="s">
        <v>79</v>
      </c>
      <c r="B92" t="s">
        <v>25</v>
      </c>
      <c r="C92" s="6">
        <v>43906</v>
      </c>
      <c r="D92" s="7">
        <v>109.161</v>
      </c>
      <c r="E92" s="6">
        <v>43930</v>
      </c>
      <c r="F92" s="7">
        <v>123.271</v>
      </c>
      <c r="G92">
        <v>1</v>
      </c>
      <c r="H92">
        <v>0</v>
      </c>
      <c r="J92" s="7"/>
      <c r="K92" s="8"/>
      <c r="M92" s="7"/>
      <c r="N92" s="8"/>
      <c r="O92" s="9" cm="1">
        <f t="array" ref="O92">_xlfn.IFS(AND(B92="Short",F92=Q92),(D92-F92)/D92,AND(B92="Long",F92=Q92),(F92/D92)-1,AND(B92="Long",F92&lt;&gt;Q92),(F92/D92)-1,AND(B92="Short",F92&lt;&gt;Q92),(D92-F92)/D92)</f>
        <v>0.1292586180045987</v>
      </c>
      <c r="P92" t="s">
        <v>23</v>
      </c>
      <c r="Q92" s="7">
        <v>123.271</v>
      </c>
      <c r="R92" s="8">
        <v>43906</v>
      </c>
      <c r="S92" s="10">
        <f t="shared" si="3"/>
        <v>24</v>
      </c>
      <c r="T92" s="10">
        <v>1</v>
      </c>
      <c r="V92" s="11" t="str">
        <f t="shared" si="4"/>
        <v>1</v>
      </c>
      <c r="X92" s="10">
        <v>0</v>
      </c>
      <c r="AC92">
        <f t="shared" si="5"/>
        <v>24</v>
      </c>
    </row>
    <row r="93" spans="1:29" x14ac:dyDescent="0.2">
      <c r="A93" t="s">
        <v>80</v>
      </c>
      <c r="B93" t="s">
        <v>22</v>
      </c>
      <c r="C93" s="6">
        <v>45504</v>
      </c>
      <c r="D93" s="7">
        <v>35.645000000000003</v>
      </c>
      <c r="E93" s="6">
        <v>45509</v>
      </c>
      <c r="F93" s="7">
        <v>32.094999999999999</v>
      </c>
      <c r="G93">
        <v>1</v>
      </c>
      <c r="H93">
        <v>0</v>
      </c>
      <c r="J93" s="7"/>
      <c r="K93" s="8"/>
      <c r="M93" s="7"/>
      <c r="N93" s="8"/>
      <c r="O93" s="9" cm="1">
        <f t="array" ref="O93">_xlfn.IFS(AND(B93="Short",F93=Q93),(D93-F93)/D93,AND(B93="Long",F93=Q93),(F93/D93)-1,AND(B93="Long",F93&lt;&gt;Q93),(F93/D93)-1,AND(B93="Short",F93&lt;&gt;Q93),(D93-F93)/D93)</f>
        <v>9.9593210829008391E-2</v>
      </c>
      <c r="P93" t="s">
        <v>23</v>
      </c>
      <c r="Q93" s="7">
        <v>32.094999999999999</v>
      </c>
      <c r="R93" s="8">
        <v>45504</v>
      </c>
      <c r="S93" s="10">
        <f t="shared" si="3"/>
        <v>5</v>
      </c>
      <c r="T93" s="10">
        <v>1</v>
      </c>
      <c r="V93" s="11" t="str">
        <f t="shared" si="4"/>
        <v>1</v>
      </c>
      <c r="X93" s="10">
        <v>0</v>
      </c>
      <c r="AC93">
        <f t="shared" si="5"/>
        <v>5</v>
      </c>
    </row>
    <row r="94" spans="1:29" x14ac:dyDescent="0.2">
      <c r="A94" t="s">
        <v>72</v>
      </c>
      <c r="B94" t="s">
        <v>22</v>
      </c>
      <c r="C94" s="6">
        <v>45142</v>
      </c>
      <c r="D94" s="7">
        <v>3123.491</v>
      </c>
      <c r="E94" s="6">
        <v>45218</v>
      </c>
      <c r="F94" s="7">
        <v>2808.4009999999998</v>
      </c>
      <c r="G94">
        <v>1</v>
      </c>
      <c r="H94">
        <v>0</v>
      </c>
      <c r="J94" s="7"/>
      <c r="K94" s="8"/>
      <c r="M94" s="7"/>
      <c r="N94" s="8"/>
      <c r="O94" s="9" cm="1">
        <f t="array" ref="O94">_xlfn.IFS(AND(B94="Short",F94=Q94),(D94-F94)/D94,AND(B94="Long",F94=Q94),(F94/D94)-1,AND(B94="Long",F94&lt;&gt;Q94),(F94/D94)-1,AND(B94="Short",F94&lt;&gt;Q94),(D94-F94)/D94)</f>
        <v>0.10087751173286562</v>
      </c>
      <c r="P94" t="s">
        <v>23</v>
      </c>
      <c r="Q94" s="7">
        <v>2808.4009999999998</v>
      </c>
      <c r="R94" s="8">
        <v>45142</v>
      </c>
      <c r="S94" s="10">
        <f t="shared" si="3"/>
        <v>76</v>
      </c>
      <c r="T94" s="10">
        <v>1</v>
      </c>
      <c r="V94" s="11" t="str">
        <f t="shared" si="4"/>
        <v>1</v>
      </c>
      <c r="X94" s="10">
        <v>0</v>
      </c>
      <c r="AC94">
        <f t="shared" si="5"/>
        <v>76</v>
      </c>
    </row>
    <row r="95" spans="1:29" x14ac:dyDescent="0.2">
      <c r="A95" t="s">
        <v>82</v>
      </c>
      <c r="B95" t="s">
        <v>25</v>
      </c>
      <c r="C95" s="6">
        <v>43906</v>
      </c>
      <c r="D95" s="7">
        <v>37.398000000000003</v>
      </c>
      <c r="E95" s="6">
        <v>43985</v>
      </c>
      <c r="F95" s="7">
        <v>47.378</v>
      </c>
      <c r="G95">
        <v>1</v>
      </c>
      <c r="H95">
        <v>0</v>
      </c>
      <c r="J95" s="7"/>
      <c r="K95" s="8"/>
      <c r="M95" s="7"/>
      <c r="N95" s="8"/>
      <c r="O95" s="9" cm="1">
        <f t="array" ref="O95">_xlfn.IFS(AND(B95="Short",F95=Q95),(D95-F95)/D95,AND(B95="Long",F95=Q95),(F95/D95)-1,AND(B95="Long",F95&lt;&gt;Q95),(F95/D95)-1,AND(B95="Short",F95&lt;&gt;Q95),(D95-F95)/D95)</f>
        <v>0.26685919033103356</v>
      </c>
      <c r="P95" t="s">
        <v>23</v>
      </c>
      <c r="Q95" s="7">
        <v>47.378</v>
      </c>
      <c r="R95" s="8">
        <v>43906</v>
      </c>
      <c r="S95" s="10">
        <f t="shared" si="3"/>
        <v>79</v>
      </c>
      <c r="T95" s="10">
        <v>1</v>
      </c>
      <c r="V95" s="11" t="str">
        <f t="shared" si="4"/>
        <v>1</v>
      </c>
      <c r="X95" s="10">
        <v>0</v>
      </c>
      <c r="AC95">
        <f t="shared" si="5"/>
        <v>79</v>
      </c>
    </row>
    <row r="96" spans="1:29" x14ac:dyDescent="0.2">
      <c r="A96" t="s">
        <v>86</v>
      </c>
      <c r="B96" t="s">
        <v>22</v>
      </c>
      <c r="C96" s="6">
        <v>44050</v>
      </c>
      <c r="D96" s="7">
        <v>307.79199999999997</v>
      </c>
      <c r="E96" s="6">
        <v>44077</v>
      </c>
      <c r="F96" s="7">
        <v>274.31200000000001</v>
      </c>
      <c r="G96">
        <v>1</v>
      </c>
      <c r="H96">
        <v>0</v>
      </c>
      <c r="J96" s="7"/>
      <c r="K96" s="8"/>
      <c r="M96" s="7"/>
      <c r="N96" s="8"/>
      <c r="O96" s="9" cm="1">
        <f t="array" ref="O96">_xlfn.IFS(AND(B96="Short",F96=Q96),(D96-F96)/D96,AND(B96="Long",F96=Q96),(F96/D96)-1,AND(B96="Long",F96&lt;&gt;Q96),(F96/D96)-1,AND(B96="Short",F96&lt;&gt;Q96),(D96-F96)/D96)</f>
        <v>0.10877475697873877</v>
      </c>
      <c r="P96" t="s">
        <v>23</v>
      </c>
      <c r="Q96" s="7">
        <v>274.31200000000001</v>
      </c>
      <c r="R96" s="8">
        <v>44050</v>
      </c>
      <c r="S96" s="10">
        <f t="shared" si="3"/>
        <v>27</v>
      </c>
      <c r="T96" s="10">
        <v>1</v>
      </c>
      <c r="V96" s="11" t="str">
        <f t="shared" si="4"/>
        <v>1</v>
      </c>
      <c r="X96" s="10">
        <v>0</v>
      </c>
      <c r="AC96">
        <f t="shared" si="5"/>
        <v>27</v>
      </c>
    </row>
    <row r="97" spans="1:29" x14ac:dyDescent="0.2">
      <c r="A97" t="s">
        <v>75</v>
      </c>
      <c r="B97" t="s">
        <v>22</v>
      </c>
      <c r="C97" s="6">
        <v>43903</v>
      </c>
      <c r="D97" s="7">
        <v>11.717000000000001</v>
      </c>
      <c r="E97" s="6">
        <v>43906</v>
      </c>
      <c r="F97" s="7">
        <v>10.587</v>
      </c>
      <c r="G97">
        <v>1</v>
      </c>
      <c r="H97">
        <v>0</v>
      </c>
      <c r="J97" s="7"/>
      <c r="K97" s="8"/>
      <c r="M97" s="7"/>
      <c r="N97" s="8"/>
      <c r="O97" s="9" cm="1">
        <f t="array" ref="O97">_xlfn.IFS(AND(B97="Short",F97=Q97),(D97-F97)/D97,AND(B97="Long",F97=Q97),(F97/D97)-1,AND(B97="Long",F97&lt;&gt;Q97),(F97/D97)-1,AND(B97="Short",F97&lt;&gt;Q97),(D97-F97)/D97)</f>
        <v>9.6441068532900978E-2</v>
      </c>
      <c r="P97" t="s">
        <v>23</v>
      </c>
      <c r="Q97" s="7">
        <v>10.587</v>
      </c>
      <c r="R97" s="8">
        <v>43903</v>
      </c>
      <c r="S97" s="10">
        <f t="shared" si="3"/>
        <v>3</v>
      </c>
      <c r="T97" s="10">
        <v>1</v>
      </c>
      <c r="V97" s="11" t="str">
        <f t="shared" si="4"/>
        <v>1</v>
      </c>
      <c r="X97" s="10">
        <v>0</v>
      </c>
      <c r="AC97">
        <f t="shared" si="5"/>
        <v>3</v>
      </c>
    </row>
    <row r="98" spans="1:29" x14ac:dyDescent="0.2">
      <c r="A98" t="s">
        <v>75</v>
      </c>
      <c r="B98" t="s">
        <v>22</v>
      </c>
      <c r="C98" s="6">
        <v>44144</v>
      </c>
      <c r="D98" s="7">
        <v>17.225999999999999</v>
      </c>
      <c r="E98" s="6">
        <v>44510</v>
      </c>
      <c r="F98" s="7">
        <v>24.08</v>
      </c>
      <c r="G98">
        <v>0</v>
      </c>
      <c r="H98">
        <v>0</v>
      </c>
      <c r="J98" s="7"/>
      <c r="K98" s="8"/>
      <c r="M98" s="7"/>
      <c r="N98" s="8"/>
      <c r="O98" s="9" cm="1">
        <f t="array" ref="O98">_xlfn.IFS(AND(B98="Short",F98=Q98),(D98-F98)/D98,AND(B98="Long",F98=Q98),(F98/D98)-1,AND(B98="Long",F98&lt;&gt;Q98),(F98/D98)-1,AND(B98="Short",F98&lt;&gt;Q98),(D98-F98)/D98)</f>
        <v>-0.39788691512829444</v>
      </c>
      <c r="P98" t="s">
        <v>23</v>
      </c>
      <c r="Q98" s="7">
        <v>15.385999999999999</v>
      </c>
      <c r="R98" s="8">
        <v>44144</v>
      </c>
      <c r="S98" s="10">
        <f t="shared" si="3"/>
        <v>366</v>
      </c>
      <c r="T98" s="10">
        <v>0</v>
      </c>
      <c r="V98" s="11" t="b">
        <f t="shared" si="4"/>
        <v>0</v>
      </c>
      <c r="X98" s="10">
        <v>0</v>
      </c>
      <c r="AC98" t="b">
        <f t="shared" si="5"/>
        <v>0</v>
      </c>
    </row>
    <row r="99" spans="1:29" x14ac:dyDescent="0.2">
      <c r="A99" t="s">
        <v>85</v>
      </c>
      <c r="B99" t="s">
        <v>25</v>
      </c>
      <c r="C99" s="6">
        <v>43906</v>
      </c>
      <c r="D99" s="7">
        <v>140.54599999999999</v>
      </c>
      <c r="E99" s="6">
        <v>43929</v>
      </c>
      <c r="F99" s="7">
        <v>156.70599999999999</v>
      </c>
      <c r="G99">
        <v>1</v>
      </c>
      <c r="H99">
        <v>0</v>
      </c>
      <c r="J99" s="7"/>
      <c r="K99" s="8"/>
      <c r="M99" s="7"/>
      <c r="N99" s="8"/>
      <c r="O99" s="9" cm="1">
        <f t="array" ref="O99">_xlfn.IFS(AND(B99="Short",F99=Q99),(D99-F99)/D99,AND(B99="Long",F99=Q99),(F99/D99)-1,AND(B99="Long",F99&lt;&gt;Q99),(F99/D99)-1,AND(B99="Short",F99&lt;&gt;Q99),(D99-F99)/D99)</f>
        <v>0.11498014884806396</v>
      </c>
      <c r="P99" t="s">
        <v>23</v>
      </c>
      <c r="Q99" s="7">
        <v>156.70599999999999</v>
      </c>
      <c r="R99" s="8">
        <v>43906</v>
      </c>
      <c r="S99" s="10">
        <f t="shared" si="3"/>
        <v>23</v>
      </c>
      <c r="T99" s="10">
        <v>1</v>
      </c>
      <c r="V99" s="11" t="str">
        <f t="shared" si="4"/>
        <v>1</v>
      </c>
      <c r="X99" s="10">
        <v>0</v>
      </c>
      <c r="AC99">
        <f t="shared" si="5"/>
        <v>23</v>
      </c>
    </row>
    <row r="100" spans="1:29" x14ac:dyDescent="0.2">
      <c r="A100" t="s">
        <v>91</v>
      </c>
      <c r="B100" t="s">
        <v>25</v>
      </c>
      <c r="C100" s="6">
        <v>43906</v>
      </c>
      <c r="D100" s="7">
        <v>89.384</v>
      </c>
      <c r="E100" s="6">
        <v>43928</v>
      </c>
      <c r="F100" s="7">
        <v>102.624</v>
      </c>
      <c r="G100">
        <v>1</v>
      </c>
      <c r="H100">
        <v>0</v>
      </c>
      <c r="J100" s="7"/>
      <c r="K100" s="8"/>
      <c r="M100" s="7"/>
      <c r="N100" s="8"/>
      <c r="O100" s="9" cm="1">
        <f t="array" ref="O100">_xlfn.IFS(AND(B100="Short",F100=Q100),(D100-F100)/D100,AND(B100="Long",F100=Q100),(F100/D100)-1,AND(B100="Long",F100&lt;&gt;Q100),(F100/D100)-1,AND(B100="Short",F100&lt;&gt;Q100),(D100-F100)/D100)</f>
        <v>0.14812494406157706</v>
      </c>
      <c r="P100" t="s">
        <v>23</v>
      </c>
      <c r="Q100" s="7">
        <v>102.624</v>
      </c>
      <c r="R100" s="8">
        <v>43906</v>
      </c>
      <c r="S100" s="10">
        <f t="shared" si="3"/>
        <v>22</v>
      </c>
      <c r="T100" s="10">
        <v>1</v>
      </c>
      <c r="V100" s="11" t="str">
        <f t="shared" si="4"/>
        <v>1</v>
      </c>
      <c r="X100" s="10">
        <v>0</v>
      </c>
      <c r="AC100">
        <f t="shared" si="5"/>
        <v>22</v>
      </c>
    </row>
    <row r="101" spans="1:29" x14ac:dyDescent="0.2">
      <c r="A101" t="s">
        <v>91</v>
      </c>
      <c r="B101" t="s">
        <v>25</v>
      </c>
      <c r="C101" s="6">
        <v>45035</v>
      </c>
      <c r="D101" s="7">
        <v>166.35</v>
      </c>
      <c r="E101" s="6">
        <v>45140</v>
      </c>
      <c r="F101" s="7">
        <v>192.95</v>
      </c>
      <c r="G101">
        <v>1</v>
      </c>
      <c r="H101">
        <v>0</v>
      </c>
      <c r="J101" s="7"/>
      <c r="K101" s="8"/>
      <c r="M101" s="7"/>
      <c r="N101" s="8"/>
      <c r="O101" s="9" cm="1">
        <f t="array" ref="O101">_xlfn.IFS(AND(B101="Short",F101=Q101),(D101-F101)/D101,AND(B101="Long",F101=Q101),(F101/D101)-1,AND(B101="Long",F101&lt;&gt;Q101),(F101/D101)-1,AND(B101="Short",F101&lt;&gt;Q101),(D101-F101)/D101)</f>
        <v>0.15990381725278024</v>
      </c>
      <c r="P101" t="s">
        <v>23</v>
      </c>
      <c r="Q101" s="7">
        <v>192.95</v>
      </c>
      <c r="R101" s="8">
        <v>45035</v>
      </c>
      <c r="S101" s="10">
        <f t="shared" si="3"/>
        <v>105</v>
      </c>
      <c r="T101" s="10">
        <v>1</v>
      </c>
      <c r="V101" s="11" t="str">
        <f t="shared" si="4"/>
        <v>1</v>
      </c>
      <c r="X101" s="10">
        <v>0</v>
      </c>
      <c r="AC101">
        <f t="shared" si="5"/>
        <v>105</v>
      </c>
    </row>
    <row r="102" spans="1:29" x14ac:dyDescent="0.2">
      <c r="A102" t="s">
        <v>83</v>
      </c>
      <c r="B102" t="s">
        <v>25</v>
      </c>
      <c r="C102" s="6">
        <v>43899</v>
      </c>
      <c r="D102" s="7">
        <v>48.192</v>
      </c>
      <c r="E102" s="6">
        <v>43950</v>
      </c>
      <c r="F102" s="7">
        <v>54.712000000000003</v>
      </c>
      <c r="G102">
        <v>1</v>
      </c>
      <c r="H102">
        <v>0</v>
      </c>
      <c r="J102" s="7"/>
      <c r="K102" s="8"/>
      <c r="M102" s="7"/>
      <c r="N102" s="8"/>
      <c r="O102" s="9" cm="1">
        <f t="array" ref="O102">_xlfn.IFS(AND(B102="Short",F102=Q102),(D102-F102)/D102,AND(B102="Long",F102=Q102),(F102/D102)-1,AND(B102="Long",F102&lt;&gt;Q102),(F102/D102)-1,AND(B102="Short",F102&lt;&gt;Q102),(D102-F102)/D102)</f>
        <v>0.13529216467463479</v>
      </c>
      <c r="P102" t="s">
        <v>23</v>
      </c>
      <c r="Q102" s="7">
        <v>54.712000000000003</v>
      </c>
      <c r="R102" s="8">
        <v>43899</v>
      </c>
      <c r="S102" s="10">
        <f t="shared" si="3"/>
        <v>51</v>
      </c>
      <c r="T102" s="10">
        <v>1</v>
      </c>
      <c r="V102" s="11" t="str">
        <f t="shared" si="4"/>
        <v>1</v>
      </c>
      <c r="X102" s="10">
        <v>0</v>
      </c>
      <c r="AC102">
        <f t="shared" si="5"/>
        <v>51</v>
      </c>
    </row>
    <row r="103" spans="1:29" x14ac:dyDescent="0.2">
      <c r="A103" t="s">
        <v>95</v>
      </c>
      <c r="B103" t="s">
        <v>25</v>
      </c>
      <c r="C103" s="6">
        <v>43906</v>
      </c>
      <c r="D103" s="7">
        <v>71.245999999999995</v>
      </c>
      <c r="E103" s="6">
        <v>43929</v>
      </c>
      <c r="F103" s="7">
        <v>79.206000000000003</v>
      </c>
      <c r="G103">
        <v>1</v>
      </c>
      <c r="H103">
        <v>0</v>
      </c>
      <c r="J103" s="7"/>
      <c r="K103" s="8"/>
      <c r="M103" s="7"/>
      <c r="N103" s="8"/>
      <c r="O103" s="9" cm="1">
        <f t="array" ref="O103">_xlfn.IFS(AND(B103="Short",F103=Q103),(D103-F103)/D103,AND(B103="Long",F103=Q103),(F103/D103)-1,AND(B103="Long",F103&lt;&gt;Q103),(F103/D103)-1,AND(B103="Short",F103&lt;&gt;Q103),(D103-F103)/D103)</f>
        <v>0.11172557055834731</v>
      </c>
      <c r="P103" t="s">
        <v>23</v>
      </c>
      <c r="Q103" s="7">
        <v>79.206000000000003</v>
      </c>
      <c r="R103" s="8">
        <v>43906</v>
      </c>
      <c r="S103" s="10">
        <f t="shared" si="3"/>
        <v>23</v>
      </c>
      <c r="T103" s="10">
        <v>1</v>
      </c>
      <c r="V103" s="11" t="str">
        <f t="shared" si="4"/>
        <v>1</v>
      </c>
      <c r="X103" s="10">
        <v>0</v>
      </c>
      <c r="AC103">
        <f t="shared" si="5"/>
        <v>23</v>
      </c>
    </row>
    <row r="104" spans="1:29" x14ac:dyDescent="0.2">
      <c r="A104" t="s">
        <v>99</v>
      </c>
      <c r="B104" t="s">
        <v>22</v>
      </c>
      <c r="C104" s="6">
        <v>45504</v>
      </c>
      <c r="D104" s="7">
        <v>190.821</v>
      </c>
      <c r="E104" s="6">
        <v>45506</v>
      </c>
      <c r="F104" s="7">
        <v>166.23099999999999</v>
      </c>
      <c r="G104">
        <v>1</v>
      </c>
      <c r="H104">
        <v>0</v>
      </c>
      <c r="J104" s="7"/>
      <c r="K104" s="8"/>
      <c r="M104" s="7"/>
      <c r="N104" s="8"/>
      <c r="O104" s="9" cm="1">
        <f t="array" ref="O104">_xlfn.IFS(AND(B104="Short",F104=Q104),(D104-F104)/D104,AND(B104="Long",F104=Q104),(F104/D104)-1,AND(B104="Long",F104&lt;&gt;Q104),(F104/D104)-1,AND(B104="Short",F104&lt;&gt;Q104),(D104-F104)/D104)</f>
        <v>0.12886422353933794</v>
      </c>
      <c r="P104" t="s">
        <v>23</v>
      </c>
      <c r="Q104" s="7">
        <v>166.23099999999999</v>
      </c>
      <c r="R104" s="8">
        <v>45504</v>
      </c>
      <c r="S104" s="10">
        <f t="shared" si="3"/>
        <v>2</v>
      </c>
      <c r="T104" s="10">
        <v>1</v>
      </c>
      <c r="V104" s="11" t="str">
        <f t="shared" si="4"/>
        <v>1</v>
      </c>
      <c r="X104" s="10">
        <v>0</v>
      </c>
      <c r="AC104">
        <f t="shared" si="5"/>
        <v>2</v>
      </c>
    </row>
    <row r="105" spans="1:29" x14ac:dyDescent="0.2">
      <c r="A105" t="s">
        <v>90</v>
      </c>
      <c r="B105" t="s">
        <v>22</v>
      </c>
      <c r="C105" s="6">
        <v>43903</v>
      </c>
      <c r="D105" s="7">
        <v>18.003</v>
      </c>
      <c r="E105" s="6">
        <v>43906</v>
      </c>
      <c r="F105" s="7">
        <v>14.632999999999999</v>
      </c>
      <c r="G105">
        <v>1</v>
      </c>
      <c r="H105">
        <v>0</v>
      </c>
      <c r="J105" s="7"/>
      <c r="K105" s="8"/>
      <c r="M105" s="7"/>
      <c r="N105" s="8"/>
      <c r="O105" s="9" cm="1">
        <f t="array" ref="O105">_xlfn.IFS(AND(B105="Short",F105=Q105),(D105-F105)/D105,AND(B105="Long",F105=Q105),(F105/D105)-1,AND(B105="Long",F105&lt;&gt;Q105),(F105/D105)-1,AND(B105="Short",F105&lt;&gt;Q105),(D105-F105)/D105)</f>
        <v>0.18719102371826923</v>
      </c>
      <c r="P105" t="s">
        <v>23</v>
      </c>
      <c r="Q105" s="7">
        <v>14.632999999999999</v>
      </c>
      <c r="R105" s="8">
        <v>43903</v>
      </c>
      <c r="S105" s="10">
        <f t="shared" si="3"/>
        <v>3</v>
      </c>
      <c r="T105" s="10">
        <v>1</v>
      </c>
      <c r="V105" s="11" t="str">
        <f t="shared" si="4"/>
        <v>1</v>
      </c>
      <c r="X105" s="10">
        <v>0</v>
      </c>
      <c r="AC105">
        <f t="shared" si="5"/>
        <v>3</v>
      </c>
    </row>
    <row r="106" spans="1:29" x14ac:dyDescent="0.2">
      <c r="A106" t="s">
        <v>90</v>
      </c>
      <c r="B106" t="s">
        <v>22</v>
      </c>
      <c r="C106" s="6">
        <v>43910</v>
      </c>
      <c r="D106" s="7">
        <v>10.981</v>
      </c>
      <c r="E106" s="6">
        <v>43922</v>
      </c>
      <c r="F106" s="7">
        <v>9.891</v>
      </c>
      <c r="G106">
        <v>1</v>
      </c>
      <c r="H106">
        <v>0</v>
      </c>
      <c r="J106" s="7"/>
      <c r="K106" s="8"/>
      <c r="M106" s="7"/>
      <c r="N106" s="8"/>
      <c r="O106" s="9" cm="1">
        <f t="array" ref="O106">_xlfn.IFS(AND(B106="Short",F106=Q106),(D106-F106)/D106,AND(B106="Long",F106=Q106),(F106/D106)-1,AND(B106="Long",F106&lt;&gt;Q106),(F106/D106)-1,AND(B106="Short",F106&lt;&gt;Q106),(D106-F106)/D106)</f>
        <v>9.9262362262089052E-2</v>
      </c>
      <c r="P106" t="s">
        <v>23</v>
      </c>
      <c r="Q106" s="7">
        <v>9.891</v>
      </c>
      <c r="R106" s="8">
        <v>43910</v>
      </c>
      <c r="S106" s="10">
        <f t="shared" si="3"/>
        <v>12</v>
      </c>
      <c r="T106" s="10">
        <v>1</v>
      </c>
      <c r="V106" s="11" t="str">
        <f t="shared" si="4"/>
        <v>1</v>
      </c>
      <c r="X106" s="10">
        <v>0</v>
      </c>
      <c r="AC106">
        <f t="shared" si="5"/>
        <v>12</v>
      </c>
    </row>
    <row r="107" spans="1:29" x14ac:dyDescent="0.2">
      <c r="A107" t="s">
        <v>90</v>
      </c>
      <c r="B107" t="s">
        <v>22</v>
      </c>
      <c r="C107" s="6">
        <v>43928</v>
      </c>
      <c r="D107" s="7">
        <v>12.135999999999999</v>
      </c>
      <c r="E107" s="6">
        <v>44294</v>
      </c>
      <c r="F107" s="7">
        <v>28.56</v>
      </c>
      <c r="G107">
        <v>0</v>
      </c>
      <c r="H107">
        <v>0</v>
      </c>
      <c r="J107" s="7"/>
      <c r="K107" s="8"/>
      <c r="M107" s="7"/>
      <c r="N107" s="8"/>
      <c r="O107" s="9" cm="1">
        <f t="array" ref="O107">_xlfn.IFS(AND(B107="Short",F107=Q107),(D107-F107)/D107,AND(B107="Long",F107=Q107),(F107/D107)-1,AND(B107="Long",F107&lt;&gt;Q107),(F107/D107)-1,AND(B107="Short",F107&lt;&gt;Q107),(D107-F107)/D107)</f>
        <v>-1.3533289386947924</v>
      </c>
      <c r="P107" t="s">
        <v>23</v>
      </c>
      <c r="Q107" s="7">
        <v>9.9960000000000004</v>
      </c>
      <c r="R107" s="8">
        <v>43928</v>
      </c>
      <c r="S107" s="10">
        <f t="shared" si="3"/>
        <v>366</v>
      </c>
      <c r="T107" s="10">
        <v>0</v>
      </c>
      <c r="V107" s="11" t="b">
        <f t="shared" si="4"/>
        <v>0</v>
      </c>
      <c r="X107" s="10">
        <v>0</v>
      </c>
      <c r="AC107" t="b">
        <f t="shared" si="5"/>
        <v>0</v>
      </c>
    </row>
    <row r="108" spans="1:29" x14ac:dyDescent="0.2">
      <c r="A108" t="s">
        <v>87</v>
      </c>
      <c r="B108" t="s">
        <v>22</v>
      </c>
      <c r="C108" s="6">
        <v>43903</v>
      </c>
      <c r="D108" s="7">
        <v>47.363999999999997</v>
      </c>
      <c r="E108" s="6">
        <v>43906</v>
      </c>
      <c r="F108" s="7">
        <v>42.804000000000002</v>
      </c>
      <c r="G108">
        <v>1</v>
      </c>
      <c r="H108">
        <v>0</v>
      </c>
      <c r="J108" s="7"/>
      <c r="K108" s="8"/>
      <c r="M108" s="7"/>
      <c r="N108" s="8"/>
      <c r="O108" s="9" cm="1">
        <f t="array" ref="O108">_xlfn.IFS(AND(B108="Short",F108=Q108),(D108-F108)/D108,AND(B108="Long",F108=Q108),(F108/D108)-1,AND(B108="Long",F108&lt;&gt;Q108),(F108/D108)-1,AND(B108="Short",F108&lt;&gt;Q108),(D108-F108)/D108)</f>
        <v>9.6275652394223366E-2</v>
      </c>
      <c r="P108" t="s">
        <v>23</v>
      </c>
      <c r="Q108" s="7">
        <v>42.804000000000002</v>
      </c>
      <c r="R108" s="8">
        <v>43903</v>
      </c>
      <c r="S108" s="10">
        <f t="shared" si="3"/>
        <v>3</v>
      </c>
      <c r="T108" s="10">
        <v>1</v>
      </c>
      <c r="V108" s="11" t="str">
        <f t="shared" si="4"/>
        <v>1</v>
      </c>
      <c r="X108" s="10">
        <v>0</v>
      </c>
      <c r="AC108">
        <f t="shared" si="5"/>
        <v>3</v>
      </c>
    </row>
    <row r="109" spans="1:29" x14ac:dyDescent="0.2">
      <c r="A109" t="s">
        <v>87</v>
      </c>
      <c r="B109" t="s">
        <v>22</v>
      </c>
      <c r="C109" s="6">
        <v>43987</v>
      </c>
      <c r="D109" s="7">
        <v>60.978000000000002</v>
      </c>
      <c r="E109" s="6">
        <v>43993</v>
      </c>
      <c r="F109" s="7">
        <v>55.058</v>
      </c>
      <c r="G109">
        <v>1</v>
      </c>
      <c r="H109">
        <v>0</v>
      </c>
      <c r="J109" s="7"/>
      <c r="K109" s="8"/>
      <c r="M109" s="7"/>
      <c r="N109" s="8"/>
      <c r="O109" s="9" cm="1">
        <f t="array" ref="O109">_xlfn.IFS(AND(B109="Short",F109=Q109),(D109-F109)/D109,AND(B109="Long",F109=Q109),(F109/D109)-1,AND(B109="Long",F109&lt;&gt;Q109),(F109/D109)-1,AND(B109="Short",F109&lt;&gt;Q109),(D109-F109)/D109)</f>
        <v>9.7084194299583482E-2</v>
      </c>
      <c r="P109" t="s">
        <v>23</v>
      </c>
      <c r="Q109" s="7">
        <v>55.058</v>
      </c>
      <c r="R109" s="8">
        <v>43987</v>
      </c>
      <c r="S109" s="10">
        <f t="shared" si="3"/>
        <v>6</v>
      </c>
      <c r="T109" s="10">
        <v>1</v>
      </c>
      <c r="V109" s="11" t="str">
        <f t="shared" si="4"/>
        <v>1</v>
      </c>
      <c r="X109" s="10">
        <v>0</v>
      </c>
      <c r="AC109">
        <f t="shared" si="5"/>
        <v>6</v>
      </c>
    </row>
    <row r="110" spans="1:29" x14ac:dyDescent="0.2">
      <c r="A110" t="s">
        <v>101</v>
      </c>
      <c r="B110" t="s">
        <v>25</v>
      </c>
      <c r="C110" s="6">
        <v>43906</v>
      </c>
      <c r="D110" s="7">
        <v>24.367999999999999</v>
      </c>
      <c r="E110" s="6">
        <v>43915</v>
      </c>
      <c r="F110" s="7">
        <v>28.047999999999998</v>
      </c>
      <c r="G110">
        <v>1</v>
      </c>
      <c r="H110">
        <v>0</v>
      </c>
      <c r="J110" s="7"/>
      <c r="K110" s="8"/>
      <c r="M110" s="7"/>
      <c r="N110" s="8"/>
      <c r="O110" s="9" cm="1">
        <f t="array" ref="O110">_xlfn.IFS(AND(B110="Short",F110=Q110),(D110-F110)/D110,AND(B110="Long",F110=Q110),(F110/D110)-1,AND(B110="Long",F110&lt;&gt;Q110),(F110/D110)-1,AND(B110="Short",F110&lt;&gt;Q110),(D110-F110)/D110)</f>
        <v>0.15101772816808934</v>
      </c>
      <c r="P110" t="s">
        <v>23</v>
      </c>
      <c r="Q110" s="7">
        <v>28.047999999999998</v>
      </c>
      <c r="R110" s="8">
        <v>43906</v>
      </c>
      <c r="S110" s="10">
        <f t="shared" si="3"/>
        <v>9</v>
      </c>
      <c r="T110" s="10">
        <v>1</v>
      </c>
      <c r="V110" s="11" t="str">
        <f t="shared" si="4"/>
        <v>1</v>
      </c>
      <c r="X110" s="10">
        <v>0</v>
      </c>
      <c r="AC110">
        <f t="shared" si="5"/>
        <v>9</v>
      </c>
    </row>
    <row r="111" spans="1:29" x14ac:dyDescent="0.2">
      <c r="A111" t="s">
        <v>92</v>
      </c>
      <c r="B111" t="s">
        <v>25</v>
      </c>
      <c r="C111" s="6">
        <v>43906</v>
      </c>
      <c r="D111" s="7">
        <v>56.430999999999997</v>
      </c>
      <c r="E111" s="6">
        <v>43914</v>
      </c>
      <c r="F111" s="7">
        <v>63.140999999999998</v>
      </c>
      <c r="G111">
        <v>1</v>
      </c>
      <c r="H111">
        <v>0</v>
      </c>
      <c r="J111" s="7"/>
      <c r="K111" s="8"/>
      <c r="M111" s="7"/>
      <c r="N111" s="8"/>
      <c r="O111" s="9" cm="1">
        <f t="array" ref="O111">_xlfn.IFS(AND(B111="Short",F111=Q111),(D111-F111)/D111,AND(B111="Long",F111=Q111),(F111/D111)-1,AND(B111="Long",F111&lt;&gt;Q111),(F111/D111)-1,AND(B111="Short",F111&lt;&gt;Q111),(D111-F111)/D111)</f>
        <v>0.11890627491981354</v>
      </c>
      <c r="P111" t="s">
        <v>23</v>
      </c>
      <c r="Q111" s="7">
        <v>63.140999999999998</v>
      </c>
      <c r="R111" s="8">
        <v>43906</v>
      </c>
      <c r="S111" s="10">
        <f t="shared" si="3"/>
        <v>8</v>
      </c>
      <c r="T111" s="10">
        <v>1</v>
      </c>
      <c r="V111" s="11" t="str">
        <f t="shared" si="4"/>
        <v>1</v>
      </c>
      <c r="X111" s="10">
        <v>0</v>
      </c>
      <c r="AC111">
        <f t="shared" si="5"/>
        <v>8</v>
      </c>
    </row>
    <row r="112" spans="1:29" x14ac:dyDescent="0.2">
      <c r="A112" t="s">
        <v>105</v>
      </c>
      <c r="B112" t="s">
        <v>22</v>
      </c>
      <c r="C112" s="6">
        <v>43903</v>
      </c>
      <c r="D112" s="7">
        <v>23.23</v>
      </c>
      <c r="E112" s="6">
        <v>43906</v>
      </c>
      <c r="F112" s="7">
        <v>21.03</v>
      </c>
      <c r="G112">
        <v>1</v>
      </c>
      <c r="H112">
        <v>0</v>
      </c>
      <c r="J112" s="7"/>
      <c r="K112" s="8"/>
      <c r="M112" s="7"/>
      <c r="N112" s="8"/>
      <c r="O112" s="9" cm="1">
        <f t="array" ref="O112">_xlfn.IFS(AND(B112="Short",F112=Q112),(D112-F112)/D112,AND(B112="Long",F112=Q112),(F112/D112)-1,AND(B112="Long",F112&lt;&gt;Q112),(F112/D112)-1,AND(B112="Short",F112&lt;&gt;Q112),(D112-F112)/D112)</f>
        <v>9.4705122686181628E-2</v>
      </c>
      <c r="P112" t="s">
        <v>23</v>
      </c>
      <c r="Q112" s="7">
        <v>21.03</v>
      </c>
      <c r="R112" s="8">
        <v>43903</v>
      </c>
      <c r="S112" s="10">
        <f t="shared" si="3"/>
        <v>3</v>
      </c>
      <c r="T112" s="10">
        <v>1</v>
      </c>
      <c r="V112" s="11" t="str">
        <f t="shared" si="4"/>
        <v>1</v>
      </c>
      <c r="X112" s="10">
        <v>0</v>
      </c>
      <c r="AC112">
        <f t="shared" si="5"/>
        <v>3</v>
      </c>
    </row>
    <row r="113" spans="1:29" x14ac:dyDescent="0.2">
      <c r="A113" t="s">
        <v>105</v>
      </c>
      <c r="B113" t="s">
        <v>25</v>
      </c>
      <c r="C113" s="6">
        <v>43906</v>
      </c>
      <c r="D113" s="7">
        <v>20.024000000000001</v>
      </c>
      <c r="E113" s="6">
        <v>43977</v>
      </c>
      <c r="F113" s="7">
        <v>24.064</v>
      </c>
      <c r="G113">
        <v>1</v>
      </c>
      <c r="H113">
        <v>0</v>
      </c>
      <c r="J113" s="7"/>
      <c r="K113" s="8"/>
      <c r="M113" s="7"/>
      <c r="N113" s="8"/>
      <c r="O113" s="9" cm="1">
        <f t="array" ref="O113">_xlfn.IFS(AND(B113="Short",F113=Q113),(D113-F113)/D113,AND(B113="Long",F113=Q113),(F113/D113)-1,AND(B113="Long",F113&lt;&gt;Q113),(F113/D113)-1,AND(B113="Short",F113&lt;&gt;Q113),(D113-F113)/D113)</f>
        <v>0.20175789053136239</v>
      </c>
      <c r="P113" t="s">
        <v>23</v>
      </c>
      <c r="Q113" s="7">
        <v>24.064</v>
      </c>
      <c r="R113" s="8">
        <v>43906</v>
      </c>
      <c r="S113" s="10">
        <f t="shared" si="3"/>
        <v>71</v>
      </c>
      <c r="T113" s="10">
        <v>1</v>
      </c>
      <c r="V113" s="11" t="str">
        <f t="shared" si="4"/>
        <v>1</v>
      </c>
      <c r="X113" s="10">
        <v>0</v>
      </c>
      <c r="AC113">
        <f t="shared" si="5"/>
        <v>71</v>
      </c>
    </row>
    <row r="114" spans="1:29" x14ac:dyDescent="0.2">
      <c r="A114" t="s">
        <v>105</v>
      </c>
      <c r="B114" t="s">
        <v>22</v>
      </c>
      <c r="C114" s="6">
        <v>43987</v>
      </c>
      <c r="D114" s="7">
        <v>31.07</v>
      </c>
      <c r="E114" s="6">
        <v>43992</v>
      </c>
      <c r="F114" s="7">
        <v>28.17</v>
      </c>
      <c r="G114">
        <v>1</v>
      </c>
      <c r="H114">
        <v>0</v>
      </c>
      <c r="J114" s="7"/>
      <c r="K114" s="8"/>
      <c r="M114" s="7"/>
      <c r="N114" s="8"/>
      <c r="O114" s="9" cm="1">
        <f t="array" ref="O114">_xlfn.IFS(AND(B114="Short",F114=Q114),(D114-F114)/D114,AND(B114="Long",F114=Q114),(F114/D114)-1,AND(B114="Long",F114&lt;&gt;Q114),(F114/D114)-1,AND(B114="Short",F114&lt;&gt;Q114),(D114-F114)/D114)</f>
        <v>9.333762471837781E-2</v>
      </c>
      <c r="P114" t="s">
        <v>23</v>
      </c>
      <c r="Q114" s="7">
        <v>28.17</v>
      </c>
      <c r="R114" s="8">
        <v>43987</v>
      </c>
      <c r="S114" s="10">
        <f t="shared" si="3"/>
        <v>5</v>
      </c>
      <c r="T114" s="10">
        <v>1</v>
      </c>
      <c r="V114" s="11" t="str">
        <f t="shared" si="4"/>
        <v>1</v>
      </c>
      <c r="X114" s="10">
        <v>0</v>
      </c>
      <c r="AC114">
        <f t="shared" si="5"/>
        <v>5</v>
      </c>
    </row>
    <row r="115" spans="1:29" x14ac:dyDescent="0.2">
      <c r="A115" t="s">
        <v>92</v>
      </c>
      <c r="B115" t="s">
        <v>22</v>
      </c>
      <c r="C115" s="6">
        <v>44615</v>
      </c>
      <c r="D115" s="7">
        <v>148.72800000000001</v>
      </c>
      <c r="E115" s="6">
        <v>44693</v>
      </c>
      <c r="F115" s="7">
        <v>133.708</v>
      </c>
      <c r="G115">
        <v>1</v>
      </c>
      <c r="H115">
        <v>0</v>
      </c>
      <c r="J115" s="7"/>
      <c r="K115" s="8"/>
      <c r="M115" s="7"/>
      <c r="N115" s="8"/>
      <c r="O115" s="9" cm="1">
        <f t="array" ref="O115">_xlfn.IFS(AND(B115="Short",F115=Q115),(D115-F115)/D115,AND(B115="Long",F115=Q115),(F115/D115)-1,AND(B115="Long",F115&lt;&gt;Q115),(F115/D115)-1,AND(B115="Short",F115&lt;&gt;Q115),(D115-F115)/D115)</f>
        <v>0.10098972621160783</v>
      </c>
      <c r="P115" t="s">
        <v>23</v>
      </c>
      <c r="Q115" s="7">
        <v>133.708</v>
      </c>
      <c r="R115" s="8">
        <v>44615</v>
      </c>
      <c r="S115" s="10">
        <f t="shared" si="3"/>
        <v>78</v>
      </c>
      <c r="T115" s="10">
        <v>1</v>
      </c>
      <c r="V115" s="11" t="str">
        <f t="shared" si="4"/>
        <v>1</v>
      </c>
      <c r="X115" s="10">
        <v>0</v>
      </c>
      <c r="AC115">
        <f t="shared" si="5"/>
        <v>78</v>
      </c>
    </row>
    <row r="116" spans="1:29" x14ac:dyDescent="0.2">
      <c r="A116" t="s">
        <v>108</v>
      </c>
      <c r="B116" t="s">
        <v>25</v>
      </c>
      <c r="C116" s="6">
        <v>43906</v>
      </c>
      <c r="D116" s="7">
        <v>51.347000000000001</v>
      </c>
      <c r="E116" s="6">
        <v>43907</v>
      </c>
      <c r="F116" s="7">
        <v>64.617000000000004</v>
      </c>
      <c r="G116">
        <v>1</v>
      </c>
      <c r="H116">
        <v>0</v>
      </c>
      <c r="J116" s="7"/>
      <c r="K116" s="8"/>
      <c r="M116" s="7"/>
      <c r="N116" s="8"/>
      <c r="O116" s="9" cm="1">
        <f t="array" ref="O116">_xlfn.IFS(AND(B116="Short",F116=Q116),(D116-F116)/D116,AND(B116="Long",F116=Q116),(F116/D116)-1,AND(B116="Long",F116&lt;&gt;Q116),(F116/D116)-1,AND(B116="Short",F116&lt;&gt;Q116),(D116-F116)/D116)</f>
        <v>0.25843768866730299</v>
      </c>
      <c r="P116" t="s">
        <v>23</v>
      </c>
      <c r="Q116" s="7">
        <v>64.617000000000004</v>
      </c>
      <c r="R116" s="8">
        <v>43906</v>
      </c>
      <c r="S116" s="10">
        <f t="shared" si="3"/>
        <v>1</v>
      </c>
      <c r="T116" s="10">
        <v>1</v>
      </c>
      <c r="V116" s="11" t="str">
        <f t="shared" si="4"/>
        <v>1</v>
      </c>
      <c r="X116" s="10">
        <v>0</v>
      </c>
      <c r="AC116">
        <f t="shared" si="5"/>
        <v>1</v>
      </c>
    </row>
    <row r="117" spans="1:29" x14ac:dyDescent="0.2">
      <c r="A117" t="s">
        <v>89</v>
      </c>
      <c r="B117" t="s">
        <v>25</v>
      </c>
      <c r="C117" s="6">
        <v>43906</v>
      </c>
      <c r="D117" s="7">
        <v>43.093000000000004</v>
      </c>
      <c r="E117" s="6">
        <v>43907</v>
      </c>
      <c r="F117" s="7">
        <v>48.122999999999998</v>
      </c>
      <c r="G117">
        <v>1</v>
      </c>
      <c r="H117">
        <v>0</v>
      </c>
      <c r="J117" s="7"/>
      <c r="K117" s="8"/>
      <c r="M117" s="7"/>
      <c r="N117" s="8"/>
      <c r="O117" s="9" cm="1">
        <f t="array" ref="O117">_xlfn.IFS(AND(B117="Short",F117=Q117),(D117-F117)/D117,AND(B117="Long",F117=Q117),(F117/D117)-1,AND(B117="Long",F117&lt;&gt;Q117),(F117/D117)-1,AND(B117="Short",F117&lt;&gt;Q117),(D117-F117)/D117)</f>
        <v>0.11672429396885797</v>
      </c>
      <c r="P117" t="s">
        <v>23</v>
      </c>
      <c r="Q117" s="7">
        <v>48.122999999999998</v>
      </c>
      <c r="R117" s="8">
        <v>43906</v>
      </c>
      <c r="S117" s="10">
        <f t="shared" si="3"/>
        <v>1</v>
      </c>
      <c r="T117" s="10">
        <v>1</v>
      </c>
      <c r="V117" s="11" t="str">
        <f t="shared" si="4"/>
        <v>1</v>
      </c>
      <c r="X117" s="10">
        <v>0</v>
      </c>
      <c r="AC117">
        <f t="shared" si="5"/>
        <v>1</v>
      </c>
    </row>
    <row r="118" spans="1:29" x14ac:dyDescent="0.2">
      <c r="A118" t="s">
        <v>94</v>
      </c>
      <c r="B118" t="s">
        <v>25</v>
      </c>
      <c r="C118" s="6">
        <v>43906</v>
      </c>
      <c r="D118" s="7">
        <v>152.98699999999999</v>
      </c>
      <c r="E118" s="6">
        <v>43928</v>
      </c>
      <c r="F118" s="7">
        <v>182.857</v>
      </c>
      <c r="G118">
        <v>1</v>
      </c>
      <c r="H118">
        <v>0</v>
      </c>
      <c r="J118" s="7"/>
      <c r="K118" s="8"/>
      <c r="M118" s="7"/>
      <c r="N118" s="8"/>
      <c r="O118" s="9" cm="1">
        <f t="array" ref="O118">_xlfn.IFS(AND(B118="Short",F118=Q118),(D118-F118)/D118,AND(B118="Long",F118=Q118),(F118/D118)-1,AND(B118="Long",F118&lt;&gt;Q118),(F118/D118)-1,AND(B118="Short",F118&lt;&gt;Q118),(D118-F118)/D118)</f>
        <v>0.19524534764391754</v>
      </c>
      <c r="P118" t="s">
        <v>23</v>
      </c>
      <c r="Q118" s="7">
        <v>182.857</v>
      </c>
      <c r="R118" s="8">
        <v>43906</v>
      </c>
      <c r="S118" s="10">
        <f t="shared" si="3"/>
        <v>22</v>
      </c>
      <c r="T118" s="10">
        <v>1</v>
      </c>
      <c r="V118" s="11" t="str">
        <f t="shared" si="4"/>
        <v>1</v>
      </c>
      <c r="X118" s="10">
        <v>0</v>
      </c>
      <c r="AC118">
        <f t="shared" si="5"/>
        <v>22</v>
      </c>
    </row>
    <row r="119" spans="1:29" x14ac:dyDescent="0.2">
      <c r="A119" t="s">
        <v>78</v>
      </c>
      <c r="B119" t="s">
        <v>25</v>
      </c>
      <c r="C119" s="6">
        <v>43902</v>
      </c>
      <c r="D119" s="7">
        <v>17.283000000000001</v>
      </c>
      <c r="E119" s="6">
        <v>43950</v>
      </c>
      <c r="F119" s="7">
        <v>19.312999999999999</v>
      </c>
      <c r="G119">
        <v>1</v>
      </c>
      <c r="H119">
        <v>0</v>
      </c>
      <c r="J119" s="7"/>
      <c r="K119" s="8"/>
      <c r="M119" s="7"/>
      <c r="N119" s="8"/>
      <c r="O119" s="9" cm="1">
        <f t="array" ref="O119">_xlfn.IFS(AND(B119="Short",F119=Q119),(D119-F119)/D119,AND(B119="Long",F119=Q119),(F119/D119)-1,AND(B119="Long",F119&lt;&gt;Q119),(F119/D119)-1,AND(B119="Short",F119&lt;&gt;Q119),(D119-F119)/D119)</f>
        <v>0.11745646010530564</v>
      </c>
      <c r="P119" t="s">
        <v>23</v>
      </c>
      <c r="Q119" s="7">
        <v>19.312999999999999</v>
      </c>
      <c r="R119" s="8">
        <v>43902</v>
      </c>
      <c r="S119" s="10">
        <f t="shared" si="3"/>
        <v>48</v>
      </c>
      <c r="T119" s="10">
        <v>1</v>
      </c>
      <c r="V119" s="11" t="str">
        <f t="shared" si="4"/>
        <v>1</v>
      </c>
      <c r="X119" s="10">
        <v>0</v>
      </c>
      <c r="AC119">
        <f t="shared" si="5"/>
        <v>48</v>
      </c>
    </row>
    <row r="120" spans="1:29" x14ac:dyDescent="0.2">
      <c r="A120" t="s">
        <v>78</v>
      </c>
      <c r="B120" t="s">
        <v>22</v>
      </c>
      <c r="C120" s="6">
        <v>44055</v>
      </c>
      <c r="D120" s="7">
        <v>30.458580000000001</v>
      </c>
      <c r="E120" s="6">
        <v>44421</v>
      </c>
      <c r="F120" s="7">
        <v>51.76</v>
      </c>
      <c r="G120">
        <v>0</v>
      </c>
      <c r="H120">
        <v>0</v>
      </c>
      <c r="J120" s="7"/>
      <c r="K120" s="8"/>
      <c r="M120" s="7"/>
      <c r="N120" s="8"/>
      <c r="O120" s="9" cm="1">
        <f t="array" ref="O120">_xlfn.IFS(AND(B120="Short",F120=Q120),(D120-F120)/D120,AND(B120="Long",F120=Q120),(F120/D120)-1,AND(B120="Long",F120&lt;&gt;Q120),(F120/D120)-1,AND(B120="Short",F120&lt;&gt;Q120),(D120-F120)/D120)</f>
        <v>-0.69935696279997284</v>
      </c>
      <c r="P120" t="s">
        <v>23</v>
      </c>
      <c r="Q120" s="7">
        <v>26.682379999999998</v>
      </c>
      <c r="R120" s="8">
        <v>44055</v>
      </c>
      <c r="S120" s="10">
        <f t="shared" si="3"/>
        <v>366</v>
      </c>
      <c r="T120" s="10">
        <v>0</v>
      </c>
      <c r="V120" s="11" t="b">
        <f t="shared" si="4"/>
        <v>0</v>
      </c>
      <c r="X120" s="10">
        <v>0</v>
      </c>
      <c r="AC120" t="b">
        <f t="shared" si="5"/>
        <v>0</v>
      </c>
    </row>
    <row r="121" spans="1:29" x14ac:dyDescent="0.2">
      <c r="A121" t="s">
        <v>112</v>
      </c>
      <c r="B121" t="s">
        <v>25</v>
      </c>
      <c r="C121" s="6">
        <v>44594</v>
      </c>
      <c r="D121" s="7">
        <v>94.382000000000005</v>
      </c>
      <c r="E121" s="6">
        <v>44624</v>
      </c>
      <c r="F121" s="7">
        <v>105.702</v>
      </c>
      <c r="G121">
        <v>1</v>
      </c>
      <c r="H121">
        <v>0</v>
      </c>
      <c r="J121" s="7"/>
      <c r="K121" s="8"/>
      <c r="M121" s="7"/>
      <c r="N121" s="8"/>
      <c r="O121" s="9" cm="1">
        <f t="array" ref="O121">_xlfn.IFS(AND(B121="Short",F121=Q121),(D121-F121)/D121,AND(B121="Long",F121=Q121),(F121/D121)-1,AND(B121="Long",F121&lt;&gt;Q121),(F121/D121)-1,AND(B121="Short",F121&lt;&gt;Q121),(D121-F121)/D121)</f>
        <v>0.11993812379479141</v>
      </c>
      <c r="P121" t="s">
        <v>23</v>
      </c>
      <c r="Q121" s="7">
        <v>105.702</v>
      </c>
      <c r="R121" s="8">
        <v>44594</v>
      </c>
      <c r="S121" s="10">
        <f t="shared" si="3"/>
        <v>30</v>
      </c>
      <c r="T121" s="10">
        <v>1</v>
      </c>
      <c r="V121" s="11" t="str">
        <f t="shared" si="4"/>
        <v>1</v>
      </c>
      <c r="X121" s="10">
        <v>0</v>
      </c>
      <c r="AC121">
        <f t="shared" si="5"/>
        <v>30</v>
      </c>
    </row>
    <row r="122" spans="1:29" x14ac:dyDescent="0.2">
      <c r="A122" t="s">
        <v>78</v>
      </c>
      <c r="B122" t="s">
        <v>22</v>
      </c>
      <c r="C122" s="6">
        <v>44504</v>
      </c>
      <c r="D122" s="7">
        <v>66.299000000000007</v>
      </c>
      <c r="E122" s="6">
        <v>44658</v>
      </c>
      <c r="F122" s="7">
        <v>59.588999999999999</v>
      </c>
      <c r="G122">
        <v>1</v>
      </c>
      <c r="H122">
        <v>0</v>
      </c>
      <c r="J122" s="7"/>
      <c r="K122" s="8"/>
      <c r="M122" s="7"/>
      <c r="N122" s="8"/>
      <c r="O122" s="9" cm="1">
        <f t="array" ref="O122">_xlfn.IFS(AND(B122="Short",F122=Q122),(D122-F122)/D122,AND(B122="Long",F122=Q122),(F122/D122)-1,AND(B122="Long",F122&lt;&gt;Q122),(F122/D122)-1,AND(B122="Short",F122&lt;&gt;Q122),(D122-F122)/D122)</f>
        <v>0.10120816301905017</v>
      </c>
      <c r="P122" t="s">
        <v>23</v>
      </c>
      <c r="Q122" s="7">
        <v>59.588999999999999</v>
      </c>
      <c r="R122" s="8">
        <v>44504</v>
      </c>
      <c r="S122" s="10">
        <f t="shared" si="3"/>
        <v>154</v>
      </c>
      <c r="T122" s="10">
        <v>1</v>
      </c>
      <c r="V122" s="11" t="str">
        <f t="shared" si="4"/>
        <v>1</v>
      </c>
      <c r="X122" s="10">
        <v>0</v>
      </c>
      <c r="AC122">
        <f t="shared" si="5"/>
        <v>154</v>
      </c>
    </row>
    <row r="123" spans="1:29" x14ac:dyDescent="0.2">
      <c r="A123" t="s">
        <v>117</v>
      </c>
      <c r="B123" t="s">
        <v>25</v>
      </c>
      <c r="C123" s="6">
        <v>44909</v>
      </c>
      <c r="D123" s="7">
        <v>348.03100000000001</v>
      </c>
      <c r="E123" s="6">
        <v>44946</v>
      </c>
      <c r="F123" s="7">
        <v>397.64100000000002</v>
      </c>
      <c r="G123">
        <v>1</v>
      </c>
      <c r="H123">
        <v>0</v>
      </c>
      <c r="J123" s="7"/>
      <c r="K123" s="8"/>
      <c r="M123" s="7"/>
      <c r="N123" s="8"/>
      <c r="O123" s="9" cm="1">
        <f t="array" ref="O123">_xlfn.IFS(AND(B123="Short",F123=Q123),(D123-F123)/D123,AND(B123="Long",F123=Q123),(F123/D123)-1,AND(B123="Long",F123&lt;&gt;Q123),(F123/D123)-1,AND(B123="Short",F123&lt;&gt;Q123),(D123-F123)/D123)</f>
        <v>0.14254477331042348</v>
      </c>
      <c r="P123" t="s">
        <v>23</v>
      </c>
      <c r="Q123" s="7">
        <v>397.64100000000002</v>
      </c>
      <c r="R123" s="8">
        <v>44909</v>
      </c>
      <c r="S123" s="10">
        <f t="shared" si="3"/>
        <v>37</v>
      </c>
      <c r="T123" s="10">
        <v>1</v>
      </c>
      <c r="V123" s="11" t="str">
        <f t="shared" si="4"/>
        <v>1</v>
      </c>
      <c r="X123" s="10">
        <v>0</v>
      </c>
      <c r="AC123">
        <f t="shared" si="5"/>
        <v>37</v>
      </c>
    </row>
    <row r="124" spans="1:29" x14ac:dyDescent="0.2">
      <c r="A124" t="s">
        <v>97</v>
      </c>
      <c r="B124" t="s">
        <v>22</v>
      </c>
      <c r="C124" s="6">
        <v>43894</v>
      </c>
      <c r="D124" s="7">
        <v>60.213000000000001</v>
      </c>
      <c r="E124" s="6">
        <v>43899</v>
      </c>
      <c r="F124" s="7">
        <v>53.343000000000004</v>
      </c>
      <c r="G124">
        <v>1</v>
      </c>
      <c r="H124">
        <v>0</v>
      </c>
      <c r="J124" s="7"/>
      <c r="K124" s="8"/>
      <c r="M124" s="7"/>
      <c r="N124" s="8"/>
      <c r="O124" s="9" cm="1">
        <f t="array" ref="O124">_xlfn.IFS(AND(B124="Short",F124=Q124),(D124-F124)/D124,AND(B124="Long",F124=Q124),(F124/D124)-1,AND(B124="Long",F124&lt;&gt;Q124),(F124/D124)-1,AND(B124="Short",F124&lt;&gt;Q124),(D124-F124)/D124)</f>
        <v>0.11409496288176968</v>
      </c>
      <c r="P124" t="s">
        <v>23</v>
      </c>
      <c r="Q124" s="7">
        <v>53.343000000000004</v>
      </c>
      <c r="R124" s="8">
        <v>43894</v>
      </c>
      <c r="S124" s="10">
        <f t="shared" si="3"/>
        <v>5</v>
      </c>
      <c r="T124" s="10">
        <v>1</v>
      </c>
      <c r="V124" s="11" t="str">
        <f t="shared" si="4"/>
        <v>1</v>
      </c>
      <c r="X124" s="10">
        <v>0</v>
      </c>
      <c r="AC124">
        <f t="shared" si="5"/>
        <v>5</v>
      </c>
    </row>
    <row r="125" spans="1:29" x14ac:dyDescent="0.2">
      <c r="A125" t="s">
        <v>97</v>
      </c>
      <c r="B125" t="s">
        <v>25</v>
      </c>
      <c r="C125" s="6">
        <v>43906</v>
      </c>
      <c r="D125" s="7">
        <v>57.45</v>
      </c>
      <c r="E125" s="6">
        <v>43929</v>
      </c>
      <c r="F125" s="7">
        <v>64.25</v>
      </c>
      <c r="G125">
        <v>1</v>
      </c>
      <c r="H125">
        <v>0</v>
      </c>
      <c r="J125" s="7"/>
      <c r="K125" s="8"/>
      <c r="M125" s="7"/>
      <c r="N125" s="8"/>
      <c r="O125" s="9" cm="1">
        <f t="array" ref="O125">_xlfn.IFS(AND(B125="Short",F125=Q125),(D125-F125)/D125,AND(B125="Long",F125=Q125),(F125/D125)-1,AND(B125="Long",F125&lt;&gt;Q125),(F125/D125)-1,AND(B125="Short",F125&lt;&gt;Q125),(D125-F125)/D125)</f>
        <v>0.11836379460400348</v>
      </c>
      <c r="P125" t="s">
        <v>23</v>
      </c>
      <c r="Q125" s="7">
        <v>64.25</v>
      </c>
      <c r="R125" s="8">
        <v>43906</v>
      </c>
      <c r="S125" s="10">
        <f t="shared" si="3"/>
        <v>23</v>
      </c>
      <c r="T125" s="10">
        <v>1</v>
      </c>
      <c r="V125" s="11" t="str">
        <f t="shared" si="4"/>
        <v>1</v>
      </c>
      <c r="X125" s="10">
        <v>0</v>
      </c>
      <c r="AC125">
        <f t="shared" si="5"/>
        <v>23</v>
      </c>
    </row>
    <row r="126" spans="1:29" x14ac:dyDescent="0.2">
      <c r="A126" t="s">
        <v>98</v>
      </c>
      <c r="B126" t="s">
        <v>25</v>
      </c>
      <c r="C126" s="6">
        <v>43906</v>
      </c>
      <c r="D126" s="7">
        <v>16.696000000000002</v>
      </c>
      <c r="E126" s="6">
        <v>43915</v>
      </c>
      <c r="F126" s="7">
        <v>18.655999999999999</v>
      </c>
      <c r="G126">
        <v>1</v>
      </c>
      <c r="H126">
        <v>0</v>
      </c>
      <c r="J126" s="7"/>
      <c r="K126" s="8"/>
      <c r="M126" s="7"/>
      <c r="N126" s="8"/>
      <c r="O126" s="9" cm="1">
        <f t="array" ref="O126">_xlfn.IFS(AND(B126="Short",F126=Q126),(D126-F126)/D126,AND(B126="Long",F126=Q126),(F126/D126)-1,AND(B126="Long",F126&lt;&gt;Q126),(F126/D126)-1,AND(B126="Short",F126&lt;&gt;Q126),(D126-F126)/D126)</f>
        <v>0.11739338763775731</v>
      </c>
      <c r="P126" t="s">
        <v>23</v>
      </c>
      <c r="Q126" s="7">
        <v>18.655999999999999</v>
      </c>
      <c r="R126" s="8">
        <v>43906</v>
      </c>
      <c r="S126" s="10">
        <f t="shared" si="3"/>
        <v>9</v>
      </c>
      <c r="T126" s="10">
        <v>1</v>
      </c>
      <c r="V126" s="11" t="str">
        <f t="shared" si="4"/>
        <v>1</v>
      </c>
      <c r="X126" s="10">
        <v>0</v>
      </c>
      <c r="AC126">
        <f t="shared" si="5"/>
        <v>9</v>
      </c>
    </row>
    <row r="127" spans="1:29" x14ac:dyDescent="0.2">
      <c r="A127" t="s">
        <v>102</v>
      </c>
      <c r="B127" t="s">
        <v>22</v>
      </c>
      <c r="C127" s="6">
        <v>43928</v>
      </c>
      <c r="D127" s="7">
        <v>54.162999999999997</v>
      </c>
      <c r="E127" s="6">
        <v>44294</v>
      </c>
      <c r="F127" s="7">
        <v>132.72999999999999</v>
      </c>
      <c r="G127">
        <v>0</v>
      </c>
      <c r="H127">
        <v>0</v>
      </c>
      <c r="J127" s="7"/>
      <c r="K127" s="8"/>
      <c r="M127" s="7"/>
      <c r="N127" s="8"/>
      <c r="O127" s="9" cm="1">
        <f t="array" ref="O127">_xlfn.IFS(AND(B127="Short",F127=Q127),(D127-F127)/D127,AND(B127="Long",F127=Q127),(F127/D127)-1,AND(B127="Long",F127&lt;&gt;Q127),(F127/D127)-1,AND(B127="Short",F127&lt;&gt;Q127),(D127-F127)/D127)</f>
        <v>-1.450565884459871</v>
      </c>
      <c r="P127" t="s">
        <v>23</v>
      </c>
      <c r="Q127" s="7">
        <v>48.893000000000001</v>
      </c>
      <c r="R127" s="8">
        <v>43928</v>
      </c>
      <c r="S127" s="10">
        <f t="shared" si="3"/>
        <v>366</v>
      </c>
      <c r="T127" s="10">
        <v>0</v>
      </c>
      <c r="V127" s="11" t="b">
        <f t="shared" si="4"/>
        <v>0</v>
      </c>
      <c r="X127" s="10">
        <v>0</v>
      </c>
      <c r="AC127" t="b">
        <f t="shared" si="5"/>
        <v>0</v>
      </c>
    </row>
    <row r="128" spans="1:29" x14ac:dyDescent="0.2">
      <c r="A128" t="s">
        <v>84</v>
      </c>
      <c r="B128" t="s">
        <v>25</v>
      </c>
      <c r="C128" s="6">
        <v>43906</v>
      </c>
      <c r="D128" s="7">
        <v>372.97399999999999</v>
      </c>
      <c r="E128" s="6">
        <v>43915</v>
      </c>
      <c r="F128" s="7">
        <v>418.31400000000002</v>
      </c>
      <c r="G128">
        <v>1</v>
      </c>
      <c r="H128">
        <v>0</v>
      </c>
      <c r="J128" s="7"/>
      <c r="K128" s="8"/>
      <c r="M128" s="7"/>
      <c r="N128" s="8"/>
      <c r="O128" s="9" cm="1">
        <f t="array" ref="O128">_xlfn.IFS(AND(B128="Short",F128=Q128),(D128-F128)/D128,AND(B128="Long",F128=Q128),(F128/D128)-1,AND(B128="Long",F128&lt;&gt;Q128),(F128/D128)-1,AND(B128="Short",F128&lt;&gt;Q128),(D128-F128)/D128)</f>
        <v>0.12156343337605313</v>
      </c>
      <c r="P128" t="s">
        <v>23</v>
      </c>
      <c r="Q128" s="7">
        <v>418.31400000000002</v>
      </c>
      <c r="R128" s="8">
        <v>43906</v>
      </c>
      <c r="S128" s="10">
        <f t="shared" si="3"/>
        <v>9</v>
      </c>
      <c r="T128" s="10">
        <v>1</v>
      </c>
      <c r="V128" s="11" t="str">
        <f t="shared" si="4"/>
        <v>1</v>
      </c>
      <c r="X128" s="10">
        <v>0</v>
      </c>
      <c r="AC128">
        <f t="shared" si="5"/>
        <v>9</v>
      </c>
    </row>
    <row r="129" spans="1:29" x14ac:dyDescent="0.2">
      <c r="A129" t="s">
        <v>88</v>
      </c>
      <c r="B129" t="s">
        <v>25</v>
      </c>
      <c r="C129" s="6">
        <v>43906</v>
      </c>
      <c r="D129" s="7">
        <v>93.474000000000004</v>
      </c>
      <c r="E129" s="6">
        <v>43907</v>
      </c>
      <c r="F129" s="7">
        <v>104.81399999999999</v>
      </c>
      <c r="G129">
        <v>1</v>
      </c>
      <c r="H129">
        <v>0</v>
      </c>
      <c r="J129" s="7"/>
      <c r="K129" s="8"/>
      <c r="M129" s="7"/>
      <c r="N129" s="8"/>
      <c r="O129" s="9" cm="1">
        <f t="array" ref="O129">_xlfn.IFS(AND(B129="Short",F129=Q129),(D129-F129)/D129,AND(B129="Long",F129=Q129),(F129/D129)-1,AND(B129="Long",F129&lt;&gt;Q129),(F129/D129)-1,AND(B129="Short",F129&lt;&gt;Q129),(D129-F129)/D129)</f>
        <v>0.12131715771230489</v>
      </c>
      <c r="P129" t="s">
        <v>23</v>
      </c>
      <c r="Q129" s="7">
        <v>104.81399999999999</v>
      </c>
      <c r="R129" s="8">
        <v>43906</v>
      </c>
      <c r="S129" s="10">
        <f t="shared" si="3"/>
        <v>1</v>
      </c>
      <c r="T129" s="10">
        <v>1</v>
      </c>
      <c r="V129" s="11" t="str">
        <f t="shared" si="4"/>
        <v>1</v>
      </c>
      <c r="X129" s="10">
        <v>0</v>
      </c>
      <c r="AC129">
        <f t="shared" si="5"/>
        <v>1</v>
      </c>
    </row>
    <row r="130" spans="1:29" x14ac:dyDescent="0.2">
      <c r="A130" t="s">
        <v>93</v>
      </c>
      <c r="B130" t="s">
        <v>25</v>
      </c>
      <c r="C130" s="6">
        <v>43906</v>
      </c>
      <c r="D130" s="7">
        <v>176.24</v>
      </c>
      <c r="E130" s="6">
        <v>43987</v>
      </c>
      <c r="F130" s="7">
        <v>198.64</v>
      </c>
      <c r="G130">
        <v>1</v>
      </c>
      <c r="H130">
        <v>0</v>
      </c>
      <c r="J130" s="7"/>
      <c r="K130" s="8"/>
      <c r="M130" s="7"/>
      <c r="N130" s="8"/>
      <c r="O130" s="9" cm="1">
        <f t="array" ref="O130">_xlfn.IFS(AND(B130="Short",F130=Q130),(D130-F130)/D130,AND(B130="Long",F130=Q130),(F130/D130)-1,AND(B130="Long",F130&lt;&gt;Q130),(F130/D130)-1,AND(B130="Short",F130&lt;&gt;Q130),(D130-F130)/D130)</f>
        <v>0.12709940989559687</v>
      </c>
      <c r="P130" t="s">
        <v>23</v>
      </c>
      <c r="Q130" s="7">
        <v>198.64</v>
      </c>
      <c r="R130" s="8">
        <v>43906</v>
      </c>
      <c r="S130" s="10">
        <f t="shared" si="3"/>
        <v>81</v>
      </c>
      <c r="T130" s="10">
        <v>1</v>
      </c>
      <c r="V130" s="11" t="str">
        <f t="shared" si="4"/>
        <v>1</v>
      </c>
      <c r="X130" s="10">
        <v>0</v>
      </c>
      <c r="AC130">
        <f t="shared" si="5"/>
        <v>81</v>
      </c>
    </row>
    <row r="131" spans="1:29" x14ac:dyDescent="0.2">
      <c r="A131" t="s">
        <v>114</v>
      </c>
      <c r="B131" t="s">
        <v>25</v>
      </c>
      <c r="C131" s="6">
        <v>43906</v>
      </c>
      <c r="D131" s="7">
        <v>16.637329999999999</v>
      </c>
      <c r="E131" s="6">
        <v>43915</v>
      </c>
      <c r="F131" s="7">
        <v>19.61063</v>
      </c>
      <c r="G131">
        <v>1</v>
      </c>
      <c r="H131">
        <v>0</v>
      </c>
      <c r="J131" s="7"/>
      <c r="K131" s="8"/>
      <c r="M131" s="7"/>
      <c r="N131" s="8"/>
      <c r="O131" s="9" cm="1">
        <f t="array" ref="O131">_xlfn.IFS(AND(B131="Short",F131=Q131),(D131-F131)/D131,AND(B131="Long",F131=Q131),(F131/D131)-1,AND(B131="Long",F131&lt;&gt;Q131),(F131/D131)-1,AND(B131="Short",F131&lt;&gt;Q131),(D131-F131)/D131)</f>
        <v>0.17871256986547723</v>
      </c>
      <c r="P131" t="s">
        <v>23</v>
      </c>
      <c r="Q131" s="7">
        <v>19.61063</v>
      </c>
      <c r="R131" s="8">
        <v>43906</v>
      </c>
      <c r="S131" s="10">
        <f t="shared" ref="S131:S194" si="6">_xlfn.DAYS(E131,C131)</f>
        <v>9</v>
      </c>
      <c r="T131" s="10">
        <v>1</v>
      </c>
      <c r="V131" s="11" t="str">
        <f t="shared" ref="V131:V194" si="7">IF(F131=Q131,"1")</f>
        <v>1</v>
      </c>
      <c r="X131" s="10">
        <v>0</v>
      </c>
      <c r="AC131">
        <f t="shared" si="5"/>
        <v>9</v>
      </c>
    </row>
    <row r="132" spans="1:29" x14ac:dyDescent="0.2">
      <c r="A132" t="s">
        <v>96</v>
      </c>
      <c r="B132" t="s">
        <v>25</v>
      </c>
      <c r="C132" s="6">
        <v>43906</v>
      </c>
      <c r="D132" s="7">
        <v>62.853999999999999</v>
      </c>
      <c r="E132" s="6">
        <v>43907</v>
      </c>
      <c r="F132" s="7">
        <v>69.793999999999997</v>
      </c>
      <c r="G132">
        <v>1</v>
      </c>
      <c r="H132">
        <v>0</v>
      </c>
      <c r="J132" s="7"/>
      <c r="K132" s="8"/>
      <c r="M132" s="7"/>
      <c r="N132" s="8"/>
      <c r="O132" s="9" cm="1">
        <f t="array" ref="O132">_xlfn.IFS(AND(B132="Short",F132=Q132),(D132-F132)/D132,AND(B132="Long",F132=Q132),(F132/D132)-1,AND(B132="Long",F132&lt;&gt;Q132),(F132/D132)-1,AND(B132="Short",F132&lt;&gt;Q132),(D132-F132)/D132)</f>
        <v>0.11041461163967292</v>
      </c>
      <c r="P132" t="s">
        <v>23</v>
      </c>
      <c r="Q132" s="7">
        <v>69.793999999999997</v>
      </c>
      <c r="R132" s="8">
        <v>43906</v>
      </c>
      <c r="S132" s="10">
        <f t="shared" si="6"/>
        <v>1</v>
      </c>
      <c r="T132" s="10">
        <v>1</v>
      </c>
      <c r="V132" s="11" t="str">
        <f t="shared" si="7"/>
        <v>1</v>
      </c>
      <c r="X132" s="10">
        <v>0</v>
      </c>
      <c r="AC132">
        <f t="shared" ref="AC132:AC195" si="8">IF(O132&gt;-0.01,_xlfn.DAYS(E132,C132))</f>
        <v>1</v>
      </c>
    </row>
    <row r="133" spans="1:29" x14ac:dyDescent="0.2">
      <c r="A133" t="s">
        <v>116</v>
      </c>
      <c r="B133" t="s">
        <v>25</v>
      </c>
      <c r="C133" s="6">
        <v>43906</v>
      </c>
      <c r="D133" s="7">
        <v>202.17099999999999</v>
      </c>
      <c r="E133" s="6">
        <v>43977</v>
      </c>
      <c r="F133" s="7">
        <v>248.18100000000001</v>
      </c>
      <c r="G133">
        <v>1</v>
      </c>
      <c r="H133">
        <v>0</v>
      </c>
      <c r="J133" s="7"/>
      <c r="K133" s="8"/>
      <c r="M133" s="7"/>
      <c r="N133" s="8"/>
      <c r="O133" s="9" cm="1">
        <f t="array" ref="O133">_xlfn.IFS(AND(B133="Short",F133=Q133),(D133-F133)/D133,AND(B133="Long",F133=Q133),(F133/D133)-1,AND(B133="Long",F133&lt;&gt;Q133),(F133/D133)-1,AND(B133="Short",F133&lt;&gt;Q133),(D133-F133)/D133)</f>
        <v>0.22757962319026981</v>
      </c>
      <c r="P133" t="s">
        <v>23</v>
      </c>
      <c r="Q133" s="7">
        <v>248.18100000000001</v>
      </c>
      <c r="R133" s="8">
        <v>43906</v>
      </c>
      <c r="S133" s="10">
        <f t="shared" si="6"/>
        <v>71</v>
      </c>
      <c r="T133" s="10">
        <v>1</v>
      </c>
      <c r="V133" s="11" t="str">
        <f t="shared" si="7"/>
        <v>1</v>
      </c>
      <c r="X133" s="10">
        <v>0</v>
      </c>
      <c r="AC133">
        <f t="shared" si="8"/>
        <v>71</v>
      </c>
    </row>
    <row r="134" spans="1:29" x14ac:dyDescent="0.2">
      <c r="A134" t="s">
        <v>103</v>
      </c>
      <c r="B134" t="s">
        <v>25</v>
      </c>
      <c r="C134" s="6">
        <v>44776</v>
      </c>
      <c r="D134" s="7">
        <v>221.38499999999999</v>
      </c>
      <c r="E134" s="6">
        <v>44876</v>
      </c>
      <c r="F134" s="7">
        <v>246.13499999999999</v>
      </c>
      <c r="G134">
        <v>1</v>
      </c>
      <c r="H134">
        <v>0</v>
      </c>
      <c r="J134" s="7"/>
      <c r="K134" s="8"/>
      <c r="M134" s="7"/>
      <c r="N134" s="8"/>
      <c r="O134" s="9" cm="1">
        <f t="array" ref="O134">_xlfn.IFS(AND(B134="Short",F134=Q134),(D134-F134)/D134,AND(B134="Long",F134=Q134),(F134/D134)-1,AND(B134="Long",F134&lt;&gt;Q134),(F134/D134)-1,AND(B134="Short",F134&lt;&gt;Q134),(D134-F134)/D134)</f>
        <v>0.11179619215393988</v>
      </c>
      <c r="P134" t="s">
        <v>23</v>
      </c>
      <c r="Q134" s="7">
        <v>246.13499999999999</v>
      </c>
      <c r="R134" s="8">
        <v>44776</v>
      </c>
      <c r="S134" s="10">
        <f t="shared" si="6"/>
        <v>100</v>
      </c>
      <c r="T134" s="10">
        <v>1</v>
      </c>
      <c r="V134" s="11" t="str">
        <f t="shared" si="7"/>
        <v>1</v>
      </c>
      <c r="X134" s="10">
        <v>0</v>
      </c>
      <c r="AC134">
        <f t="shared" si="8"/>
        <v>100</v>
      </c>
    </row>
    <row r="135" spans="1:29" x14ac:dyDescent="0.2">
      <c r="A135" t="s">
        <v>100</v>
      </c>
      <c r="B135" t="s">
        <v>25</v>
      </c>
      <c r="C135" s="6">
        <v>44596</v>
      </c>
      <c r="D135" s="7">
        <v>146.96199999999999</v>
      </c>
      <c r="E135" s="6">
        <v>44963</v>
      </c>
      <c r="F135" s="7">
        <v>152.57</v>
      </c>
      <c r="G135">
        <v>0</v>
      </c>
      <c r="H135">
        <v>0</v>
      </c>
      <c r="J135" s="7"/>
      <c r="K135" s="8"/>
      <c r="M135" s="7"/>
      <c r="N135" s="8"/>
      <c r="O135" s="9" cm="1">
        <f t="array" ref="O135">_xlfn.IFS(AND(B135="Short",F135=Q135),(D135-F135)/D135,AND(B135="Long",F135=Q135),(F135/D135)-1,AND(B135="Long",F135&lt;&gt;Q135),(F135/D135)-1,AND(B135="Short",F135&lt;&gt;Q135),(D135-F135)/D135)</f>
        <v>3.8159524230753528E-2</v>
      </c>
      <c r="P135" t="s">
        <v>23</v>
      </c>
      <c r="Q135" s="7">
        <v>167.38200000000001</v>
      </c>
      <c r="R135" s="8">
        <v>44596</v>
      </c>
      <c r="S135" s="10">
        <f t="shared" si="6"/>
        <v>367</v>
      </c>
      <c r="T135" s="10">
        <v>0</v>
      </c>
      <c r="V135" s="11" t="b">
        <f t="shared" si="7"/>
        <v>0</v>
      </c>
      <c r="X135" s="10">
        <v>0</v>
      </c>
      <c r="AC135">
        <f t="shared" si="8"/>
        <v>367</v>
      </c>
    </row>
    <row r="136" spans="1:29" x14ac:dyDescent="0.2">
      <c r="A136" t="s">
        <v>103</v>
      </c>
      <c r="B136" t="s">
        <v>25</v>
      </c>
      <c r="C136" s="6">
        <v>44979</v>
      </c>
      <c r="D136" s="7">
        <v>218.37299999999999</v>
      </c>
      <c r="E136" s="6">
        <v>45338</v>
      </c>
      <c r="F136" s="7">
        <v>246.40299999999999</v>
      </c>
      <c r="G136">
        <v>1</v>
      </c>
      <c r="H136">
        <v>0</v>
      </c>
      <c r="J136" s="7"/>
      <c r="K136" s="8"/>
      <c r="M136" s="7"/>
      <c r="N136" s="8"/>
      <c r="O136" s="9" cm="1">
        <f t="array" ref="O136">_xlfn.IFS(AND(B136="Short",F136=Q136),(D136-F136)/D136,AND(B136="Long",F136=Q136),(F136/D136)-1,AND(B136="Long",F136&lt;&gt;Q136),(F136/D136)-1,AND(B136="Short",F136&lt;&gt;Q136),(D136-F136)/D136)</f>
        <v>0.12835835932097828</v>
      </c>
      <c r="P136" t="s">
        <v>23</v>
      </c>
      <c r="Q136" s="7">
        <v>246.40299999999999</v>
      </c>
      <c r="R136" s="8">
        <v>44979</v>
      </c>
      <c r="S136" s="10">
        <f t="shared" si="6"/>
        <v>359</v>
      </c>
      <c r="T136" s="10">
        <v>1</v>
      </c>
      <c r="V136" s="11" t="str">
        <f t="shared" si="7"/>
        <v>1</v>
      </c>
      <c r="X136" s="10">
        <v>0</v>
      </c>
      <c r="AC136">
        <f t="shared" si="8"/>
        <v>359</v>
      </c>
    </row>
    <row r="137" spans="1:29" x14ac:dyDescent="0.2">
      <c r="A137" t="s">
        <v>119</v>
      </c>
      <c r="B137" t="s">
        <v>22</v>
      </c>
      <c r="C137" s="6">
        <v>43864</v>
      </c>
      <c r="D137" s="7">
        <v>66.626000000000005</v>
      </c>
      <c r="E137" s="6">
        <v>43865</v>
      </c>
      <c r="F137" s="7">
        <v>60.485999999999997</v>
      </c>
      <c r="G137">
        <v>1</v>
      </c>
      <c r="H137">
        <v>0</v>
      </c>
      <c r="J137" s="7"/>
      <c r="K137" s="8"/>
      <c r="M137" s="7"/>
      <c r="N137" s="8"/>
      <c r="O137" s="9" cm="1">
        <f t="array" ref="O137">_xlfn.IFS(AND(B137="Short",F137=Q137),(D137-F137)/D137,AND(B137="Long",F137=Q137),(F137/D137)-1,AND(B137="Long",F137&lt;&gt;Q137),(F137/D137)-1,AND(B137="Short",F137&lt;&gt;Q137),(D137-F137)/D137)</f>
        <v>9.2156215291327823E-2</v>
      </c>
      <c r="P137" t="s">
        <v>23</v>
      </c>
      <c r="Q137" s="7">
        <v>60.485999999999997</v>
      </c>
      <c r="R137" s="8">
        <v>43864</v>
      </c>
      <c r="S137" s="10">
        <f t="shared" si="6"/>
        <v>1</v>
      </c>
      <c r="T137" s="10">
        <v>1</v>
      </c>
      <c r="V137" s="11" t="str">
        <f t="shared" si="7"/>
        <v>1</v>
      </c>
      <c r="X137" s="10">
        <v>0</v>
      </c>
      <c r="AC137">
        <f t="shared" si="8"/>
        <v>1</v>
      </c>
    </row>
    <row r="138" spans="1:29" x14ac:dyDescent="0.2">
      <c r="A138" t="s">
        <v>119</v>
      </c>
      <c r="B138" t="s">
        <v>22</v>
      </c>
      <c r="C138" s="6">
        <v>44144</v>
      </c>
      <c r="D138" s="7">
        <v>118.76300000000001</v>
      </c>
      <c r="E138" s="6">
        <v>44145</v>
      </c>
      <c r="F138" s="7">
        <v>101.593</v>
      </c>
      <c r="G138">
        <v>1</v>
      </c>
      <c r="H138">
        <v>0</v>
      </c>
      <c r="J138" s="7"/>
      <c r="K138" s="8"/>
      <c r="M138" s="7"/>
      <c r="N138" s="8"/>
      <c r="O138" s="9" cm="1">
        <f t="array" ref="O138">_xlfn.IFS(AND(B138="Short",F138=Q138),(D138-F138)/D138,AND(B138="Long",F138=Q138),(F138/D138)-1,AND(B138="Long",F138&lt;&gt;Q138),(F138/D138)-1,AND(B138="Short",F138&lt;&gt;Q138),(D138-F138)/D138)</f>
        <v>0.14457364667446934</v>
      </c>
      <c r="P138" t="s">
        <v>23</v>
      </c>
      <c r="Q138" s="7">
        <v>101.593</v>
      </c>
      <c r="R138" s="8">
        <v>44144</v>
      </c>
      <c r="S138" s="10">
        <f t="shared" si="6"/>
        <v>1</v>
      </c>
      <c r="T138" s="10">
        <v>1</v>
      </c>
      <c r="V138" s="11" t="str">
        <f t="shared" si="7"/>
        <v>1</v>
      </c>
      <c r="X138" s="10">
        <v>0</v>
      </c>
      <c r="AC138">
        <f t="shared" si="8"/>
        <v>1</v>
      </c>
    </row>
    <row r="139" spans="1:29" x14ac:dyDescent="0.2">
      <c r="A139" t="s">
        <v>119</v>
      </c>
      <c r="B139" t="s">
        <v>25</v>
      </c>
      <c r="C139" s="6">
        <v>44866</v>
      </c>
      <c r="D139" s="7">
        <v>50.915999999999997</v>
      </c>
      <c r="E139" s="6">
        <v>44963</v>
      </c>
      <c r="F139" s="7">
        <v>67.376000000000005</v>
      </c>
      <c r="G139">
        <v>1</v>
      </c>
      <c r="H139">
        <v>0</v>
      </c>
      <c r="J139" s="7"/>
      <c r="K139" s="8"/>
      <c r="M139" s="7"/>
      <c r="N139" s="8"/>
      <c r="O139" s="9" cm="1">
        <f t="array" ref="O139">_xlfn.IFS(AND(B139="Short",F139=Q139),(D139-F139)/D139,AND(B139="Long",F139=Q139),(F139/D139)-1,AND(B139="Long",F139&lt;&gt;Q139),(F139/D139)-1,AND(B139="Short",F139&lt;&gt;Q139),(D139-F139)/D139)</f>
        <v>0.32327755518893886</v>
      </c>
      <c r="P139" t="s">
        <v>23</v>
      </c>
      <c r="Q139" s="7">
        <v>67.376000000000005</v>
      </c>
      <c r="R139" s="8">
        <v>44866</v>
      </c>
      <c r="S139" s="10">
        <f t="shared" si="6"/>
        <v>97</v>
      </c>
      <c r="T139" s="10">
        <v>1</v>
      </c>
      <c r="V139" s="11" t="str">
        <f t="shared" si="7"/>
        <v>1</v>
      </c>
      <c r="X139" s="10">
        <v>0</v>
      </c>
      <c r="AC139">
        <f t="shared" si="8"/>
        <v>97</v>
      </c>
    </row>
    <row r="140" spans="1:29" x14ac:dyDescent="0.2">
      <c r="A140" t="s">
        <v>106</v>
      </c>
      <c r="B140" t="s">
        <v>25</v>
      </c>
      <c r="C140" s="6">
        <v>43906</v>
      </c>
      <c r="D140" s="7">
        <v>65.010999999999996</v>
      </c>
      <c r="E140" s="6">
        <v>43927</v>
      </c>
      <c r="F140" s="7">
        <v>73.620999999999995</v>
      </c>
      <c r="G140">
        <v>1</v>
      </c>
      <c r="H140">
        <v>0</v>
      </c>
      <c r="J140" s="7"/>
      <c r="K140" s="8"/>
      <c r="M140" s="7"/>
      <c r="N140" s="8"/>
      <c r="O140" s="9" cm="1">
        <f t="array" ref="O140">_xlfn.IFS(AND(B140="Short",F140=Q140),(D140-F140)/D140,AND(B140="Long",F140=Q140),(F140/D140)-1,AND(B140="Long",F140&lt;&gt;Q140),(F140/D140)-1,AND(B140="Short",F140&lt;&gt;Q140),(D140-F140)/D140)</f>
        <v>0.13243912568642235</v>
      </c>
      <c r="P140" t="s">
        <v>23</v>
      </c>
      <c r="Q140" s="7">
        <v>73.620999999999995</v>
      </c>
      <c r="R140" s="8">
        <v>43906</v>
      </c>
      <c r="S140" s="10">
        <f t="shared" si="6"/>
        <v>21</v>
      </c>
      <c r="T140" s="10">
        <v>1</v>
      </c>
      <c r="V140" s="11" t="str">
        <f t="shared" si="7"/>
        <v>1</v>
      </c>
      <c r="X140" s="10">
        <v>0</v>
      </c>
      <c r="AC140">
        <f t="shared" si="8"/>
        <v>21</v>
      </c>
    </row>
    <row r="141" spans="1:29" x14ac:dyDescent="0.2">
      <c r="A141" t="s">
        <v>104</v>
      </c>
      <c r="B141" t="s">
        <v>25</v>
      </c>
      <c r="C141" s="6">
        <v>43906</v>
      </c>
      <c r="D141" s="7">
        <v>32.234999999999999</v>
      </c>
      <c r="E141" s="6">
        <v>43978</v>
      </c>
      <c r="F141" s="7">
        <v>39.384999999999998</v>
      </c>
      <c r="G141">
        <v>1</v>
      </c>
      <c r="H141">
        <v>0</v>
      </c>
      <c r="J141" s="7"/>
      <c r="K141" s="8"/>
      <c r="M141" s="7"/>
      <c r="N141" s="8"/>
      <c r="O141" s="9" cm="1">
        <f t="array" ref="O141">_xlfn.IFS(AND(B141="Short",F141=Q141),(D141-F141)/D141,AND(B141="Long",F141=Q141),(F141/D141)-1,AND(B141="Long",F141&lt;&gt;Q141),(F141/D141)-1,AND(B141="Short",F141&lt;&gt;Q141),(D141-F141)/D141)</f>
        <v>0.22180859314409807</v>
      </c>
      <c r="P141" t="s">
        <v>23</v>
      </c>
      <c r="Q141" s="7">
        <v>39.384999999999998</v>
      </c>
      <c r="R141" s="8">
        <v>43906</v>
      </c>
      <c r="S141" s="10">
        <f t="shared" si="6"/>
        <v>72</v>
      </c>
      <c r="T141" s="10">
        <v>1</v>
      </c>
      <c r="V141" s="11" t="str">
        <f t="shared" si="7"/>
        <v>1</v>
      </c>
      <c r="X141" s="10">
        <v>0</v>
      </c>
      <c r="AC141">
        <f t="shared" si="8"/>
        <v>72</v>
      </c>
    </row>
    <row r="142" spans="1:29" x14ac:dyDescent="0.2">
      <c r="A142" t="s">
        <v>107</v>
      </c>
      <c r="B142" t="s">
        <v>22</v>
      </c>
      <c r="C142" s="6">
        <v>44713</v>
      </c>
      <c r="D142" s="7">
        <v>176.233</v>
      </c>
      <c r="E142" s="6">
        <v>44729</v>
      </c>
      <c r="F142" s="7">
        <v>158.46299999999999</v>
      </c>
      <c r="G142">
        <v>1</v>
      </c>
      <c r="H142">
        <v>0</v>
      </c>
      <c r="J142" s="7"/>
      <c r="K142" s="8"/>
      <c r="M142" s="7"/>
      <c r="N142" s="8"/>
      <c r="O142" s="9" cm="1">
        <f t="array" ref="O142">_xlfn.IFS(AND(B142="Short",F142=Q142),(D142-F142)/D142,AND(B142="Long",F142=Q142),(F142/D142)-1,AND(B142="Long",F142&lt;&gt;Q142),(F142/D142)-1,AND(B142="Short",F142&lt;&gt;Q142),(D142-F142)/D142)</f>
        <v>0.10083242071575704</v>
      </c>
      <c r="P142" t="s">
        <v>23</v>
      </c>
      <c r="Q142" s="7">
        <v>158.46299999999999</v>
      </c>
      <c r="R142" s="8">
        <v>44713</v>
      </c>
      <c r="S142" s="10">
        <f t="shared" si="6"/>
        <v>16</v>
      </c>
      <c r="T142" s="10">
        <v>1</v>
      </c>
      <c r="V142" s="11" t="str">
        <f t="shared" si="7"/>
        <v>1</v>
      </c>
      <c r="X142" s="10">
        <v>0</v>
      </c>
      <c r="AC142">
        <f t="shared" si="8"/>
        <v>16</v>
      </c>
    </row>
    <row r="143" spans="1:29" x14ac:dyDescent="0.2">
      <c r="A143" t="s">
        <v>104</v>
      </c>
      <c r="B143" t="s">
        <v>22</v>
      </c>
      <c r="C143" s="6">
        <v>44999</v>
      </c>
      <c r="D143" s="7">
        <v>49.280999999999999</v>
      </c>
      <c r="E143" s="6">
        <v>44999</v>
      </c>
      <c r="F143" s="7">
        <v>41.790999999999997</v>
      </c>
      <c r="G143">
        <v>1</v>
      </c>
      <c r="H143">
        <v>0</v>
      </c>
      <c r="J143" s="7"/>
      <c r="K143" s="8"/>
      <c r="M143" s="7"/>
      <c r="N143" s="8"/>
      <c r="O143" s="9" cm="1">
        <f t="array" ref="O143">_xlfn.IFS(AND(B143="Short",F143=Q143),(D143-F143)/D143,AND(B143="Long",F143=Q143),(F143/D143)-1,AND(B143="Long",F143&lt;&gt;Q143),(F143/D143)-1,AND(B143="Short",F143&lt;&gt;Q143),(D143-F143)/D143)</f>
        <v>0.15198555224122892</v>
      </c>
      <c r="P143" t="s">
        <v>23</v>
      </c>
      <c r="Q143" s="7">
        <v>41.790999999999997</v>
      </c>
      <c r="R143" s="8">
        <v>44999</v>
      </c>
      <c r="S143" s="10">
        <f t="shared" si="6"/>
        <v>0</v>
      </c>
      <c r="T143" s="10">
        <v>1</v>
      </c>
      <c r="V143" s="11" t="str">
        <f t="shared" si="7"/>
        <v>1</v>
      </c>
      <c r="X143" s="10">
        <v>0</v>
      </c>
      <c r="AC143">
        <f t="shared" si="8"/>
        <v>0</v>
      </c>
    </row>
    <row r="144" spans="1:29" x14ac:dyDescent="0.2">
      <c r="A144" t="s">
        <v>104</v>
      </c>
      <c r="B144" t="s">
        <v>22</v>
      </c>
      <c r="C144" s="6">
        <v>45051</v>
      </c>
      <c r="D144" s="7">
        <v>35.646999999999998</v>
      </c>
      <c r="E144" s="6">
        <v>45418</v>
      </c>
      <c r="F144" s="7">
        <v>53.89</v>
      </c>
      <c r="G144">
        <v>0</v>
      </c>
      <c r="H144">
        <v>0</v>
      </c>
      <c r="J144" s="7"/>
      <c r="K144" s="8"/>
      <c r="M144" s="7"/>
      <c r="N144" s="8"/>
      <c r="O144" s="9" cm="1">
        <f t="array" ref="O144">_xlfn.IFS(AND(B144="Short",F144=Q144),(D144-F144)/D144,AND(B144="Long",F144=Q144),(F144/D144)-1,AND(B144="Long",F144&lt;&gt;Q144),(F144/D144)-1,AND(B144="Short",F144&lt;&gt;Q144),(D144-F144)/D144)</f>
        <v>-0.51176817123460605</v>
      </c>
      <c r="P144" t="s">
        <v>23</v>
      </c>
      <c r="Q144" s="7">
        <v>30.716999999999999</v>
      </c>
      <c r="R144" s="8">
        <v>45051</v>
      </c>
      <c r="S144" s="10">
        <f t="shared" si="6"/>
        <v>367</v>
      </c>
      <c r="T144" s="10">
        <v>0</v>
      </c>
      <c r="V144" s="11" t="b">
        <f t="shared" si="7"/>
        <v>0</v>
      </c>
      <c r="X144" s="10">
        <v>0</v>
      </c>
      <c r="AC144" t="b">
        <f t="shared" si="8"/>
        <v>0</v>
      </c>
    </row>
    <row r="145" spans="1:29" x14ac:dyDescent="0.2">
      <c r="A145" t="s">
        <v>107</v>
      </c>
      <c r="B145" t="s">
        <v>22</v>
      </c>
      <c r="C145" s="6">
        <v>44987</v>
      </c>
      <c r="D145" s="7">
        <v>190.54300000000001</v>
      </c>
      <c r="E145" s="6">
        <v>45355</v>
      </c>
      <c r="F145" s="7">
        <v>314.64</v>
      </c>
      <c r="G145">
        <v>0</v>
      </c>
      <c r="H145">
        <v>0</v>
      </c>
      <c r="J145" s="7"/>
      <c r="K145" s="8"/>
      <c r="M145" s="7"/>
      <c r="N145" s="8"/>
      <c r="O145" s="9" cm="1">
        <f t="array" ref="O145">_xlfn.IFS(AND(B145="Short",F145=Q145),(D145-F145)/D145,AND(B145="Long",F145=Q145),(F145/D145)-1,AND(B145="Long",F145&lt;&gt;Q145),(F145/D145)-1,AND(B145="Short",F145&lt;&gt;Q145),(D145-F145)/D145)</f>
        <v>-0.65128081325475073</v>
      </c>
      <c r="P145" t="s">
        <v>23</v>
      </c>
      <c r="Q145" s="7">
        <v>164.773</v>
      </c>
      <c r="R145" s="8">
        <v>44987</v>
      </c>
      <c r="S145" s="10">
        <f t="shared" si="6"/>
        <v>368</v>
      </c>
      <c r="T145" s="10">
        <v>0</v>
      </c>
      <c r="V145" s="11" t="b">
        <f t="shared" si="7"/>
        <v>0</v>
      </c>
      <c r="X145" s="10">
        <v>0</v>
      </c>
      <c r="AC145" t="b">
        <f t="shared" si="8"/>
        <v>0</v>
      </c>
    </row>
    <row r="146" spans="1:29" x14ac:dyDescent="0.2">
      <c r="A146" t="s">
        <v>113</v>
      </c>
      <c r="B146" t="s">
        <v>25</v>
      </c>
      <c r="C146" s="6">
        <v>43906</v>
      </c>
      <c r="D146" s="7">
        <v>35.109000000000002</v>
      </c>
      <c r="E146" s="6">
        <v>43977</v>
      </c>
      <c r="F146" s="7">
        <v>39.798999999999999</v>
      </c>
      <c r="G146">
        <v>1</v>
      </c>
      <c r="H146">
        <v>0</v>
      </c>
      <c r="J146" s="7"/>
      <c r="K146" s="8"/>
      <c r="M146" s="7"/>
      <c r="N146" s="8"/>
      <c r="O146" s="9" cm="1">
        <f t="array" ref="O146">_xlfn.IFS(AND(B146="Short",F146=Q146),(D146-F146)/D146,AND(B146="Long",F146=Q146),(F146/D146)-1,AND(B146="Long",F146&lt;&gt;Q146),(F146/D146)-1,AND(B146="Short",F146&lt;&gt;Q146),(D146-F146)/D146)</f>
        <v>0.13358398131533211</v>
      </c>
      <c r="P146" t="s">
        <v>23</v>
      </c>
      <c r="Q146" s="7">
        <v>39.798999999999999</v>
      </c>
      <c r="R146" s="8">
        <v>43906</v>
      </c>
      <c r="S146" s="10">
        <f t="shared" si="6"/>
        <v>71</v>
      </c>
      <c r="T146" s="10">
        <v>1</v>
      </c>
      <c r="V146" s="11" t="str">
        <f t="shared" si="7"/>
        <v>1</v>
      </c>
      <c r="X146" s="10">
        <v>0</v>
      </c>
      <c r="AC146">
        <f t="shared" si="8"/>
        <v>71</v>
      </c>
    </row>
    <row r="147" spans="1:29" x14ac:dyDescent="0.2">
      <c r="A147" t="s">
        <v>109</v>
      </c>
      <c r="B147" t="s">
        <v>25</v>
      </c>
      <c r="C147" s="6">
        <v>43899</v>
      </c>
      <c r="D147" s="7">
        <v>35.088000000000001</v>
      </c>
      <c r="E147" s="6">
        <v>43987</v>
      </c>
      <c r="F147" s="7">
        <v>46.468000000000004</v>
      </c>
      <c r="G147">
        <v>1</v>
      </c>
      <c r="H147">
        <v>0</v>
      </c>
      <c r="J147" s="7"/>
      <c r="K147" s="8"/>
      <c r="M147" s="7"/>
      <c r="N147" s="8"/>
      <c r="O147" s="9" cm="1">
        <f t="array" ref="O147">_xlfn.IFS(AND(B147="Short",F147=Q147),(D147-F147)/D147,AND(B147="Long",F147=Q147),(F147/D147)-1,AND(B147="Long",F147&lt;&gt;Q147),(F147/D147)-1,AND(B147="Short",F147&lt;&gt;Q147),(D147-F147)/D147)</f>
        <v>0.32432740538075699</v>
      </c>
      <c r="P147" t="s">
        <v>23</v>
      </c>
      <c r="Q147" s="7">
        <v>46.468000000000004</v>
      </c>
      <c r="R147" s="8">
        <v>43899</v>
      </c>
      <c r="S147" s="10">
        <f t="shared" si="6"/>
        <v>88</v>
      </c>
      <c r="T147" s="10">
        <v>1</v>
      </c>
      <c r="V147" s="11" t="str">
        <f t="shared" si="7"/>
        <v>1</v>
      </c>
      <c r="X147" s="10">
        <v>0</v>
      </c>
      <c r="AC147">
        <f t="shared" si="8"/>
        <v>88</v>
      </c>
    </row>
    <row r="148" spans="1:29" x14ac:dyDescent="0.2">
      <c r="A148" t="s">
        <v>119</v>
      </c>
      <c r="B148" t="s">
        <v>22</v>
      </c>
      <c r="C148" s="6">
        <v>44963</v>
      </c>
      <c r="D148" s="7">
        <v>68.119</v>
      </c>
      <c r="E148" s="6">
        <v>45030</v>
      </c>
      <c r="F148" s="7">
        <v>54.709000000000003</v>
      </c>
      <c r="G148">
        <v>1</v>
      </c>
      <c r="H148">
        <v>0</v>
      </c>
      <c r="J148" s="7"/>
      <c r="K148" s="8"/>
      <c r="M148" s="7"/>
      <c r="N148" s="8"/>
      <c r="O148" s="9" cm="1">
        <f t="array" ref="O148">_xlfn.IFS(AND(B148="Short",F148=Q148),(D148-F148)/D148,AND(B148="Long",F148=Q148),(F148/D148)-1,AND(B148="Long",F148&lt;&gt;Q148),(F148/D148)-1,AND(B148="Short",F148&lt;&gt;Q148),(D148-F148)/D148)</f>
        <v>0.19686137494678427</v>
      </c>
      <c r="P148" t="s">
        <v>23</v>
      </c>
      <c r="Q148" s="7">
        <v>54.709000000000003</v>
      </c>
      <c r="R148" s="8">
        <v>44963</v>
      </c>
      <c r="S148" s="10">
        <f t="shared" si="6"/>
        <v>67</v>
      </c>
      <c r="T148" s="10">
        <v>1</v>
      </c>
      <c r="V148" s="11" t="str">
        <f t="shared" si="7"/>
        <v>1</v>
      </c>
      <c r="X148" s="10">
        <v>0</v>
      </c>
      <c r="AC148">
        <f t="shared" si="8"/>
        <v>67</v>
      </c>
    </row>
    <row r="149" spans="1:29" x14ac:dyDescent="0.2">
      <c r="A149" t="s">
        <v>119</v>
      </c>
      <c r="B149" t="s">
        <v>25</v>
      </c>
      <c r="C149" s="6">
        <v>45030</v>
      </c>
      <c r="D149" s="7">
        <v>48.423999999999999</v>
      </c>
      <c r="E149" s="6">
        <v>45397</v>
      </c>
      <c r="F149" s="7">
        <v>56.08</v>
      </c>
      <c r="G149">
        <v>0</v>
      </c>
      <c r="H149">
        <v>0</v>
      </c>
      <c r="J149" s="7"/>
      <c r="K149" s="8"/>
      <c r="M149" s="7"/>
      <c r="N149" s="8"/>
      <c r="O149" s="9" cm="1">
        <f t="array" ref="O149">_xlfn.IFS(AND(B149="Short",F149=Q149),(D149-F149)/D149,AND(B149="Long",F149=Q149),(F149/D149)-1,AND(B149="Long",F149&lt;&gt;Q149),(F149/D149)-1,AND(B149="Short",F149&lt;&gt;Q149),(D149-F149)/D149)</f>
        <v>0.15810341979183873</v>
      </c>
      <c r="P149" t="s">
        <v>23</v>
      </c>
      <c r="Q149" s="7">
        <v>64.963999999999999</v>
      </c>
      <c r="R149" s="8">
        <v>45030</v>
      </c>
      <c r="S149" s="10">
        <f t="shared" si="6"/>
        <v>367</v>
      </c>
      <c r="T149" s="10">
        <v>0</v>
      </c>
      <c r="V149" s="11" t="b">
        <f t="shared" si="7"/>
        <v>0</v>
      </c>
      <c r="X149" s="10">
        <v>0</v>
      </c>
      <c r="AC149">
        <f t="shared" si="8"/>
        <v>367</v>
      </c>
    </row>
    <row r="150" spans="1:29" x14ac:dyDescent="0.2">
      <c r="A150" t="s">
        <v>118</v>
      </c>
      <c r="B150" t="s">
        <v>25</v>
      </c>
      <c r="C150" s="6">
        <v>43906</v>
      </c>
      <c r="D150" s="7">
        <v>164.90100000000001</v>
      </c>
      <c r="E150" s="6">
        <v>43927</v>
      </c>
      <c r="F150" s="7">
        <v>183.911</v>
      </c>
      <c r="G150">
        <v>1</v>
      </c>
      <c r="H150">
        <v>0</v>
      </c>
      <c r="J150" s="7"/>
      <c r="K150" s="8"/>
      <c r="M150" s="7"/>
      <c r="N150" s="8"/>
      <c r="O150" s="9" cm="1">
        <f t="array" ref="O150">_xlfn.IFS(AND(B150="Short",F150=Q150),(D150-F150)/D150,AND(B150="Long",F150=Q150),(F150/D150)-1,AND(B150="Long",F150&lt;&gt;Q150),(F150/D150)-1,AND(B150="Short",F150&lt;&gt;Q150),(D150-F150)/D150)</f>
        <v>0.11528128998611287</v>
      </c>
      <c r="P150" t="s">
        <v>23</v>
      </c>
      <c r="Q150" s="7">
        <v>183.911</v>
      </c>
      <c r="R150" s="8">
        <v>43906</v>
      </c>
      <c r="S150" s="10">
        <f t="shared" si="6"/>
        <v>21</v>
      </c>
      <c r="T150" s="10">
        <v>1</v>
      </c>
      <c r="V150" s="11" t="str">
        <f t="shared" si="7"/>
        <v>1</v>
      </c>
      <c r="X150" s="10">
        <v>0</v>
      </c>
      <c r="AC150">
        <f t="shared" si="8"/>
        <v>21</v>
      </c>
    </row>
    <row r="151" spans="1:29" x14ac:dyDescent="0.2">
      <c r="A151" t="s">
        <v>110</v>
      </c>
      <c r="B151" t="s">
        <v>25</v>
      </c>
      <c r="C151" s="6">
        <v>43906</v>
      </c>
      <c r="D151" s="7">
        <v>33.670999999999999</v>
      </c>
      <c r="E151" s="6">
        <v>43909</v>
      </c>
      <c r="F151" s="7">
        <v>38.081000000000003</v>
      </c>
      <c r="G151">
        <v>1</v>
      </c>
      <c r="H151">
        <v>0</v>
      </c>
      <c r="J151" s="7"/>
      <c r="K151" s="8"/>
      <c r="M151" s="7"/>
      <c r="N151" s="8"/>
      <c r="O151" s="9" cm="1">
        <f t="array" ref="O151">_xlfn.IFS(AND(B151="Short",F151=Q151),(D151-F151)/D151,AND(B151="Long",F151=Q151),(F151/D151)-1,AND(B151="Long",F151&lt;&gt;Q151),(F151/D151)-1,AND(B151="Short",F151&lt;&gt;Q151),(D151-F151)/D151)</f>
        <v>0.13097324106798136</v>
      </c>
      <c r="P151" t="s">
        <v>23</v>
      </c>
      <c r="Q151" s="7">
        <v>38.081000000000003</v>
      </c>
      <c r="R151" s="8">
        <v>43906</v>
      </c>
      <c r="S151" s="10">
        <f t="shared" si="6"/>
        <v>3</v>
      </c>
      <c r="T151" s="10">
        <v>1</v>
      </c>
      <c r="V151" s="11" t="str">
        <f t="shared" si="7"/>
        <v>1</v>
      </c>
      <c r="X151" s="10">
        <v>0</v>
      </c>
      <c r="AC151">
        <f t="shared" si="8"/>
        <v>3</v>
      </c>
    </row>
    <row r="152" spans="1:29" x14ac:dyDescent="0.2">
      <c r="A152" t="s">
        <v>110</v>
      </c>
      <c r="B152" t="s">
        <v>25</v>
      </c>
      <c r="C152" s="6">
        <v>44700</v>
      </c>
      <c r="D152" s="7">
        <v>43.585500000000003</v>
      </c>
      <c r="E152" s="6">
        <v>44791</v>
      </c>
      <c r="F152" s="7">
        <v>48.890500000000003</v>
      </c>
      <c r="G152">
        <v>1</v>
      </c>
      <c r="H152">
        <v>0</v>
      </c>
      <c r="J152" s="7"/>
      <c r="K152" s="8"/>
      <c r="M152" s="7"/>
      <c r="N152" s="8"/>
      <c r="O152" s="9" cm="1">
        <f t="array" ref="O152">_xlfn.IFS(AND(B152="Short",F152=Q152),(D152-F152)/D152,AND(B152="Long",F152=Q152),(F152/D152)-1,AND(B152="Long",F152&lt;&gt;Q152),(F152/D152)-1,AND(B152="Short",F152&lt;&gt;Q152),(D152-F152)/D152)</f>
        <v>0.12171479046930744</v>
      </c>
      <c r="P152" t="s">
        <v>23</v>
      </c>
      <c r="Q152" s="7">
        <v>48.890500000000003</v>
      </c>
      <c r="R152" s="8">
        <v>44700</v>
      </c>
      <c r="S152" s="10">
        <f t="shared" si="6"/>
        <v>91</v>
      </c>
      <c r="T152" s="10">
        <v>1</v>
      </c>
      <c r="V152" s="11" t="str">
        <f t="shared" si="7"/>
        <v>1</v>
      </c>
      <c r="X152" s="10">
        <v>0</v>
      </c>
      <c r="AC152">
        <f t="shared" si="8"/>
        <v>91</v>
      </c>
    </row>
    <row r="153" spans="1:29" x14ac:dyDescent="0.2">
      <c r="A153" t="s">
        <v>126</v>
      </c>
      <c r="B153" t="s">
        <v>25</v>
      </c>
      <c r="C153" s="6">
        <v>43906</v>
      </c>
      <c r="D153" s="7">
        <v>47.319000000000003</v>
      </c>
      <c r="E153" s="6">
        <v>43930</v>
      </c>
      <c r="F153" s="7">
        <v>53.209000000000003</v>
      </c>
      <c r="G153">
        <v>1</v>
      </c>
      <c r="H153">
        <v>0</v>
      </c>
      <c r="J153" s="7"/>
      <c r="K153" s="8"/>
      <c r="M153" s="7"/>
      <c r="N153" s="8"/>
      <c r="O153" s="9" cm="1">
        <f t="array" ref="O153">_xlfn.IFS(AND(B153="Short",F153=Q153),(D153-F153)/D153,AND(B153="Long",F153=Q153),(F153/D153)-1,AND(B153="Long",F153&lt;&gt;Q153),(F153/D153)-1,AND(B153="Short",F153&lt;&gt;Q153),(D153-F153)/D153)</f>
        <v>0.12447431264396958</v>
      </c>
      <c r="P153" t="s">
        <v>23</v>
      </c>
      <c r="Q153" s="7">
        <v>53.209000000000003</v>
      </c>
      <c r="R153" s="8">
        <v>43906</v>
      </c>
      <c r="S153" s="10">
        <f t="shared" si="6"/>
        <v>24</v>
      </c>
      <c r="T153" s="10">
        <v>1</v>
      </c>
      <c r="V153" s="11" t="str">
        <f t="shared" si="7"/>
        <v>1</v>
      </c>
      <c r="X153" s="10">
        <v>0</v>
      </c>
      <c r="AC153">
        <f t="shared" si="8"/>
        <v>24</v>
      </c>
    </row>
    <row r="154" spans="1:29" x14ac:dyDescent="0.2">
      <c r="A154" t="s">
        <v>126</v>
      </c>
      <c r="B154" t="s">
        <v>25</v>
      </c>
      <c r="C154" s="6">
        <v>44868</v>
      </c>
      <c r="D154" s="7">
        <v>52.924999999999997</v>
      </c>
      <c r="E154" s="6">
        <v>44890</v>
      </c>
      <c r="F154" s="7">
        <v>61.075000000000003</v>
      </c>
      <c r="G154">
        <v>1</v>
      </c>
      <c r="H154">
        <v>0</v>
      </c>
      <c r="J154" s="7"/>
      <c r="K154" s="8"/>
      <c r="M154" s="7"/>
      <c r="N154" s="8"/>
      <c r="O154" s="9" cm="1">
        <f t="array" ref="O154">_xlfn.IFS(AND(B154="Short",F154=Q154),(D154-F154)/D154,AND(B154="Long",F154=Q154),(F154/D154)-1,AND(B154="Long",F154&lt;&gt;Q154),(F154/D154)-1,AND(B154="Short",F154&lt;&gt;Q154),(D154-F154)/D154)</f>
        <v>0.15399149740198403</v>
      </c>
      <c r="P154" t="s">
        <v>23</v>
      </c>
      <c r="Q154" s="7">
        <v>61.075000000000003</v>
      </c>
      <c r="R154" s="8">
        <v>44868</v>
      </c>
      <c r="S154" s="10">
        <f t="shared" si="6"/>
        <v>22</v>
      </c>
      <c r="T154" s="10">
        <v>1</v>
      </c>
      <c r="V154" s="11" t="str">
        <f t="shared" si="7"/>
        <v>1</v>
      </c>
      <c r="X154" s="10">
        <v>0</v>
      </c>
      <c r="AC154">
        <f t="shared" si="8"/>
        <v>22</v>
      </c>
    </row>
    <row r="155" spans="1:29" x14ac:dyDescent="0.2">
      <c r="A155" t="s">
        <v>115</v>
      </c>
      <c r="B155" t="s">
        <v>25</v>
      </c>
      <c r="C155" s="6">
        <v>43906</v>
      </c>
      <c r="D155" s="7">
        <v>60.344099999999997</v>
      </c>
      <c r="E155" s="6">
        <v>43962</v>
      </c>
      <c r="F155" s="7">
        <v>67.065100000000001</v>
      </c>
      <c r="G155">
        <v>1</v>
      </c>
      <c r="H155">
        <v>0</v>
      </c>
      <c r="J155" s="7"/>
      <c r="K155" s="8"/>
      <c r="M155" s="7"/>
      <c r="N155" s="8"/>
      <c r="O155" s="9" cm="1">
        <f t="array" ref="O155">_xlfn.IFS(AND(B155="Short",F155=Q155),(D155-F155)/D155,AND(B155="Long",F155=Q155),(F155/D155)-1,AND(B155="Long",F155&lt;&gt;Q155),(F155/D155)-1,AND(B155="Short",F155&lt;&gt;Q155),(D155-F155)/D155)</f>
        <v>0.1113779143279956</v>
      </c>
      <c r="P155" t="s">
        <v>23</v>
      </c>
      <c r="Q155" s="7">
        <v>67.065100000000001</v>
      </c>
      <c r="R155" s="8">
        <v>43906</v>
      </c>
      <c r="S155" s="10">
        <f t="shared" si="6"/>
        <v>56</v>
      </c>
      <c r="T155" s="10">
        <v>1</v>
      </c>
      <c r="V155" s="11" t="str">
        <f t="shared" si="7"/>
        <v>1</v>
      </c>
      <c r="X155" s="10">
        <v>0</v>
      </c>
      <c r="AC155">
        <f t="shared" si="8"/>
        <v>56</v>
      </c>
    </row>
    <row r="156" spans="1:29" x14ac:dyDescent="0.2">
      <c r="A156" t="s">
        <v>115</v>
      </c>
      <c r="B156" t="s">
        <v>25</v>
      </c>
      <c r="C156" s="6">
        <v>44405</v>
      </c>
      <c r="D156" s="7">
        <v>80.902000000000001</v>
      </c>
      <c r="E156" s="6">
        <v>44449</v>
      </c>
      <c r="F156" s="7">
        <v>89.921999999999997</v>
      </c>
      <c r="G156">
        <v>1</v>
      </c>
      <c r="H156">
        <v>0</v>
      </c>
      <c r="J156" s="7"/>
      <c r="K156" s="8"/>
      <c r="M156" s="7"/>
      <c r="N156" s="8"/>
      <c r="O156" s="9" cm="1">
        <f t="array" ref="O156">_xlfn.IFS(AND(B156="Short",F156=Q156),(D156-F156)/D156,AND(B156="Long",F156=Q156),(F156/D156)-1,AND(B156="Long",F156&lt;&gt;Q156),(F156/D156)-1,AND(B156="Short",F156&lt;&gt;Q156),(D156-F156)/D156)</f>
        <v>0.111492917356802</v>
      </c>
      <c r="P156" t="s">
        <v>23</v>
      </c>
      <c r="Q156" s="7">
        <v>89.921999999999997</v>
      </c>
      <c r="R156" s="8">
        <v>44405</v>
      </c>
      <c r="S156" s="10">
        <f t="shared" si="6"/>
        <v>44</v>
      </c>
      <c r="T156" s="10">
        <v>1</v>
      </c>
      <c r="V156" s="11" t="str">
        <f t="shared" si="7"/>
        <v>1</v>
      </c>
      <c r="X156" s="10">
        <v>0</v>
      </c>
      <c r="AC156">
        <f t="shared" si="8"/>
        <v>44</v>
      </c>
    </row>
    <row r="157" spans="1:29" x14ac:dyDescent="0.2">
      <c r="A157" t="s">
        <v>115</v>
      </c>
      <c r="B157" t="s">
        <v>25</v>
      </c>
      <c r="C157" s="6">
        <v>44615</v>
      </c>
      <c r="D157" s="7">
        <v>50.771999999999998</v>
      </c>
      <c r="E157" s="6">
        <v>44638</v>
      </c>
      <c r="F157" s="7">
        <v>64.292000000000002</v>
      </c>
      <c r="G157">
        <v>1</v>
      </c>
      <c r="H157">
        <v>0</v>
      </c>
      <c r="J157" s="7"/>
      <c r="K157" s="8"/>
      <c r="M157" s="7"/>
      <c r="N157" s="8"/>
      <c r="O157" s="9" cm="1">
        <f t="array" ref="O157">_xlfn.IFS(AND(B157="Short",F157=Q157),(D157-F157)/D157,AND(B157="Long",F157=Q157),(F157/D157)-1,AND(B157="Long",F157&lt;&gt;Q157),(F157/D157)-1,AND(B157="Short",F157&lt;&gt;Q157),(D157-F157)/D157)</f>
        <v>0.2662885054754589</v>
      </c>
      <c r="P157" t="s">
        <v>23</v>
      </c>
      <c r="Q157" s="7">
        <v>64.292000000000002</v>
      </c>
      <c r="R157" s="8">
        <v>44615</v>
      </c>
      <c r="S157" s="10">
        <f t="shared" si="6"/>
        <v>23</v>
      </c>
      <c r="T157" s="10">
        <v>1</v>
      </c>
      <c r="V157" s="11" t="str">
        <f t="shared" si="7"/>
        <v>1</v>
      </c>
      <c r="X157" s="10">
        <v>0</v>
      </c>
      <c r="AC157">
        <f t="shared" si="8"/>
        <v>23</v>
      </c>
    </row>
    <row r="158" spans="1:29" x14ac:dyDescent="0.2">
      <c r="A158" t="s">
        <v>111</v>
      </c>
      <c r="B158" t="s">
        <v>25</v>
      </c>
      <c r="C158" s="6">
        <v>43906</v>
      </c>
      <c r="D158" s="7">
        <v>97.286000000000001</v>
      </c>
      <c r="E158" s="6">
        <v>43907</v>
      </c>
      <c r="F158" s="7">
        <v>110.146</v>
      </c>
      <c r="G158">
        <v>1</v>
      </c>
      <c r="H158">
        <v>0</v>
      </c>
      <c r="J158" s="7"/>
      <c r="K158" s="8"/>
      <c r="M158" s="7"/>
      <c r="N158" s="8"/>
      <c r="O158" s="9" cm="1">
        <f t="array" ref="O158">_xlfn.IFS(AND(B158="Short",F158=Q158),(D158-F158)/D158,AND(B158="Long",F158=Q158),(F158/D158)-1,AND(B158="Long",F158&lt;&gt;Q158),(F158/D158)-1,AND(B158="Short",F158&lt;&gt;Q158),(D158-F158)/D158)</f>
        <v>0.13218757066792763</v>
      </c>
      <c r="P158" t="s">
        <v>23</v>
      </c>
      <c r="Q158" s="7">
        <v>110.146</v>
      </c>
      <c r="R158" s="8">
        <v>43906</v>
      </c>
      <c r="S158" s="10">
        <f t="shared" si="6"/>
        <v>1</v>
      </c>
      <c r="T158" s="10">
        <v>1</v>
      </c>
      <c r="V158" s="11" t="str">
        <f t="shared" si="7"/>
        <v>1</v>
      </c>
      <c r="X158" s="10">
        <v>0</v>
      </c>
      <c r="AC158">
        <f t="shared" si="8"/>
        <v>1</v>
      </c>
    </row>
    <row r="159" spans="1:29" x14ac:dyDescent="0.2">
      <c r="A159" t="s">
        <v>133</v>
      </c>
      <c r="B159" t="s">
        <v>25</v>
      </c>
      <c r="C159" s="6">
        <v>43906</v>
      </c>
      <c r="D159" s="7">
        <v>21.841000000000001</v>
      </c>
      <c r="E159" s="6">
        <v>43928</v>
      </c>
      <c r="F159" s="7">
        <v>25.151</v>
      </c>
      <c r="G159">
        <v>1</v>
      </c>
      <c r="H159">
        <v>0</v>
      </c>
      <c r="J159" s="7"/>
      <c r="K159" s="8"/>
      <c r="M159" s="7"/>
      <c r="N159" s="8"/>
      <c r="O159" s="9" cm="1">
        <f t="array" ref="O159">_xlfn.IFS(AND(B159="Short",F159=Q159),(D159-F159)/D159,AND(B159="Long",F159=Q159),(F159/D159)-1,AND(B159="Long",F159&lt;&gt;Q159),(F159/D159)-1,AND(B159="Short",F159&lt;&gt;Q159),(D159-F159)/D159)</f>
        <v>0.15154983746165462</v>
      </c>
      <c r="P159" t="s">
        <v>23</v>
      </c>
      <c r="Q159" s="7">
        <v>25.151</v>
      </c>
      <c r="R159" s="8">
        <v>43906</v>
      </c>
      <c r="S159" s="10">
        <f t="shared" si="6"/>
        <v>22</v>
      </c>
      <c r="T159" s="10">
        <v>1</v>
      </c>
      <c r="V159" s="11" t="str">
        <f t="shared" si="7"/>
        <v>1</v>
      </c>
      <c r="X159" s="10">
        <v>0</v>
      </c>
      <c r="AC159">
        <f t="shared" si="8"/>
        <v>22</v>
      </c>
    </row>
    <row r="160" spans="1:29" x14ac:dyDescent="0.2">
      <c r="A160" t="s">
        <v>120</v>
      </c>
      <c r="B160" t="s">
        <v>25</v>
      </c>
      <c r="C160" s="6">
        <v>43906</v>
      </c>
      <c r="D160" s="7">
        <v>34.601999999999997</v>
      </c>
      <c r="E160" s="6">
        <v>43928</v>
      </c>
      <c r="F160" s="7">
        <v>39.822000000000003</v>
      </c>
      <c r="G160">
        <v>1</v>
      </c>
      <c r="H160">
        <v>0</v>
      </c>
      <c r="J160" s="7"/>
      <c r="K160" s="8"/>
      <c r="M160" s="7"/>
      <c r="N160" s="8"/>
      <c r="O160" s="9" cm="1">
        <f t="array" ref="O160">_xlfn.IFS(AND(B160="Short",F160=Q160),(D160-F160)/D160,AND(B160="Long",F160=Q160),(F160/D160)-1,AND(B160="Long",F160&lt;&gt;Q160),(F160/D160)-1,AND(B160="Short",F160&lt;&gt;Q160),(D160-F160)/D160)</f>
        <v>0.15085833188833031</v>
      </c>
      <c r="P160" t="s">
        <v>23</v>
      </c>
      <c r="Q160" s="7">
        <v>39.822000000000003</v>
      </c>
      <c r="R160" s="8">
        <v>43906</v>
      </c>
      <c r="S160" s="10">
        <f t="shared" si="6"/>
        <v>22</v>
      </c>
      <c r="T160" s="10">
        <v>1</v>
      </c>
      <c r="V160" s="11" t="str">
        <f t="shared" si="7"/>
        <v>1</v>
      </c>
      <c r="X160" s="10">
        <v>0</v>
      </c>
      <c r="AC160">
        <f t="shared" si="8"/>
        <v>22</v>
      </c>
    </row>
    <row r="161" spans="1:29" x14ac:dyDescent="0.2">
      <c r="A161" t="s">
        <v>121</v>
      </c>
      <c r="B161" t="s">
        <v>22</v>
      </c>
      <c r="C161" s="6">
        <v>43986</v>
      </c>
      <c r="D161" s="7">
        <v>50.850999999999999</v>
      </c>
      <c r="E161" s="6">
        <v>44145</v>
      </c>
      <c r="F161" s="7">
        <v>45.960999999999999</v>
      </c>
      <c r="G161">
        <v>1</v>
      </c>
      <c r="H161">
        <v>0</v>
      </c>
      <c r="J161" s="7"/>
      <c r="K161" s="8"/>
      <c r="M161" s="7"/>
      <c r="N161" s="8"/>
      <c r="O161" s="9" cm="1">
        <f t="array" ref="O161">_xlfn.IFS(AND(B161="Short",F161=Q161),(D161-F161)/D161,AND(B161="Long",F161=Q161),(F161/D161)-1,AND(B161="Long",F161&lt;&gt;Q161),(F161/D161)-1,AND(B161="Short",F161&lt;&gt;Q161),(D161-F161)/D161)</f>
        <v>9.6163300623389916E-2</v>
      </c>
      <c r="P161" t="s">
        <v>23</v>
      </c>
      <c r="Q161" s="7">
        <v>45.960999999999999</v>
      </c>
      <c r="R161" s="8">
        <v>43986</v>
      </c>
      <c r="S161" s="10">
        <f t="shared" si="6"/>
        <v>159</v>
      </c>
      <c r="T161" s="10">
        <v>1</v>
      </c>
      <c r="V161" s="11" t="str">
        <f t="shared" si="7"/>
        <v>1</v>
      </c>
      <c r="X161" s="10">
        <v>0</v>
      </c>
      <c r="AC161">
        <f t="shared" si="8"/>
        <v>159</v>
      </c>
    </row>
    <row r="162" spans="1:29" x14ac:dyDescent="0.2">
      <c r="A162" t="s">
        <v>123</v>
      </c>
      <c r="B162" t="s">
        <v>25</v>
      </c>
      <c r="C162" s="6">
        <v>43906</v>
      </c>
      <c r="D162" s="7">
        <v>92.872</v>
      </c>
      <c r="E162" s="6">
        <v>43915</v>
      </c>
      <c r="F162" s="7">
        <v>103.592</v>
      </c>
      <c r="G162">
        <v>1</v>
      </c>
      <c r="H162">
        <v>0</v>
      </c>
      <c r="J162" s="7"/>
      <c r="K162" s="8"/>
      <c r="M162" s="7"/>
      <c r="N162" s="8"/>
      <c r="O162" s="9" cm="1">
        <f t="array" ref="O162">_xlfn.IFS(AND(B162="Short",F162=Q162),(D162-F162)/D162,AND(B162="Long",F162=Q162),(F162/D162)-1,AND(B162="Long",F162&lt;&gt;Q162),(F162/D162)-1,AND(B162="Short",F162&lt;&gt;Q162),(D162-F162)/D162)</f>
        <v>0.11542768541648729</v>
      </c>
      <c r="P162" t="s">
        <v>23</v>
      </c>
      <c r="Q162" s="7">
        <v>103.592</v>
      </c>
      <c r="R162" s="8">
        <v>43906</v>
      </c>
      <c r="S162" s="10">
        <f t="shared" si="6"/>
        <v>9</v>
      </c>
      <c r="T162" s="10">
        <v>1</v>
      </c>
      <c r="V162" s="11" t="str">
        <f t="shared" si="7"/>
        <v>1</v>
      </c>
      <c r="X162" s="10">
        <v>0</v>
      </c>
      <c r="AC162">
        <f t="shared" si="8"/>
        <v>9</v>
      </c>
    </row>
    <row r="163" spans="1:29" x14ac:dyDescent="0.2">
      <c r="A163" t="s">
        <v>123</v>
      </c>
      <c r="B163" t="s">
        <v>22</v>
      </c>
      <c r="C163" s="6">
        <v>44144</v>
      </c>
      <c r="D163" s="7">
        <v>138.97999999999999</v>
      </c>
      <c r="E163" s="6">
        <v>44510</v>
      </c>
      <c r="F163" s="7">
        <v>174.45</v>
      </c>
      <c r="G163">
        <v>0</v>
      </c>
      <c r="H163">
        <v>0</v>
      </c>
      <c r="J163" s="7"/>
      <c r="K163" s="8"/>
      <c r="M163" s="7"/>
      <c r="N163" s="8"/>
      <c r="O163" s="9" cm="1">
        <f t="array" ref="O163">_xlfn.IFS(AND(B163="Short",F163=Q163),(D163-F163)/D163,AND(B163="Long",F163=Q163),(F163/D163)-1,AND(B163="Long",F163&lt;&gt;Q163),(F163/D163)-1,AND(B163="Short",F163&lt;&gt;Q163),(D163-F163)/D163)</f>
        <v>-0.25521657792488128</v>
      </c>
      <c r="P163" t="s">
        <v>23</v>
      </c>
      <c r="Q163" s="7">
        <v>126.18</v>
      </c>
      <c r="R163" s="8">
        <v>44144</v>
      </c>
      <c r="S163" s="10">
        <f t="shared" si="6"/>
        <v>366</v>
      </c>
      <c r="T163" s="10">
        <v>0</v>
      </c>
      <c r="V163" s="11" t="b">
        <f t="shared" si="7"/>
        <v>0</v>
      </c>
      <c r="X163" s="10">
        <v>0</v>
      </c>
      <c r="AC163" t="b">
        <f t="shared" si="8"/>
        <v>0</v>
      </c>
    </row>
    <row r="164" spans="1:29" x14ac:dyDescent="0.2">
      <c r="A164" t="s">
        <v>121</v>
      </c>
      <c r="B164" t="s">
        <v>22</v>
      </c>
      <c r="C164" s="6">
        <v>44231</v>
      </c>
      <c r="D164" s="7">
        <v>63.368000000000002</v>
      </c>
      <c r="E164" s="6">
        <v>44252</v>
      </c>
      <c r="F164" s="7">
        <v>57.448</v>
      </c>
      <c r="G164">
        <v>1</v>
      </c>
      <c r="H164">
        <v>0</v>
      </c>
      <c r="J164" s="7"/>
      <c r="K164" s="8"/>
      <c r="M164" s="7"/>
      <c r="N164" s="8"/>
      <c r="O164" s="9" cm="1">
        <f t="array" ref="O164">_xlfn.IFS(AND(B164="Short",F164=Q164),(D164-F164)/D164,AND(B164="Long",F164=Q164),(F164/D164)-1,AND(B164="Long",F164&lt;&gt;Q164),(F164/D164)-1,AND(B164="Short",F164&lt;&gt;Q164),(D164-F164)/D164)</f>
        <v>9.3422547658123994E-2</v>
      </c>
      <c r="P164" t="s">
        <v>23</v>
      </c>
      <c r="Q164" s="7">
        <v>57.448</v>
      </c>
      <c r="R164" s="8">
        <v>44231</v>
      </c>
      <c r="S164" s="10">
        <f t="shared" si="6"/>
        <v>21</v>
      </c>
      <c r="T164" s="10">
        <v>1</v>
      </c>
      <c r="V164" s="11" t="str">
        <f t="shared" si="7"/>
        <v>1</v>
      </c>
      <c r="X164" s="10">
        <v>0</v>
      </c>
      <c r="AC164">
        <f t="shared" si="8"/>
        <v>21</v>
      </c>
    </row>
    <row r="165" spans="1:29" x14ac:dyDescent="0.2">
      <c r="A165" t="s">
        <v>124</v>
      </c>
      <c r="B165" t="s">
        <v>25</v>
      </c>
      <c r="C165" s="6">
        <v>43906</v>
      </c>
      <c r="D165" s="7">
        <v>76.784999999999997</v>
      </c>
      <c r="E165" s="6">
        <v>43950</v>
      </c>
      <c r="F165" s="7">
        <v>86.534999999999997</v>
      </c>
      <c r="G165">
        <v>1</v>
      </c>
      <c r="H165">
        <v>0</v>
      </c>
      <c r="J165" s="7"/>
      <c r="K165" s="8"/>
      <c r="M165" s="7"/>
      <c r="N165" s="8"/>
      <c r="O165" s="9" cm="1">
        <f t="array" ref="O165">_xlfn.IFS(AND(B165="Short",F165=Q165),(D165-F165)/D165,AND(B165="Long",F165=Q165),(F165/D165)-1,AND(B165="Long",F165&lt;&gt;Q165),(F165/D165)-1,AND(B165="Short",F165&lt;&gt;Q165),(D165-F165)/D165)</f>
        <v>0.1269779253760499</v>
      </c>
      <c r="P165" t="s">
        <v>23</v>
      </c>
      <c r="Q165" s="7">
        <v>86.534999999999997</v>
      </c>
      <c r="R165" s="8">
        <v>43906</v>
      </c>
      <c r="S165" s="10">
        <f t="shared" si="6"/>
        <v>44</v>
      </c>
      <c r="T165" s="10">
        <v>1</v>
      </c>
      <c r="V165" s="11" t="str">
        <f t="shared" si="7"/>
        <v>1</v>
      </c>
      <c r="X165" s="10">
        <v>0</v>
      </c>
      <c r="AC165">
        <f t="shared" si="8"/>
        <v>44</v>
      </c>
    </row>
    <row r="166" spans="1:29" x14ac:dyDescent="0.2">
      <c r="A166" t="s">
        <v>122</v>
      </c>
      <c r="B166" t="s">
        <v>25</v>
      </c>
      <c r="C166" s="6">
        <v>45503</v>
      </c>
      <c r="D166" s="7">
        <v>224.637</v>
      </c>
      <c r="E166" s="6">
        <v>45532</v>
      </c>
      <c r="F166" s="7">
        <v>250.50700000000001</v>
      </c>
      <c r="G166">
        <v>1</v>
      </c>
      <c r="H166">
        <v>0</v>
      </c>
      <c r="J166" s="7"/>
      <c r="K166" s="8"/>
      <c r="M166" s="7"/>
      <c r="N166" s="8"/>
      <c r="O166" s="9" cm="1">
        <f t="array" ref="O166">_xlfn.IFS(AND(B166="Short",F166=Q166),(D166-F166)/D166,AND(B166="Long",F166=Q166),(F166/D166)-1,AND(B166="Long",F166&lt;&gt;Q166),(F166/D166)-1,AND(B166="Short",F166&lt;&gt;Q166),(D166-F166)/D166)</f>
        <v>0.1151635750121307</v>
      </c>
      <c r="P166" t="s">
        <v>23</v>
      </c>
      <c r="Q166" s="7">
        <v>250.50700000000001</v>
      </c>
      <c r="R166" s="8">
        <v>45503</v>
      </c>
      <c r="S166" s="10">
        <f t="shared" si="6"/>
        <v>29</v>
      </c>
      <c r="T166" s="10">
        <v>1</v>
      </c>
      <c r="V166" s="11" t="str">
        <f t="shared" si="7"/>
        <v>1</v>
      </c>
      <c r="X166" s="10">
        <v>0</v>
      </c>
      <c r="AC166">
        <f t="shared" si="8"/>
        <v>29</v>
      </c>
    </row>
    <row r="167" spans="1:29" x14ac:dyDescent="0.2">
      <c r="A167" t="s">
        <v>127</v>
      </c>
      <c r="B167" t="s">
        <v>25</v>
      </c>
      <c r="C167" s="6">
        <v>44144</v>
      </c>
      <c r="D167" s="7">
        <v>132.49199999999999</v>
      </c>
      <c r="E167" s="6">
        <v>44162</v>
      </c>
      <c r="F167" s="7">
        <v>147.81200000000001</v>
      </c>
      <c r="G167">
        <v>1</v>
      </c>
      <c r="H167">
        <v>0</v>
      </c>
      <c r="J167" s="7"/>
      <c r="K167" s="8"/>
      <c r="M167" s="7"/>
      <c r="N167" s="8"/>
      <c r="O167" s="9" cm="1">
        <f t="array" ref="O167">_xlfn.IFS(AND(B167="Short",F167=Q167),(D167-F167)/D167,AND(B167="Long",F167=Q167),(F167/D167)-1,AND(B167="Long",F167&lt;&gt;Q167),(F167/D167)-1,AND(B167="Short",F167&lt;&gt;Q167),(D167-F167)/D167)</f>
        <v>0.11562962292062928</v>
      </c>
      <c r="P167" t="s">
        <v>23</v>
      </c>
      <c r="Q167" s="7">
        <v>147.81200000000001</v>
      </c>
      <c r="R167" s="8">
        <v>44144</v>
      </c>
      <c r="S167" s="10">
        <f t="shared" si="6"/>
        <v>18</v>
      </c>
      <c r="T167" s="10">
        <v>1</v>
      </c>
      <c r="V167" s="11" t="str">
        <f t="shared" si="7"/>
        <v>1</v>
      </c>
      <c r="X167" s="10">
        <v>0</v>
      </c>
      <c r="AC167">
        <f t="shared" si="8"/>
        <v>18</v>
      </c>
    </row>
    <row r="168" spans="1:29" x14ac:dyDescent="0.2">
      <c r="A168" t="s">
        <v>127</v>
      </c>
      <c r="B168" t="s">
        <v>22</v>
      </c>
      <c r="C168" s="6">
        <v>44253</v>
      </c>
      <c r="D168" s="7">
        <v>221.358</v>
      </c>
      <c r="E168" s="6">
        <v>44259</v>
      </c>
      <c r="F168" s="7">
        <v>194.93799999999999</v>
      </c>
      <c r="G168">
        <v>1</v>
      </c>
      <c r="H168">
        <v>0</v>
      </c>
      <c r="J168" s="7"/>
      <c r="K168" s="8"/>
      <c r="M168" s="7"/>
      <c r="N168" s="8"/>
      <c r="O168" s="9" cm="1">
        <f t="array" ref="O168">_xlfn.IFS(AND(B168="Short",F168=Q168),(D168-F168)/D168,AND(B168="Long",F168=Q168),(F168/D168)-1,AND(B168="Long",F168&lt;&gt;Q168),(F168/D168)-1,AND(B168="Short",F168&lt;&gt;Q168),(D168-F168)/D168)</f>
        <v>0.11935416836075505</v>
      </c>
      <c r="P168" t="s">
        <v>23</v>
      </c>
      <c r="Q168" s="7">
        <v>194.93799999999999</v>
      </c>
      <c r="R168" s="8">
        <v>44253</v>
      </c>
      <c r="S168" s="10">
        <f t="shared" si="6"/>
        <v>6</v>
      </c>
      <c r="T168" s="10">
        <v>1</v>
      </c>
      <c r="V168" s="11" t="str">
        <f t="shared" si="7"/>
        <v>1</v>
      </c>
      <c r="X168" s="10">
        <v>0</v>
      </c>
      <c r="AC168">
        <f t="shared" si="8"/>
        <v>6</v>
      </c>
    </row>
    <row r="169" spans="1:29" x14ac:dyDescent="0.2">
      <c r="A169" t="s">
        <v>127</v>
      </c>
      <c r="B169" t="s">
        <v>25</v>
      </c>
      <c r="C169" s="6">
        <v>44413</v>
      </c>
      <c r="D169" s="7">
        <v>177.71</v>
      </c>
      <c r="E169" s="6">
        <v>44434</v>
      </c>
      <c r="F169" s="7">
        <v>204.81</v>
      </c>
      <c r="G169">
        <v>1</v>
      </c>
      <c r="H169">
        <v>0</v>
      </c>
      <c r="J169" s="7"/>
      <c r="K169" s="8"/>
      <c r="M169" s="7"/>
      <c r="N169" s="8"/>
      <c r="O169" s="9" cm="1">
        <f t="array" ref="O169">_xlfn.IFS(AND(B169="Short",F169=Q169),(D169-F169)/D169,AND(B169="Long",F169=Q169),(F169/D169)-1,AND(B169="Long",F169&lt;&gt;Q169),(F169/D169)-1,AND(B169="Short",F169&lt;&gt;Q169),(D169-F169)/D169)</f>
        <v>0.15249563896235441</v>
      </c>
      <c r="P169" t="s">
        <v>23</v>
      </c>
      <c r="Q169" s="7">
        <v>204.81</v>
      </c>
      <c r="R169" s="8">
        <v>44413</v>
      </c>
      <c r="S169" s="10">
        <f t="shared" si="6"/>
        <v>21</v>
      </c>
      <c r="T169" s="10">
        <v>1</v>
      </c>
      <c r="V169" s="11" t="str">
        <f t="shared" si="7"/>
        <v>1</v>
      </c>
      <c r="X169" s="10">
        <v>0</v>
      </c>
      <c r="AC169">
        <f t="shared" si="8"/>
        <v>21</v>
      </c>
    </row>
    <row r="170" spans="1:29" x14ac:dyDescent="0.2">
      <c r="A170" t="s">
        <v>127</v>
      </c>
      <c r="B170" t="s">
        <v>22</v>
      </c>
      <c r="C170" s="6">
        <v>44617</v>
      </c>
      <c r="D170" s="7">
        <v>145.01519999999999</v>
      </c>
      <c r="E170" s="6">
        <v>44631</v>
      </c>
      <c r="F170" s="7">
        <v>126.2872</v>
      </c>
      <c r="G170">
        <v>1</v>
      </c>
      <c r="H170">
        <v>0</v>
      </c>
      <c r="J170" s="7"/>
      <c r="K170" s="8"/>
      <c r="M170" s="7"/>
      <c r="N170" s="8"/>
      <c r="O170" s="9" cm="1">
        <f t="array" ref="O170">_xlfn.IFS(AND(B170="Short",F170=Q170),(D170-F170)/D170,AND(B170="Long",F170=Q170),(F170/D170)-1,AND(B170="Long",F170&lt;&gt;Q170),(F170/D170)-1,AND(B170="Short",F170&lt;&gt;Q170),(D170-F170)/D170)</f>
        <v>0.12914508272236286</v>
      </c>
      <c r="P170" t="s">
        <v>23</v>
      </c>
      <c r="Q170" s="7">
        <v>126.2872</v>
      </c>
      <c r="R170" s="8">
        <v>44617</v>
      </c>
      <c r="S170" s="10">
        <f t="shared" si="6"/>
        <v>14</v>
      </c>
      <c r="T170" s="10">
        <v>1</v>
      </c>
      <c r="V170" s="11" t="str">
        <f t="shared" si="7"/>
        <v>1</v>
      </c>
      <c r="X170" s="10">
        <v>0</v>
      </c>
      <c r="AC170">
        <f t="shared" si="8"/>
        <v>14</v>
      </c>
    </row>
    <row r="171" spans="1:29" x14ac:dyDescent="0.2">
      <c r="A171" t="s">
        <v>125</v>
      </c>
      <c r="B171" t="s">
        <v>22</v>
      </c>
      <c r="C171" s="6">
        <v>44308</v>
      </c>
      <c r="D171" s="7">
        <v>215.36985000000001</v>
      </c>
      <c r="E171" s="6">
        <v>44676</v>
      </c>
      <c r="F171" s="7">
        <v>213.4</v>
      </c>
      <c r="G171">
        <v>0</v>
      </c>
      <c r="H171">
        <v>0</v>
      </c>
      <c r="J171" s="7"/>
      <c r="K171" s="8"/>
      <c r="M171" s="7"/>
      <c r="N171" s="8"/>
      <c r="O171" s="9" cm="1">
        <f t="array" ref="O171">_xlfn.IFS(AND(B171="Short",F171=Q171),(D171-F171)/D171,AND(B171="Long",F171=Q171),(F171/D171)-1,AND(B171="Long",F171&lt;&gt;Q171),(F171/D171)-1,AND(B171="Short",F171&lt;&gt;Q171),(D171-F171)/D171)</f>
        <v>9.1463591584430588E-3</v>
      </c>
      <c r="P171" t="s">
        <v>23</v>
      </c>
      <c r="Q171" s="7">
        <v>190.10335000000001</v>
      </c>
      <c r="R171" s="8">
        <v>44308</v>
      </c>
      <c r="S171" s="10">
        <f t="shared" si="6"/>
        <v>368</v>
      </c>
      <c r="T171" s="10">
        <v>0</v>
      </c>
      <c r="V171" s="11" t="b">
        <f t="shared" si="7"/>
        <v>0</v>
      </c>
      <c r="X171" s="10">
        <v>0</v>
      </c>
      <c r="AC171">
        <f t="shared" si="8"/>
        <v>368</v>
      </c>
    </row>
    <row r="172" spans="1:29" x14ac:dyDescent="0.2">
      <c r="A172" t="s">
        <v>130</v>
      </c>
      <c r="B172" t="s">
        <v>25</v>
      </c>
      <c r="C172" s="6">
        <v>43906</v>
      </c>
      <c r="D172" s="7">
        <v>52.924999999999997</v>
      </c>
      <c r="E172" s="6">
        <v>43917</v>
      </c>
      <c r="F172" s="7">
        <v>59.774999999999999</v>
      </c>
      <c r="G172">
        <v>1</v>
      </c>
      <c r="H172">
        <v>0</v>
      </c>
      <c r="J172" s="7"/>
      <c r="K172" s="8"/>
      <c r="M172" s="7"/>
      <c r="N172" s="8"/>
      <c r="O172" s="9" cm="1">
        <f t="array" ref="O172">_xlfn.IFS(AND(B172="Short",F172=Q172),(D172-F172)/D172,AND(B172="Long",F172=Q172),(F172/D172)-1,AND(B172="Long",F172&lt;&gt;Q172),(F172/D172)-1,AND(B172="Short",F172&lt;&gt;Q172),(D172-F172)/D172)</f>
        <v>0.12942843646669822</v>
      </c>
      <c r="P172" t="s">
        <v>23</v>
      </c>
      <c r="Q172" s="7">
        <v>59.774999999999999</v>
      </c>
      <c r="R172" s="8">
        <v>43906</v>
      </c>
      <c r="S172" s="10">
        <f t="shared" si="6"/>
        <v>11</v>
      </c>
      <c r="T172" s="10">
        <v>1</v>
      </c>
      <c r="V172" s="11" t="str">
        <f t="shared" si="7"/>
        <v>1</v>
      </c>
      <c r="X172" s="10">
        <v>0</v>
      </c>
      <c r="AC172">
        <f t="shared" si="8"/>
        <v>11</v>
      </c>
    </row>
    <row r="173" spans="1:29" x14ac:dyDescent="0.2">
      <c r="A173" t="s">
        <v>137</v>
      </c>
      <c r="B173" t="s">
        <v>22</v>
      </c>
      <c r="C173" s="6">
        <v>43914</v>
      </c>
      <c r="D173" s="7">
        <v>60.753999999999998</v>
      </c>
      <c r="E173" s="6">
        <v>44280</v>
      </c>
      <c r="F173" s="7">
        <v>105.07</v>
      </c>
      <c r="G173">
        <v>0</v>
      </c>
      <c r="H173">
        <v>0</v>
      </c>
      <c r="J173" s="7"/>
      <c r="K173" s="8"/>
      <c r="M173" s="7"/>
      <c r="N173" s="8"/>
      <c r="O173" s="9" cm="1">
        <f t="array" ref="O173">_xlfn.IFS(AND(B173="Short",F173=Q173),(D173-F173)/D173,AND(B173="Long",F173=Q173),(F173/D173)-1,AND(B173="Long",F173&lt;&gt;Q173),(F173/D173)-1,AND(B173="Short",F173&lt;&gt;Q173),(D173-F173)/D173)</f>
        <v>-0.72943345294137008</v>
      </c>
      <c r="P173" t="s">
        <v>23</v>
      </c>
      <c r="Q173" s="7">
        <v>53.494</v>
      </c>
      <c r="R173" s="8">
        <v>43914</v>
      </c>
      <c r="S173" s="10">
        <f t="shared" si="6"/>
        <v>366</v>
      </c>
      <c r="T173" s="10">
        <v>0</v>
      </c>
      <c r="V173" s="11" t="b">
        <f t="shared" si="7"/>
        <v>0</v>
      </c>
      <c r="X173" s="10">
        <v>0</v>
      </c>
      <c r="AC173" t="b">
        <f t="shared" si="8"/>
        <v>0</v>
      </c>
    </row>
    <row r="174" spans="1:29" x14ac:dyDescent="0.2">
      <c r="A174" t="s">
        <v>134</v>
      </c>
      <c r="B174" t="s">
        <v>25</v>
      </c>
      <c r="C174" s="6">
        <v>44862</v>
      </c>
      <c r="D174" s="7">
        <v>73.978999999999999</v>
      </c>
      <c r="E174" s="6">
        <v>45040</v>
      </c>
      <c r="F174" s="7">
        <v>87.668999999999997</v>
      </c>
      <c r="G174">
        <v>1</v>
      </c>
      <c r="H174">
        <v>0</v>
      </c>
      <c r="J174" s="7"/>
      <c r="K174" s="8"/>
      <c r="M174" s="7"/>
      <c r="N174" s="8"/>
      <c r="O174" s="9" cm="1">
        <f t="array" ref="O174">_xlfn.IFS(AND(B174="Short",F174=Q174),(D174-F174)/D174,AND(B174="Long",F174=Q174),(F174/D174)-1,AND(B174="Long",F174&lt;&gt;Q174),(F174/D174)-1,AND(B174="Short",F174&lt;&gt;Q174),(D174-F174)/D174)</f>
        <v>0.18505251490287788</v>
      </c>
      <c r="P174" t="s">
        <v>23</v>
      </c>
      <c r="Q174" s="7">
        <v>87.668999999999997</v>
      </c>
      <c r="R174" s="8">
        <v>44862</v>
      </c>
      <c r="S174" s="10">
        <f t="shared" si="6"/>
        <v>178</v>
      </c>
      <c r="T174" s="10">
        <v>1</v>
      </c>
      <c r="V174" s="11" t="str">
        <f t="shared" si="7"/>
        <v>1</v>
      </c>
      <c r="X174" s="10">
        <v>0</v>
      </c>
      <c r="AC174">
        <f t="shared" si="8"/>
        <v>178</v>
      </c>
    </row>
    <row r="175" spans="1:29" x14ac:dyDescent="0.2">
      <c r="A175" t="s">
        <v>139</v>
      </c>
      <c r="B175" t="s">
        <v>22</v>
      </c>
      <c r="C175" s="6">
        <v>44144</v>
      </c>
      <c r="D175" s="7">
        <v>63.954999999999998</v>
      </c>
      <c r="E175" s="6">
        <v>44510</v>
      </c>
      <c r="F175" s="7">
        <v>99.98</v>
      </c>
      <c r="G175">
        <v>0</v>
      </c>
      <c r="H175">
        <v>0</v>
      </c>
      <c r="J175" s="7"/>
      <c r="K175" s="8"/>
      <c r="M175" s="7"/>
      <c r="N175" s="8"/>
      <c r="O175" s="9" cm="1">
        <f t="array" ref="O175">_xlfn.IFS(AND(B175="Short",F175=Q175),(D175-F175)/D175,AND(B175="Long",F175=Q175),(F175/D175)-1,AND(B175="Long",F175&lt;&gt;Q175),(F175/D175)-1,AND(B175="Short",F175&lt;&gt;Q175),(D175-F175)/D175)</f>
        <v>-0.56328668595105946</v>
      </c>
      <c r="P175" t="s">
        <v>23</v>
      </c>
      <c r="Q175" s="7">
        <v>56.104999999999997</v>
      </c>
      <c r="R175" s="8">
        <v>44144</v>
      </c>
      <c r="S175" s="10">
        <f t="shared" si="6"/>
        <v>366</v>
      </c>
      <c r="T175" s="10">
        <v>0</v>
      </c>
      <c r="V175" s="11" t="b">
        <f t="shared" si="7"/>
        <v>0</v>
      </c>
      <c r="X175" s="10">
        <v>0</v>
      </c>
      <c r="AC175" t="b">
        <f t="shared" si="8"/>
        <v>0</v>
      </c>
    </row>
    <row r="176" spans="1:29" x14ac:dyDescent="0.2">
      <c r="A176" t="s">
        <v>148</v>
      </c>
      <c r="B176" t="s">
        <v>22</v>
      </c>
      <c r="C176" s="6">
        <v>43903</v>
      </c>
      <c r="D176" s="7">
        <v>38.057000000000002</v>
      </c>
      <c r="E176" s="6">
        <v>43906</v>
      </c>
      <c r="F176" s="7">
        <v>33.226999999999997</v>
      </c>
      <c r="G176">
        <v>1</v>
      </c>
      <c r="H176">
        <v>0</v>
      </c>
      <c r="J176" s="7"/>
      <c r="K176" s="8"/>
      <c r="M176" s="7"/>
      <c r="N176" s="8"/>
      <c r="O176" s="9" cm="1">
        <f t="array" ref="O176">_xlfn.IFS(AND(B176="Short",F176=Q176),(D176-F176)/D176,AND(B176="Long",F176=Q176),(F176/D176)-1,AND(B176="Long",F176&lt;&gt;Q176),(F176/D176)-1,AND(B176="Short",F176&lt;&gt;Q176),(D176-F176)/D176)</f>
        <v>0.12691489082166238</v>
      </c>
      <c r="P176" t="s">
        <v>23</v>
      </c>
      <c r="Q176" s="7">
        <v>33.226999999999997</v>
      </c>
      <c r="R176" s="8">
        <v>43903</v>
      </c>
      <c r="S176" s="10">
        <f t="shared" si="6"/>
        <v>3</v>
      </c>
      <c r="T176" s="10">
        <v>1</v>
      </c>
      <c r="V176" s="11" t="str">
        <f t="shared" si="7"/>
        <v>1</v>
      </c>
      <c r="X176" s="10">
        <v>0</v>
      </c>
      <c r="AC176">
        <f t="shared" si="8"/>
        <v>3</v>
      </c>
    </row>
    <row r="177" spans="1:29" x14ac:dyDescent="0.2">
      <c r="A177" t="s">
        <v>148</v>
      </c>
      <c r="B177" t="s">
        <v>22</v>
      </c>
      <c r="C177" s="6">
        <v>43914</v>
      </c>
      <c r="D177" s="7">
        <v>25.856000000000002</v>
      </c>
      <c r="E177" s="6">
        <v>43924</v>
      </c>
      <c r="F177" s="7">
        <v>21.815999999999999</v>
      </c>
      <c r="G177">
        <v>1</v>
      </c>
      <c r="H177">
        <v>0</v>
      </c>
      <c r="J177" s="7"/>
      <c r="K177" s="8"/>
      <c r="M177" s="7"/>
      <c r="N177" s="8"/>
      <c r="O177" s="9" cm="1">
        <f t="array" ref="O177">_xlfn.IFS(AND(B177="Short",F177=Q177),(D177-F177)/D177,AND(B177="Long",F177=Q177),(F177/D177)-1,AND(B177="Long",F177&lt;&gt;Q177),(F177/D177)-1,AND(B177="Short",F177&lt;&gt;Q177),(D177-F177)/D177)</f>
        <v>0.15625000000000008</v>
      </c>
      <c r="P177" t="s">
        <v>23</v>
      </c>
      <c r="Q177" s="7">
        <v>21.815999999999999</v>
      </c>
      <c r="R177" s="8">
        <v>43914</v>
      </c>
      <c r="S177" s="10">
        <f t="shared" si="6"/>
        <v>10</v>
      </c>
      <c r="T177" s="10">
        <v>1</v>
      </c>
      <c r="V177" s="11" t="str">
        <f t="shared" si="7"/>
        <v>1</v>
      </c>
      <c r="X177" s="10">
        <v>0</v>
      </c>
      <c r="AC177">
        <f t="shared" si="8"/>
        <v>10</v>
      </c>
    </row>
    <row r="178" spans="1:29" x14ac:dyDescent="0.2">
      <c r="A178" t="s">
        <v>148</v>
      </c>
      <c r="B178" t="s">
        <v>22</v>
      </c>
      <c r="C178" s="6">
        <v>43928</v>
      </c>
      <c r="D178" s="7">
        <v>24.920999999999999</v>
      </c>
      <c r="E178" s="6">
        <v>43943</v>
      </c>
      <c r="F178" s="7">
        <v>22.030999999999999</v>
      </c>
      <c r="G178">
        <v>1</v>
      </c>
      <c r="H178">
        <v>0</v>
      </c>
      <c r="J178" s="7"/>
      <c r="K178" s="8"/>
      <c r="M178" s="7"/>
      <c r="N178" s="8"/>
      <c r="O178" s="9" cm="1">
        <f t="array" ref="O178">_xlfn.IFS(AND(B178="Short",F178=Q178),(D178-F178)/D178,AND(B178="Long",F178=Q178),(F178/D178)-1,AND(B178="Long",F178&lt;&gt;Q178),(F178/D178)-1,AND(B178="Short",F178&lt;&gt;Q178),(D178-F178)/D178)</f>
        <v>0.11596645399462303</v>
      </c>
      <c r="P178" t="s">
        <v>23</v>
      </c>
      <c r="Q178" s="7">
        <v>22.030999999999999</v>
      </c>
      <c r="R178" s="8">
        <v>43928</v>
      </c>
      <c r="S178" s="10">
        <f t="shared" si="6"/>
        <v>15</v>
      </c>
      <c r="T178" s="10">
        <v>1</v>
      </c>
      <c r="V178" s="11" t="str">
        <f t="shared" si="7"/>
        <v>1</v>
      </c>
      <c r="X178" s="10">
        <v>0</v>
      </c>
      <c r="AC178">
        <f t="shared" si="8"/>
        <v>15</v>
      </c>
    </row>
    <row r="179" spans="1:29" x14ac:dyDescent="0.2">
      <c r="A179" t="s">
        <v>148</v>
      </c>
      <c r="B179" t="s">
        <v>22</v>
      </c>
      <c r="C179" s="6">
        <v>43987</v>
      </c>
      <c r="D179" s="7">
        <v>36.718000000000004</v>
      </c>
      <c r="E179" s="6">
        <v>43992</v>
      </c>
      <c r="F179" s="7">
        <v>31.898</v>
      </c>
      <c r="G179">
        <v>1</v>
      </c>
      <c r="H179">
        <v>0</v>
      </c>
      <c r="J179" s="7"/>
      <c r="K179" s="8"/>
      <c r="M179" s="7"/>
      <c r="N179" s="8"/>
      <c r="O179" s="9" cm="1">
        <f t="array" ref="O179">_xlfn.IFS(AND(B179="Short",F179=Q179),(D179-F179)/D179,AND(B179="Long",F179=Q179),(F179/D179)-1,AND(B179="Long",F179&lt;&gt;Q179),(F179/D179)-1,AND(B179="Short",F179&lt;&gt;Q179),(D179-F179)/D179)</f>
        <v>0.13127076638161128</v>
      </c>
      <c r="P179" t="s">
        <v>23</v>
      </c>
      <c r="Q179" s="7">
        <v>31.898</v>
      </c>
      <c r="R179" s="8">
        <v>43987</v>
      </c>
      <c r="S179" s="10">
        <f t="shared" si="6"/>
        <v>5</v>
      </c>
      <c r="T179" s="10">
        <v>1</v>
      </c>
      <c r="V179" s="11" t="str">
        <f t="shared" si="7"/>
        <v>1</v>
      </c>
      <c r="X179" s="10">
        <v>0</v>
      </c>
      <c r="AC179">
        <f t="shared" si="8"/>
        <v>5</v>
      </c>
    </row>
    <row r="180" spans="1:29" x14ac:dyDescent="0.2">
      <c r="A180" t="s">
        <v>148</v>
      </c>
      <c r="B180" t="s">
        <v>22</v>
      </c>
      <c r="C180" s="6">
        <v>44144</v>
      </c>
      <c r="D180" s="7">
        <v>36.802</v>
      </c>
      <c r="E180" s="6">
        <v>44510</v>
      </c>
      <c r="F180" s="7">
        <v>43.71</v>
      </c>
      <c r="G180">
        <v>0</v>
      </c>
      <c r="H180">
        <v>0</v>
      </c>
      <c r="J180" s="7"/>
      <c r="K180" s="8"/>
      <c r="M180" s="7"/>
      <c r="N180" s="8"/>
      <c r="O180" s="9" cm="1">
        <f t="array" ref="O180">_xlfn.IFS(AND(B180="Short",F180=Q180),(D180-F180)/D180,AND(B180="Long",F180=Q180),(F180/D180)-1,AND(B180="Long",F180&lt;&gt;Q180),(F180/D180)-1,AND(B180="Short",F180&lt;&gt;Q180),(D180-F180)/D180)</f>
        <v>-0.18770718982663989</v>
      </c>
      <c r="P180" t="s">
        <v>23</v>
      </c>
      <c r="Q180" s="7">
        <v>30.821999999999999</v>
      </c>
      <c r="R180" s="8">
        <v>44144</v>
      </c>
      <c r="S180" s="10">
        <f t="shared" si="6"/>
        <v>366</v>
      </c>
      <c r="T180" s="10">
        <v>0</v>
      </c>
      <c r="V180" s="11" t="b">
        <f t="shared" si="7"/>
        <v>0</v>
      </c>
      <c r="X180" s="10">
        <v>0</v>
      </c>
      <c r="AC180" t="b">
        <f t="shared" si="8"/>
        <v>0</v>
      </c>
    </row>
    <row r="181" spans="1:29" x14ac:dyDescent="0.2">
      <c r="A181" t="s">
        <v>136</v>
      </c>
      <c r="B181" t="s">
        <v>25</v>
      </c>
      <c r="C181" s="6">
        <v>44594</v>
      </c>
      <c r="D181" s="7">
        <v>42.737000000000002</v>
      </c>
      <c r="E181" s="6">
        <v>44960</v>
      </c>
      <c r="F181" s="7">
        <v>40.9</v>
      </c>
      <c r="G181">
        <v>0</v>
      </c>
      <c r="H181">
        <v>0</v>
      </c>
      <c r="J181" s="7"/>
      <c r="K181" s="8"/>
      <c r="M181" s="7"/>
      <c r="N181" s="8"/>
      <c r="O181" s="9" cm="1">
        <f t="array" ref="O181">_xlfn.IFS(AND(B181="Short",F181=Q181),(D181-F181)/D181,AND(B181="Long",F181=Q181),(F181/D181)-1,AND(B181="Long",F181&lt;&gt;Q181),(F181/D181)-1,AND(B181="Short",F181&lt;&gt;Q181),(D181-F181)/D181)</f>
        <v>-4.2983831340524636E-2</v>
      </c>
      <c r="P181" t="s">
        <v>23</v>
      </c>
      <c r="Q181" s="7">
        <v>59.506999999999998</v>
      </c>
      <c r="R181" s="8">
        <v>44594</v>
      </c>
      <c r="S181" s="10">
        <f t="shared" si="6"/>
        <v>366</v>
      </c>
      <c r="T181" s="10">
        <v>0</v>
      </c>
      <c r="V181" s="11" t="b">
        <f t="shared" si="7"/>
        <v>0</v>
      </c>
      <c r="X181" s="10">
        <v>0</v>
      </c>
      <c r="AC181" t="b">
        <f t="shared" si="8"/>
        <v>0</v>
      </c>
    </row>
    <row r="182" spans="1:29" x14ac:dyDescent="0.2">
      <c r="A182" t="s">
        <v>150</v>
      </c>
      <c r="B182" t="s">
        <v>25</v>
      </c>
      <c r="C182" s="6">
        <v>43906</v>
      </c>
      <c r="D182" s="7">
        <v>33.32</v>
      </c>
      <c r="E182" s="6">
        <v>43928</v>
      </c>
      <c r="F182" s="7">
        <v>37.520000000000003</v>
      </c>
      <c r="G182">
        <v>1</v>
      </c>
      <c r="H182">
        <v>0</v>
      </c>
      <c r="J182" s="7"/>
      <c r="K182" s="8"/>
      <c r="M182" s="7"/>
      <c r="N182" s="8"/>
      <c r="O182" s="9" cm="1">
        <f t="array" ref="O182">_xlfn.IFS(AND(B182="Short",F182=Q182),(D182-F182)/D182,AND(B182="Long",F182=Q182),(F182/D182)-1,AND(B182="Long",F182&lt;&gt;Q182),(F182/D182)-1,AND(B182="Short",F182&lt;&gt;Q182),(D182-F182)/D182)</f>
        <v>0.12605042016806722</v>
      </c>
      <c r="P182" t="s">
        <v>23</v>
      </c>
      <c r="Q182" s="7">
        <v>37.520000000000003</v>
      </c>
      <c r="R182" s="8">
        <v>43906</v>
      </c>
      <c r="S182" s="10">
        <f t="shared" si="6"/>
        <v>22</v>
      </c>
      <c r="T182" s="10">
        <v>1</v>
      </c>
      <c r="V182" s="11" t="str">
        <f t="shared" si="7"/>
        <v>1</v>
      </c>
      <c r="X182" s="10">
        <v>0</v>
      </c>
      <c r="AC182">
        <f t="shared" si="8"/>
        <v>22</v>
      </c>
    </row>
    <row r="183" spans="1:29" x14ac:dyDescent="0.2">
      <c r="A183" t="s">
        <v>131</v>
      </c>
      <c r="B183" t="s">
        <v>25</v>
      </c>
      <c r="C183" s="6">
        <v>43906</v>
      </c>
      <c r="D183" s="7">
        <v>152.672</v>
      </c>
      <c r="E183" s="6">
        <v>43915</v>
      </c>
      <c r="F183" s="7">
        <v>174.392</v>
      </c>
      <c r="G183">
        <v>1</v>
      </c>
      <c r="H183">
        <v>0</v>
      </c>
      <c r="J183" s="7"/>
      <c r="K183" s="8"/>
      <c r="M183" s="7"/>
      <c r="N183" s="8"/>
      <c r="O183" s="9" cm="1">
        <f t="array" ref="O183">_xlfn.IFS(AND(B183="Short",F183=Q183),(D183-F183)/D183,AND(B183="Long",F183=Q183),(F183/D183)-1,AND(B183="Long",F183&lt;&gt;Q183),(F183/D183)-1,AND(B183="Short",F183&lt;&gt;Q183),(D183-F183)/D183)</f>
        <v>0.14226577237476423</v>
      </c>
      <c r="P183" t="s">
        <v>23</v>
      </c>
      <c r="Q183" s="7">
        <v>174.392</v>
      </c>
      <c r="R183" s="8">
        <v>43906</v>
      </c>
      <c r="S183" s="10">
        <f t="shared" si="6"/>
        <v>9</v>
      </c>
      <c r="T183" s="10">
        <v>1</v>
      </c>
      <c r="V183" s="11" t="str">
        <f t="shared" si="7"/>
        <v>1</v>
      </c>
      <c r="X183" s="10">
        <v>0</v>
      </c>
      <c r="AC183">
        <f t="shared" si="8"/>
        <v>9</v>
      </c>
    </row>
    <row r="184" spans="1:29" x14ac:dyDescent="0.2">
      <c r="A184" t="s">
        <v>128</v>
      </c>
      <c r="B184" t="s">
        <v>22</v>
      </c>
      <c r="C184" s="6">
        <v>43979</v>
      </c>
      <c r="D184" s="7">
        <v>95.927000000000007</v>
      </c>
      <c r="E184" s="6">
        <v>43994</v>
      </c>
      <c r="F184" s="7">
        <v>86.596999999999994</v>
      </c>
      <c r="G184">
        <v>1</v>
      </c>
      <c r="H184">
        <v>0</v>
      </c>
      <c r="J184" s="7"/>
      <c r="K184" s="8"/>
      <c r="M184" s="7"/>
      <c r="N184" s="8"/>
      <c r="O184" s="9" cm="1">
        <f t="array" ref="O184">_xlfn.IFS(AND(B184="Short",F184=Q184),(D184-F184)/D184,AND(B184="Long",F184=Q184),(F184/D184)-1,AND(B184="Long",F184&lt;&gt;Q184),(F184/D184)-1,AND(B184="Short",F184&lt;&gt;Q184),(D184-F184)/D184)</f>
        <v>9.7261459234626452E-2</v>
      </c>
      <c r="P184" t="s">
        <v>23</v>
      </c>
      <c r="Q184" s="7">
        <v>86.596999999999994</v>
      </c>
      <c r="R184" s="8">
        <v>43979</v>
      </c>
      <c r="S184" s="10">
        <f t="shared" si="6"/>
        <v>15</v>
      </c>
      <c r="T184" s="10">
        <v>1</v>
      </c>
      <c r="V184" s="11" t="str">
        <f t="shared" si="7"/>
        <v>1</v>
      </c>
      <c r="X184" s="10">
        <v>0</v>
      </c>
      <c r="AC184">
        <f t="shared" si="8"/>
        <v>15</v>
      </c>
    </row>
    <row r="185" spans="1:29" x14ac:dyDescent="0.2">
      <c r="A185" t="s">
        <v>128</v>
      </c>
      <c r="B185" t="s">
        <v>22</v>
      </c>
      <c r="C185" s="6">
        <v>44159</v>
      </c>
      <c r="D185" s="7">
        <v>106.40300000000001</v>
      </c>
      <c r="E185" s="6">
        <v>44257</v>
      </c>
      <c r="F185" s="7">
        <v>96.632999999999996</v>
      </c>
      <c r="G185">
        <v>1</v>
      </c>
      <c r="H185">
        <v>0</v>
      </c>
      <c r="J185" s="7"/>
      <c r="K185" s="8"/>
      <c r="M185" s="7"/>
      <c r="N185" s="8"/>
      <c r="O185" s="9" cm="1">
        <f t="array" ref="O185">_xlfn.IFS(AND(B185="Short",F185=Q185),(D185-F185)/D185,AND(B185="Long",F185=Q185),(F185/D185)-1,AND(B185="Long",F185&lt;&gt;Q185),(F185/D185)-1,AND(B185="Short",F185&lt;&gt;Q185),(D185-F185)/D185)</f>
        <v>9.182071934062018E-2</v>
      </c>
      <c r="P185" t="s">
        <v>23</v>
      </c>
      <c r="Q185" s="7">
        <v>96.632999999999996</v>
      </c>
      <c r="R185" s="8">
        <v>44159</v>
      </c>
      <c r="S185" s="10">
        <f t="shared" si="6"/>
        <v>98</v>
      </c>
      <c r="T185" s="10">
        <v>1</v>
      </c>
      <c r="V185" s="11" t="str">
        <f t="shared" si="7"/>
        <v>1</v>
      </c>
      <c r="X185" s="10">
        <v>0</v>
      </c>
      <c r="AC185">
        <f t="shared" si="8"/>
        <v>98</v>
      </c>
    </row>
    <row r="186" spans="1:29" x14ac:dyDescent="0.2">
      <c r="A186" t="s">
        <v>128</v>
      </c>
      <c r="B186" t="s">
        <v>22</v>
      </c>
      <c r="C186" s="6">
        <v>44707</v>
      </c>
      <c r="D186" s="7">
        <v>157.18799999999999</v>
      </c>
      <c r="E186" s="6">
        <v>45071</v>
      </c>
      <c r="F186" s="7">
        <v>130.96799999999999</v>
      </c>
      <c r="G186">
        <v>1</v>
      </c>
      <c r="H186">
        <v>0</v>
      </c>
      <c r="J186" s="7"/>
      <c r="K186" s="8"/>
      <c r="M186" s="7"/>
      <c r="N186" s="8"/>
      <c r="O186" s="9" cm="1">
        <f t="array" ref="O186">_xlfn.IFS(AND(B186="Short",F186=Q186),(D186-F186)/D186,AND(B186="Long",F186=Q186),(F186/D186)-1,AND(B186="Long",F186&lt;&gt;Q186),(F186/D186)-1,AND(B186="Short",F186&lt;&gt;Q186),(D186-F186)/D186)</f>
        <v>0.16680662646003513</v>
      </c>
      <c r="P186" t="s">
        <v>23</v>
      </c>
      <c r="Q186" s="7">
        <v>130.96799999999999</v>
      </c>
      <c r="R186" s="8">
        <v>44707</v>
      </c>
      <c r="S186" s="10">
        <f t="shared" si="6"/>
        <v>364</v>
      </c>
      <c r="T186" s="10">
        <v>1</v>
      </c>
      <c r="V186" s="11" t="str">
        <f t="shared" si="7"/>
        <v>1</v>
      </c>
      <c r="X186" s="10">
        <v>0</v>
      </c>
      <c r="AC186">
        <f t="shared" si="8"/>
        <v>364</v>
      </c>
    </row>
    <row r="187" spans="1:29" x14ac:dyDescent="0.2">
      <c r="A187" t="s">
        <v>141</v>
      </c>
      <c r="B187" t="s">
        <v>25</v>
      </c>
      <c r="C187" s="6">
        <v>43906</v>
      </c>
      <c r="D187" s="7">
        <v>58.58</v>
      </c>
      <c r="E187" s="6">
        <v>43915</v>
      </c>
      <c r="F187" s="7">
        <v>65.88</v>
      </c>
      <c r="G187">
        <v>1</v>
      </c>
      <c r="H187">
        <v>0</v>
      </c>
      <c r="J187" s="7"/>
      <c r="K187" s="8"/>
      <c r="M187" s="7"/>
      <c r="N187" s="8"/>
      <c r="O187" s="9" cm="1">
        <f t="array" ref="O187">_xlfn.IFS(AND(B187="Short",F187=Q187),(D187-F187)/D187,AND(B187="Long",F187=Q187),(F187/D187)-1,AND(B187="Long",F187&lt;&gt;Q187),(F187/D187)-1,AND(B187="Short",F187&lt;&gt;Q187),(D187-F187)/D187)</f>
        <v>0.12461590986684867</v>
      </c>
      <c r="P187" t="s">
        <v>23</v>
      </c>
      <c r="Q187" s="7">
        <v>65.88</v>
      </c>
      <c r="R187" s="8">
        <v>43906</v>
      </c>
      <c r="S187" s="10">
        <f t="shared" si="6"/>
        <v>9</v>
      </c>
      <c r="T187" s="10">
        <v>1</v>
      </c>
      <c r="V187" s="11" t="str">
        <f t="shared" si="7"/>
        <v>1</v>
      </c>
      <c r="X187" s="10">
        <v>0</v>
      </c>
      <c r="AC187">
        <f t="shared" si="8"/>
        <v>9</v>
      </c>
    </row>
    <row r="188" spans="1:29" x14ac:dyDescent="0.2">
      <c r="A188" t="s">
        <v>131</v>
      </c>
      <c r="B188" t="s">
        <v>25</v>
      </c>
      <c r="C188" s="6">
        <v>44684</v>
      </c>
      <c r="D188" s="7">
        <v>230.81299999999999</v>
      </c>
      <c r="E188" s="6">
        <v>44714</v>
      </c>
      <c r="F188" s="7">
        <v>263.94299999999998</v>
      </c>
      <c r="G188">
        <v>1</v>
      </c>
      <c r="H188">
        <v>0</v>
      </c>
      <c r="J188" s="7"/>
      <c r="K188" s="8"/>
      <c r="M188" s="7"/>
      <c r="N188" s="8"/>
      <c r="O188" s="9" cm="1">
        <f t="array" ref="O188">_xlfn.IFS(AND(B188="Short",F188=Q188),(D188-F188)/D188,AND(B188="Long",F188=Q188),(F188/D188)-1,AND(B188="Long",F188&lt;&gt;Q188),(F188/D188)-1,AND(B188="Short",F188&lt;&gt;Q188),(D188-F188)/D188)</f>
        <v>0.14353610931793259</v>
      </c>
      <c r="P188" t="s">
        <v>23</v>
      </c>
      <c r="Q188" s="7">
        <v>263.94299999999998</v>
      </c>
      <c r="R188" s="8">
        <v>44684</v>
      </c>
      <c r="S188" s="10">
        <f t="shared" si="6"/>
        <v>30</v>
      </c>
      <c r="T188" s="10">
        <v>1</v>
      </c>
      <c r="V188" s="11" t="str">
        <f t="shared" si="7"/>
        <v>1</v>
      </c>
      <c r="X188" s="10">
        <v>0</v>
      </c>
      <c r="AC188">
        <f t="shared" si="8"/>
        <v>30</v>
      </c>
    </row>
    <row r="189" spans="1:29" x14ac:dyDescent="0.2">
      <c r="A189" t="s">
        <v>129</v>
      </c>
      <c r="B189" t="s">
        <v>22</v>
      </c>
      <c r="C189" s="6">
        <v>43903</v>
      </c>
      <c r="D189" s="7">
        <v>27.504000000000001</v>
      </c>
      <c r="E189" s="6">
        <v>43906</v>
      </c>
      <c r="F189" s="7">
        <v>23.244</v>
      </c>
      <c r="G189">
        <v>1</v>
      </c>
      <c r="H189">
        <v>0</v>
      </c>
      <c r="J189" s="7"/>
      <c r="K189" s="8"/>
      <c r="M189" s="7"/>
      <c r="N189" s="8"/>
      <c r="O189" s="9" cm="1">
        <f t="array" ref="O189">_xlfn.IFS(AND(B189="Short",F189=Q189),(D189-F189)/D189,AND(B189="Long",F189=Q189),(F189/D189)-1,AND(B189="Long",F189&lt;&gt;Q189),(F189/D189)-1,AND(B189="Short",F189&lt;&gt;Q189),(D189-F189)/D189)</f>
        <v>0.15488656195462483</v>
      </c>
      <c r="P189" t="s">
        <v>23</v>
      </c>
      <c r="Q189" s="7">
        <v>23.244</v>
      </c>
      <c r="R189" s="8">
        <v>43903</v>
      </c>
      <c r="S189" s="10">
        <f t="shared" si="6"/>
        <v>3</v>
      </c>
      <c r="T189" s="10">
        <v>1</v>
      </c>
      <c r="V189" s="11" t="str">
        <f t="shared" si="7"/>
        <v>1</v>
      </c>
      <c r="X189" s="10">
        <v>0</v>
      </c>
      <c r="AC189">
        <f t="shared" si="8"/>
        <v>3</v>
      </c>
    </row>
    <row r="190" spans="1:29" x14ac:dyDescent="0.2">
      <c r="A190" t="s">
        <v>129</v>
      </c>
      <c r="B190" t="s">
        <v>25</v>
      </c>
      <c r="C190" s="6">
        <v>43906</v>
      </c>
      <c r="D190" s="7">
        <v>23.359000000000002</v>
      </c>
      <c r="E190" s="6">
        <v>43907</v>
      </c>
      <c r="F190" s="7">
        <v>25.949000000000002</v>
      </c>
      <c r="G190">
        <v>1</v>
      </c>
      <c r="H190">
        <v>0</v>
      </c>
      <c r="J190" s="7"/>
      <c r="K190" s="8"/>
      <c r="M190" s="7"/>
      <c r="N190" s="8"/>
      <c r="O190" s="9" cm="1">
        <f t="array" ref="O190">_xlfn.IFS(AND(B190="Short",F190=Q190),(D190-F190)/D190,AND(B190="Long",F190=Q190),(F190/D190)-1,AND(B190="Long",F190&lt;&gt;Q190),(F190/D190)-1,AND(B190="Short",F190&lt;&gt;Q190),(D190-F190)/D190)</f>
        <v>0.11087803416242137</v>
      </c>
      <c r="P190" t="s">
        <v>23</v>
      </c>
      <c r="Q190" s="7">
        <v>25.949000000000002</v>
      </c>
      <c r="R190" s="8">
        <v>43906</v>
      </c>
      <c r="S190" s="10">
        <f t="shared" si="6"/>
        <v>1</v>
      </c>
      <c r="T190" s="10">
        <v>1</v>
      </c>
      <c r="V190" s="11" t="str">
        <f t="shared" si="7"/>
        <v>1</v>
      </c>
      <c r="X190" s="10">
        <v>0</v>
      </c>
      <c r="AC190">
        <f t="shared" si="8"/>
        <v>1</v>
      </c>
    </row>
    <row r="191" spans="1:29" x14ac:dyDescent="0.2">
      <c r="A191" t="s">
        <v>129</v>
      </c>
      <c r="B191" t="s">
        <v>22</v>
      </c>
      <c r="C191" s="6">
        <v>43907</v>
      </c>
      <c r="D191" s="7">
        <v>25.303000000000001</v>
      </c>
      <c r="E191" s="6">
        <v>44273</v>
      </c>
      <c r="F191" s="7">
        <v>64.72</v>
      </c>
      <c r="G191">
        <v>0</v>
      </c>
      <c r="H191">
        <v>0</v>
      </c>
      <c r="J191" s="7"/>
      <c r="K191" s="8"/>
      <c r="M191" s="7"/>
      <c r="N191" s="8"/>
      <c r="O191" s="9" cm="1">
        <f t="array" ref="O191">_xlfn.IFS(AND(B191="Short",F191=Q191),(D191-F191)/D191,AND(B191="Long",F191=Q191),(F191/D191)-1,AND(B191="Long",F191&lt;&gt;Q191),(F191/D191)-1,AND(B191="Short",F191&lt;&gt;Q191),(D191-F191)/D191)</f>
        <v>-1.5577994704185274</v>
      </c>
      <c r="P191" t="s">
        <v>23</v>
      </c>
      <c r="Q191" s="7">
        <v>21.632999999999999</v>
      </c>
      <c r="R191" s="8">
        <v>43907</v>
      </c>
      <c r="S191" s="10">
        <f t="shared" si="6"/>
        <v>366</v>
      </c>
      <c r="T191" s="10">
        <v>0</v>
      </c>
      <c r="V191" s="11" t="b">
        <f t="shared" si="7"/>
        <v>0</v>
      </c>
      <c r="X191" s="10">
        <v>0</v>
      </c>
      <c r="AC191" t="b">
        <f t="shared" si="8"/>
        <v>0</v>
      </c>
    </row>
    <row r="192" spans="1:29" x14ac:dyDescent="0.2">
      <c r="A192" t="s">
        <v>131</v>
      </c>
      <c r="B192" t="s">
        <v>22</v>
      </c>
      <c r="C192" s="6">
        <v>45327</v>
      </c>
      <c r="D192" s="7">
        <v>156.92599999999999</v>
      </c>
      <c r="E192" s="6">
        <v>45413</v>
      </c>
      <c r="F192" s="7">
        <v>131.58600000000001</v>
      </c>
      <c r="G192">
        <v>1</v>
      </c>
      <c r="H192">
        <v>0</v>
      </c>
      <c r="J192" s="7"/>
      <c r="K192" s="8"/>
      <c r="M192" s="7"/>
      <c r="N192" s="8"/>
      <c r="O192" s="9" cm="1">
        <f t="array" ref="O192">_xlfn.IFS(AND(B192="Short",F192=Q192),(D192-F192)/D192,AND(B192="Long",F192=Q192),(F192/D192)-1,AND(B192="Long",F192&lt;&gt;Q192),(F192/D192)-1,AND(B192="Short",F192&lt;&gt;Q192),(D192-F192)/D192)</f>
        <v>0.16147738424480312</v>
      </c>
      <c r="P192" t="s">
        <v>23</v>
      </c>
      <c r="Q192" s="7">
        <v>131.58600000000001</v>
      </c>
      <c r="R192" s="8">
        <v>45327</v>
      </c>
      <c r="S192" s="10">
        <f t="shared" si="6"/>
        <v>86</v>
      </c>
      <c r="T192" s="10">
        <v>1</v>
      </c>
      <c r="V192" s="11" t="str">
        <f t="shared" si="7"/>
        <v>1</v>
      </c>
      <c r="X192" s="10">
        <v>0</v>
      </c>
      <c r="AC192">
        <f t="shared" si="8"/>
        <v>86</v>
      </c>
    </row>
    <row r="193" spans="1:29" x14ac:dyDescent="0.2">
      <c r="A193" t="s">
        <v>150</v>
      </c>
      <c r="B193" t="s">
        <v>25</v>
      </c>
      <c r="C193" s="6">
        <v>45315</v>
      </c>
      <c r="D193" s="7">
        <v>65.474000000000004</v>
      </c>
      <c r="E193" s="6">
        <v>45373</v>
      </c>
      <c r="F193" s="7">
        <v>75.713999999999999</v>
      </c>
      <c r="G193">
        <v>1</v>
      </c>
      <c r="H193">
        <v>0</v>
      </c>
      <c r="J193" s="7"/>
      <c r="K193" s="8"/>
      <c r="M193" s="7"/>
      <c r="N193" s="8"/>
      <c r="O193" s="9" cm="1">
        <f t="array" ref="O193">_xlfn.IFS(AND(B193="Short",F193=Q193),(D193-F193)/D193,AND(B193="Long",F193=Q193),(F193/D193)-1,AND(B193="Long",F193&lt;&gt;Q193),(F193/D193)-1,AND(B193="Short",F193&lt;&gt;Q193),(D193-F193)/D193)</f>
        <v>0.15639795949537216</v>
      </c>
      <c r="P193" t="s">
        <v>23</v>
      </c>
      <c r="Q193" s="7">
        <v>75.713999999999999</v>
      </c>
      <c r="R193" s="8">
        <v>45315</v>
      </c>
      <c r="S193" s="10">
        <f t="shared" si="6"/>
        <v>58</v>
      </c>
      <c r="T193" s="10">
        <v>1</v>
      </c>
      <c r="V193" s="11" t="str">
        <f t="shared" si="7"/>
        <v>1</v>
      </c>
      <c r="X193" s="10">
        <v>0</v>
      </c>
      <c r="AC193">
        <f t="shared" si="8"/>
        <v>58</v>
      </c>
    </row>
    <row r="194" spans="1:29" x14ac:dyDescent="0.2">
      <c r="A194" t="s">
        <v>143</v>
      </c>
      <c r="B194" t="s">
        <v>22</v>
      </c>
      <c r="C194" s="6">
        <v>43879</v>
      </c>
      <c r="D194" s="7">
        <v>120.922</v>
      </c>
      <c r="E194" s="6">
        <v>43886</v>
      </c>
      <c r="F194" s="7">
        <v>109.44199999999999</v>
      </c>
      <c r="G194">
        <v>1</v>
      </c>
      <c r="H194">
        <v>0</v>
      </c>
      <c r="J194" s="7"/>
      <c r="K194" s="8"/>
      <c r="M194" s="7"/>
      <c r="N194" s="8"/>
      <c r="O194" s="9" cm="1">
        <f t="array" ref="O194">_xlfn.IFS(AND(B194="Short",F194=Q194),(D194-F194)/D194,AND(B194="Long",F194=Q194),(F194/D194)-1,AND(B194="Long",F194&lt;&gt;Q194),(F194/D194)-1,AND(B194="Short",F194&lt;&gt;Q194),(D194-F194)/D194)</f>
        <v>9.4937232265427329E-2</v>
      </c>
      <c r="P194" t="s">
        <v>23</v>
      </c>
      <c r="Q194" s="7">
        <v>109.44199999999999</v>
      </c>
      <c r="R194" s="8">
        <v>43879</v>
      </c>
      <c r="S194" s="10">
        <f t="shared" si="6"/>
        <v>7</v>
      </c>
      <c r="T194" s="10">
        <v>1</v>
      </c>
      <c r="V194" s="11" t="str">
        <f t="shared" si="7"/>
        <v>1</v>
      </c>
      <c r="X194" s="10">
        <v>0</v>
      </c>
      <c r="AC194">
        <f t="shared" si="8"/>
        <v>7</v>
      </c>
    </row>
    <row r="195" spans="1:29" x14ac:dyDescent="0.2">
      <c r="A195" t="s">
        <v>143</v>
      </c>
      <c r="B195" t="s">
        <v>22</v>
      </c>
      <c r="C195" s="6">
        <v>43928</v>
      </c>
      <c r="D195" s="7">
        <v>59.174999999999997</v>
      </c>
      <c r="E195" s="6">
        <v>44294</v>
      </c>
      <c r="F195" s="7">
        <v>174.57</v>
      </c>
      <c r="G195">
        <v>0</v>
      </c>
      <c r="H195">
        <v>0</v>
      </c>
      <c r="J195" s="7"/>
      <c r="K195" s="8"/>
      <c r="M195" s="7"/>
      <c r="N195" s="8"/>
      <c r="O195" s="9" cm="1">
        <f t="array" ref="O195">_xlfn.IFS(AND(B195="Short",F195=Q195),(D195-F195)/D195,AND(B195="Long",F195=Q195),(F195/D195)-1,AND(B195="Long",F195&lt;&gt;Q195),(F195/D195)-1,AND(B195="Short",F195&lt;&gt;Q195),(D195-F195)/D195)</f>
        <v>-1.950063371356147</v>
      </c>
      <c r="P195" t="s">
        <v>23</v>
      </c>
      <c r="Q195" s="7">
        <v>52.125</v>
      </c>
      <c r="R195" s="8">
        <v>43928</v>
      </c>
      <c r="S195" s="10">
        <f t="shared" ref="S195:S258" si="9">_xlfn.DAYS(E195,C195)</f>
        <v>366</v>
      </c>
      <c r="T195" s="10">
        <v>0</v>
      </c>
      <c r="V195" s="11" t="b">
        <f t="shared" ref="V195:V258" si="10">IF(F195=Q195,"1")</f>
        <v>0</v>
      </c>
      <c r="X195" s="10">
        <v>0</v>
      </c>
      <c r="AC195" t="b">
        <f t="shared" si="8"/>
        <v>0</v>
      </c>
    </row>
    <row r="196" spans="1:29" x14ac:dyDescent="0.2">
      <c r="A196" t="s">
        <v>132</v>
      </c>
      <c r="B196" t="s">
        <v>22</v>
      </c>
      <c r="C196" s="6">
        <v>45119</v>
      </c>
      <c r="D196" s="7">
        <v>393.98899999999998</v>
      </c>
      <c r="E196" s="6">
        <v>45205</v>
      </c>
      <c r="F196" s="7">
        <v>344.87900000000002</v>
      </c>
      <c r="G196">
        <v>1</v>
      </c>
      <c r="H196">
        <v>0</v>
      </c>
      <c r="J196" s="7"/>
      <c r="K196" s="8"/>
      <c r="M196" s="7"/>
      <c r="N196" s="8"/>
      <c r="O196" s="9" cm="1">
        <f t="array" ref="O196">_xlfn.IFS(AND(B196="Short",F196=Q196),(D196-F196)/D196,AND(B196="Long",F196=Q196),(F196/D196)-1,AND(B196="Long",F196&lt;&gt;Q196),(F196/D196)-1,AND(B196="Short",F196&lt;&gt;Q196),(D196-F196)/D196)</f>
        <v>0.1246481500752558</v>
      </c>
      <c r="P196" t="s">
        <v>23</v>
      </c>
      <c r="Q196" s="7">
        <v>344.87900000000002</v>
      </c>
      <c r="R196" s="8">
        <v>45119</v>
      </c>
      <c r="S196" s="10">
        <f t="shared" si="9"/>
        <v>86</v>
      </c>
      <c r="T196" s="10">
        <v>1</v>
      </c>
      <c r="V196" s="11" t="str">
        <f t="shared" si="10"/>
        <v>1</v>
      </c>
      <c r="X196" s="10">
        <v>0</v>
      </c>
      <c r="AC196">
        <f t="shared" ref="AC196:AC259" si="11">IF(O196&gt;-0.01,_xlfn.DAYS(E196,C196))</f>
        <v>86</v>
      </c>
    </row>
    <row r="197" spans="1:29" x14ac:dyDescent="0.2">
      <c r="A197" t="s">
        <v>154</v>
      </c>
      <c r="B197" t="s">
        <v>25</v>
      </c>
      <c r="C197" s="6">
        <v>43906</v>
      </c>
      <c r="D197" s="7">
        <v>125.40600000000001</v>
      </c>
      <c r="E197" s="6">
        <v>43920</v>
      </c>
      <c r="F197" s="7">
        <v>140.46600000000001</v>
      </c>
      <c r="G197">
        <v>1</v>
      </c>
      <c r="H197">
        <v>0</v>
      </c>
      <c r="J197" s="7"/>
      <c r="K197" s="8"/>
      <c r="M197" s="7"/>
      <c r="N197" s="8"/>
      <c r="O197" s="9" cm="1">
        <f t="array" ref="O197">_xlfn.IFS(AND(B197="Short",F197=Q197),(D197-F197)/D197,AND(B197="Long",F197=Q197),(F197/D197)-1,AND(B197="Long",F197&lt;&gt;Q197),(F197/D197)-1,AND(B197="Short",F197&lt;&gt;Q197),(D197-F197)/D197)</f>
        <v>0.12008994784938531</v>
      </c>
      <c r="P197" t="s">
        <v>23</v>
      </c>
      <c r="Q197" s="7">
        <v>140.46600000000001</v>
      </c>
      <c r="R197" s="8">
        <v>43906</v>
      </c>
      <c r="S197" s="10">
        <f t="shared" si="9"/>
        <v>14</v>
      </c>
      <c r="T197" s="10">
        <v>1</v>
      </c>
      <c r="V197" s="11" t="str">
        <f t="shared" si="10"/>
        <v>1</v>
      </c>
      <c r="X197" s="10">
        <v>0</v>
      </c>
      <c r="AC197">
        <f t="shared" si="11"/>
        <v>14</v>
      </c>
    </row>
    <row r="198" spans="1:29" x14ac:dyDescent="0.2">
      <c r="A198" t="s">
        <v>135</v>
      </c>
      <c r="B198" t="s">
        <v>22</v>
      </c>
      <c r="C198" s="6">
        <v>43928</v>
      </c>
      <c r="D198" s="7">
        <v>57.116</v>
      </c>
      <c r="E198" s="6">
        <v>44294</v>
      </c>
      <c r="F198" s="7">
        <v>145.74</v>
      </c>
      <c r="G198">
        <v>0</v>
      </c>
      <c r="H198">
        <v>0</v>
      </c>
      <c r="J198" s="7"/>
      <c r="K198" s="8"/>
      <c r="M198" s="7"/>
      <c r="N198" s="8"/>
      <c r="O198" s="9" cm="1">
        <f t="array" ref="O198">_xlfn.IFS(AND(B198="Short",F198=Q198),(D198-F198)/D198,AND(B198="Long",F198=Q198),(F198/D198)-1,AND(B198="Long",F198&lt;&gt;Q198),(F198/D198)-1,AND(B198="Short",F198&lt;&gt;Q198),(D198-F198)/D198)</f>
        <v>-1.5516492751593252</v>
      </c>
      <c r="P198" t="s">
        <v>23</v>
      </c>
      <c r="Q198" s="7">
        <v>51.875999999999998</v>
      </c>
      <c r="R198" s="8">
        <v>43928</v>
      </c>
      <c r="S198" s="10">
        <f t="shared" si="9"/>
        <v>366</v>
      </c>
      <c r="T198" s="10">
        <v>0</v>
      </c>
      <c r="V198" s="11" t="b">
        <f t="shared" si="10"/>
        <v>0</v>
      </c>
      <c r="X198" s="10">
        <v>0</v>
      </c>
      <c r="AC198" t="b">
        <f t="shared" si="11"/>
        <v>0</v>
      </c>
    </row>
    <row r="199" spans="1:29" x14ac:dyDescent="0.2">
      <c r="A199" t="s">
        <v>138</v>
      </c>
      <c r="B199" t="s">
        <v>25</v>
      </c>
      <c r="C199" s="6">
        <v>43906</v>
      </c>
      <c r="D199" s="7">
        <v>82.543999999999997</v>
      </c>
      <c r="E199" s="6">
        <v>43916</v>
      </c>
      <c r="F199" s="7">
        <v>97.983999999999995</v>
      </c>
      <c r="G199">
        <v>1</v>
      </c>
      <c r="H199">
        <v>0</v>
      </c>
      <c r="J199" s="7"/>
      <c r="K199" s="8"/>
      <c r="M199" s="7"/>
      <c r="N199" s="8"/>
      <c r="O199" s="9" cm="1">
        <f t="array" ref="O199">_xlfn.IFS(AND(B199="Short",F199=Q199),(D199-F199)/D199,AND(B199="Long",F199=Q199),(F199/D199)-1,AND(B199="Long",F199&lt;&gt;Q199),(F199/D199)-1,AND(B199="Short",F199&lt;&gt;Q199),(D199-F199)/D199)</f>
        <v>0.18705175421593334</v>
      </c>
      <c r="P199" t="s">
        <v>23</v>
      </c>
      <c r="Q199" s="7">
        <v>97.983999999999995</v>
      </c>
      <c r="R199" s="8">
        <v>43906</v>
      </c>
      <c r="S199" s="10">
        <f t="shared" si="9"/>
        <v>10</v>
      </c>
      <c r="T199" s="10">
        <v>1</v>
      </c>
      <c r="V199" s="11" t="str">
        <f t="shared" si="10"/>
        <v>1</v>
      </c>
      <c r="X199" s="10">
        <v>0</v>
      </c>
      <c r="AC199">
        <f t="shared" si="11"/>
        <v>10</v>
      </c>
    </row>
    <row r="200" spans="1:29" x14ac:dyDescent="0.2">
      <c r="A200" t="s">
        <v>140</v>
      </c>
      <c r="B200" t="s">
        <v>25</v>
      </c>
      <c r="C200" s="6">
        <v>43906</v>
      </c>
      <c r="D200" s="7">
        <v>39.091999999999999</v>
      </c>
      <c r="E200" s="6">
        <v>43915</v>
      </c>
      <c r="F200" s="7">
        <v>47.112000000000002</v>
      </c>
      <c r="G200">
        <v>1</v>
      </c>
      <c r="H200">
        <v>0</v>
      </c>
      <c r="J200" s="7"/>
      <c r="K200" s="8"/>
      <c r="M200" s="7"/>
      <c r="N200" s="8"/>
      <c r="O200" s="9" cm="1">
        <f t="array" ref="O200">_xlfn.IFS(AND(B200="Short",F200=Q200),(D200-F200)/D200,AND(B200="Long",F200=Q200),(F200/D200)-1,AND(B200="Long",F200&lt;&gt;Q200),(F200/D200)-1,AND(B200="Short",F200&lt;&gt;Q200),(D200-F200)/D200)</f>
        <v>0.20515706538422185</v>
      </c>
      <c r="P200" t="s">
        <v>23</v>
      </c>
      <c r="Q200" s="7">
        <v>47.112000000000002</v>
      </c>
      <c r="R200" s="8">
        <v>43906</v>
      </c>
      <c r="S200" s="10">
        <f t="shared" si="9"/>
        <v>9</v>
      </c>
      <c r="T200" s="10">
        <v>1</v>
      </c>
      <c r="V200" s="11" t="str">
        <f t="shared" si="10"/>
        <v>1</v>
      </c>
      <c r="X200" s="10">
        <v>0</v>
      </c>
      <c r="AC200">
        <f t="shared" si="11"/>
        <v>9</v>
      </c>
    </row>
    <row r="201" spans="1:29" x14ac:dyDescent="0.2">
      <c r="A201" t="s">
        <v>143</v>
      </c>
      <c r="B201" t="s">
        <v>22</v>
      </c>
      <c r="C201" s="6">
        <v>44505</v>
      </c>
      <c r="D201" s="7">
        <v>177.11150000000001</v>
      </c>
      <c r="E201" s="6">
        <v>44531</v>
      </c>
      <c r="F201" s="7">
        <v>155.37649999999999</v>
      </c>
      <c r="G201">
        <v>1</v>
      </c>
      <c r="H201">
        <v>0</v>
      </c>
      <c r="J201" s="7"/>
      <c r="K201" s="8"/>
      <c r="M201" s="7"/>
      <c r="N201" s="8"/>
      <c r="O201" s="9" cm="1">
        <f t="array" ref="O201">_xlfn.IFS(AND(B201="Short",F201=Q201),(D201-F201)/D201,AND(B201="Long",F201=Q201),(F201/D201)-1,AND(B201="Long",F201&lt;&gt;Q201),(F201/D201)-1,AND(B201="Short",F201&lt;&gt;Q201),(D201-F201)/D201)</f>
        <v>0.12271930394130258</v>
      </c>
      <c r="P201" t="s">
        <v>23</v>
      </c>
      <c r="Q201" s="7">
        <v>155.37649999999999</v>
      </c>
      <c r="R201" s="8">
        <v>44505</v>
      </c>
      <c r="S201" s="10">
        <f t="shared" si="9"/>
        <v>26</v>
      </c>
      <c r="T201" s="10">
        <v>1</v>
      </c>
      <c r="V201" s="11" t="str">
        <f t="shared" si="10"/>
        <v>1</v>
      </c>
      <c r="X201" s="10">
        <v>0</v>
      </c>
      <c r="AC201">
        <f t="shared" si="11"/>
        <v>26</v>
      </c>
    </row>
    <row r="202" spans="1:29" x14ac:dyDescent="0.2">
      <c r="A202" t="s">
        <v>144</v>
      </c>
      <c r="B202" t="s">
        <v>25</v>
      </c>
      <c r="C202" s="6">
        <v>43899</v>
      </c>
      <c r="D202" s="7">
        <v>55.713999999999999</v>
      </c>
      <c r="E202" s="6">
        <v>43985</v>
      </c>
      <c r="F202" s="7">
        <v>62.853999999999999</v>
      </c>
      <c r="G202">
        <v>1</v>
      </c>
      <c r="H202">
        <v>0</v>
      </c>
      <c r="J202" s="7"/>
      <c r="K202" s="8"/>
      <c r="M202" s="7"/>
      <c r="N202" s="8"/>
      <c r="O202" s="9" cm="1">
        <f t="array" ref="O202">_xlfn.IFS(AND(B202="Short",F202=Q202),(D202-F202)/D202,AND(B202="Long",F202=Q202),(F202/D202)-1,AND(B202="Long",F202&lt;&gt;Q202),(F202/D202)-1,AND(B202="Short",F202&lt;&gt;Q202),(D202-F202)/D202)</f>
        <v>0.12815450335642753</v>
      </c>
      <c r="P202" t="s">
        <v>23</v>
      </c>
      <c r="Q202" s="7">
        <v>62.853999999999999</v>
      </c>
      <c r="R202" s="8">
        <v>43899</v>
      </c>
      <c r="S202" s="10">
        <f t="shared" si="9"/>
        <v>86</v>
      </c>
      <c r="T202" s="10">
        <v>1</v>
      </c>
      <c r="V202" s="11" t="str">
        <f t="shared" si="10"/>
        <v>1</v>
      </c>
      <c r="X202" s="10">
        <v>0</v>
      </c>
      <c r="AC202">
        <f t="shared" si="11"/>
        <v>86</v>
      </c>
    </row>
    <row r="203" spans="1:29" x14ac:dyDescent="0.2">
      <c r="A203" t="s">
        <v>159</v>
      </c>
      <c r="B203" t="s">
        <v>22</v>
      </c>
      <c r="C203" s="6">
        <v>43915</v>
      </c>
      <c r="D203" s="7">
        <v>37.758000000000003</v>
      </c>
      <c r="E203" s="6">
        <v>43922</v>
      </c>
      <c r="F203" s="7">
        <v>33.338000000000001</v>
      </c>
      <c r="G203">
        <v>1</v>
      </c>
      <c r="H203">
        <v>0</v>
      </c>
      <c r="J203" s="7"/>
      <c r="K203" s="8"/>
      <c r="M203" s="7"/>
      <c r="N203" s="8"/>
      <c r="O203" s="9" cm="1">
        <f t="array" ref="O203">_xlfn.IFS(AND(B203="Short",F203=Q203),(D203-F203)/D203,AND(B203="Long",F203=Q203),(F203/D203)-1,AND(B203="Long",F203&lt;&gt;Q203),(F203/D203)-1,AND(B203="Short",F203&lt;&gt;Q203),(D203-F203)/D203)</f>
        <v>0.11706128502568995</v>
      </c>
      <c r="P203" t="s">
        <v>23</v>
      </c>
      <c r="Q203" s="7">
        <v>33.338000000000001</v>
      </c>
      <c r="R203" s="8">
        <v>43915</v>
      </c>
      <c r="S203" s="10">
        <f t="shared" si="9"/>
        <v>7</v>
      </c>
      <c r="T203" s="10">
        <v>1</v>
      </c>
      <c r="V203" s="11" t="str">
        <f t="shared" si="10"/>
        <v>1</v>
      </c>
      <c r="X203" s="10">
        <v>0</v>
      </c>
      <c r="AC203">
        <f t="shared" si="11"/>
        <v>7</v>
      </c>
    </row>
    <row r="204" spans="1:29" x14ac:dyDescent="0.2">
      <c r="A204" t="s">
        <v>159</v>
      </c>
      <c r="B204" t="s">
        <v>22</v>
      </c>
      <c r="C204" s="6">
        <v>43928</v>
      </c>
      <c r="D204" s="7">
        <v>36.475000000000001</v>
      </c>
      <c r="E204" s="6">
        <v>43936</v>
      </c>
      <c r="F204" s="7">
        <v>33.125</v>
      </c>
      <c r="G204">
        <v>1</v>
      </c>
      <c r="H204">
        <v>0</v>
      </c>
      <c r="J204" s="7"/>
      <c r="K204" s="8"/>
      <c r="M204" s="7"/>
      <c r="N204" s="8"/>
      <c r="O204" s="9" cm="1">
        <f t="array" ref="O204">_xlfn.IFS(AND(B204="Short",F204=Q204),(D204-F204)/D204,AND(B204="Long",F204=Q204),(F204/D204)-1,AND(B204="Long",F204&lt;&gt;Q204),(F204/D204)-1,AND(B204="Short",F204&lt;&gt;Q204),(D204-F204)/D204)</f>
        <v>9.1843728581220044E-2</v>
      </c>
      <c r="P204" t="s">
        <v>23</v>
      </c>
      <c r="Q204" s="7">
        <v>33.125</v>
      </c>
      <c r="R204" s="8">
        <v>43928</v>
      </c>
      <c r="S204" s="10">
        <f t="shared" si="9"/>
        <v>8</v>
      </c>
      <c r="T204" s="10">
        <v>1</v>
      </c>
      <c r="V204" s="11" t="str">
        <f t="shared" si="10"/>
        <v>1</v>
      </c>
      <c r="X204" s="10">
        <v>0</v>
      </c>
      <c r="AC204">
        <f t="shared" si="11"/>
        <v>8</v>
      </c>
    </row>
    <row r="205" spans="1:29" x14ac:dyDescent="0.2">
      <c r="A205" t="s">
        <v>159</v>
      </c>
      <c r="B205" t="s">
        <v>22</v>
      </c>
      <c r="C205" s="6">
        <v>43987</v>
      </c>
      <c r="D205" s="7">
        <v>63.506999999999998</v>
      </c>
      <c r="E205" s="6">
        <v>43991</v>
      </c>
      <c r="F205" s="7">
        <v>57.677</v>
      </c>
      <c r="G205">
        <v>1</v>
      </c>
      <c r="H205">
        <v>0</v>
      </c>
      <c r="J205" s="7"/>
      <c r="K205" s="8"/>
      <c r="M205" s="7"/>
      <c r="N205" s="8"/>
      <c r="O205" s="9" cm="1">
        <f t="array" ref="O205">_xlfn.IFS(AND(B205="Short",F205=Q205),(D205-F205)/D205,AND(B205="Long",F205=Q205),(F205/D205)-1,AND(B205="Long",F205&lt;&gt;Q205),(F205/D205)-1,AND(B205="Short",F205&lt;&gt;Q205),(D205-F205)/D205)</f>
        <v>9.180090383737223E-2</v>
      </c>
      <c r="P205" t="s">
        <v>23</v>
      </c>
      <c r="Q205" s="7">
        <v>57.677</v>
      </c>
      <c r="R205" s="8">
        <v>43987</v>
      </c>
      <c r="S205" s="10">
        <f t="shared" si="9"/>
        <v>4</v>
      </c>
      <c r="T205" s="10">
        <v>1</v>
      </c>
      <c r="V205" s="11" t="str">
        <f t="shared" si="10"/>
        <v>1</v>
      </c>
      <c r="X205" s="10">
        <v>0</v>
      </c>
      <c r="AC205">
        <f t="shared" si="11"/>
        <v>4</v>
      </c>
    </row>
    <row r="206" spans="1:29" x14ac:dyDescent="0.2">
      <c r="A206" t="s">
        <v>159</v>
      </c>
      <c r="B206" t="s">
        <v>25</v>
      </c>
      <c r="C206" s="6">
        <v>45127</v>
      </c>
      <c r="D206" s="7">
        <v>105.218</v>
      </c>
      <c r="E206" s="6">
        <v>45342</v>
      </c>
      <c r="F206" s="7">
        <v>123.69799999999999</v>
      </c>
      <c r="G206">
        <v>1</v>
      </c>
      <c r="H206">
        <v>0</v>
      </c>
      <c r="J206" s="7"/>
      <c r="K206" s="8"/>
      <c r="M206" s="7"/>
      <c r="N206" s="8"/>
      <c r="O206" s="9" cm="1">
        <f t="array" ref="O206">_xlfn.IFS(AND(B206="Short",F206=Q206),(D206-F206)/D206,AND(B206="Long",F206=Q206),(F206/D206)-1,AND(B206="Long",F206&lt;&gt;Q206),(F206/D206)-1,AND(B206="Short",F206&lt;&gt;Q206),(D206-F206)/D206)</f>
        <v>0.17563534756410482</v>
      </c>
      <c r="P206" t="s">
        <v>23</v>
      </c>
      <c r="Q206" s="7">
        <v>123.69799999999999</v>
      </c>
      <c r="R206" s="8">
        <v>45127</v>
      </c>
      <c r="S206" s="10">
        <f t="shared" si="9"/>
        <v>215</v>
      </c>
      <c r="T206" s="10">
        <v>1</v>
      </c>
      <c r="V206" s="11" t="str">
        <f t="shared" si="10"/>
        <v>1</v>
      </c>
      <c r="X206" s="10">
        <v>0</v>
      </c>
      <c r="AC206">
        <f t="shared" si="11"/>
        <v>215</v>
      </c>
    </row>
    <row r="207" spans="1:29" x14ac:dyDescent="0.2">
      <c r="A207" t="s">
        <v>146</v>
      </c>
      <c r="B207" t="s">
        <v>22</v>
      </c>
      <c r="C207" s="6">
        <v>43928</v>
      </c>
      <c r="D207" s="7">
        <v>37.433999999999997</v>
      </c>
      <c r="E207" s="6">
        <v>44294</v>
      </c>
      <c r="F207" s="7">
        <v>153.13</v>
      </c>
      <c r="G207">
        <v>0</v>
      </c>
      <c r="H207">
        <v>0</v>
      </c>
      <c r="J207" s="7"/>
      <c r="K207" s="8"/>
      <c r="M207" s="7"/>
      <c r="N207" s="8"/>
      <c r="O207" s="9" cm="1">
        <f t="array" ref="O207">_xlfn.IFS(AND(B207="Short",F207=Q207),(D207-F207)/D207,AND(B207="Long",F207=Q207),(F207/D207)-1,AND(B207="Long",F207&lt;&gt;Q207),(F207/D207)-1,AND(B207="Short",F207&lt;&gt;Q207),(D207-F207)/D207)</f>
        <v>-3.0906662392477426</v>
      </c>
      <c r="P207" t="s">
        <v>23</v>
      </c>
      <c r="Q207" s="7">
        <v>33.673999999999999</v>
      </c>
      <c r="R207" s="8">
        <v>43928</v>
      </c>
      <c r="S207" s="10">
        <f t="shared" si="9"/>
        <v>366</v>
      </c>
      <c r="T207" s="10">
        <v>0</v>
      </c>
      <c r="V207" s="11" t="b">
        <f t="shared" si="10"/>
        <v>0</v>
      </c>
      <c r="X207" s="10">
        <v>0</v>
      </c>
      <c r="AC207" t="b">
        <f t="shared" si="11"/>
        <v>0</v>
      </c>
    </row>
    <row r="208" spans="1:29" x14ac:dyDescent="0.2">
      <c r="A208" t="s">
        <v>146</v>
      </c>
      <c r="B208" t="s">
        <v>22</v>
      </c>
      <c r="C208" s="6">
        <v>44601</v>
      </c>
      <c r="D208" s="7">
        <v>175.11799999999999</v>
      </c>
      <c r="E208" s="6">
        <v>44610</v>
      </c>
      <c r="F208" s="7">
        <v>141.09800000000001</v>
      </c>
      <c r="G208">
        <v>1</v>
      </c>
      <c r="H208">
        <v>0</v>
      </c>
      <c r="J208" s="7"/>
      <c r="K208" s="8"/>
      <c r="M208" s="7"/>
      <c r="N208" s="8"/>
      <c r="O208" s="9" cm="1">
        <f t="array" ref="O208">_xlfn.IFS(AND(B208="Short",F208=Q208),(D208-F208)/D208,AND(B208="Long",F208=Q208),(F208/D208)-1,AND(B208="Long",F208&lt;&gt;Q208),(F208/D208)-1,AND(B208="Short",F208&lt;&gt;Q208),(D208-F208)/D208)</f>
        <v>0.19426900718372744</v>
      </c>
      <c r="P208" t="s">
        <v>23</v>
      </c>
      <c r="Q208" s="7">
        <v>141.09800000000001</v>
      </c>
      <c r="R208" s="8">
        <v>44601</v>
      </c>
      <c r="S208" s="10">
        <f t="shared" si="9"/>
        <v>9</v>
      </c>
      <c r="T208" s="10">
        <v>1</v>
      </c>
      <c r="V208" s="11" t="str">
        <f t="shared" si="10"/>
        <v>1</v>
      </c>
      <c r="X208" s="10">
        <v>0</v>
      </c>
      <c r="AC208">
        <f t="shared" si="11"/>
        <v>9</v>
      </c>
    </row>
    <row r="209" spans="1:29" x14ac:dyDescent="0.2">
      <c r="A209" t="s">
        <v>146</v>
      </c>
      <c r="B209" t="s">
        <v>22</v>
      </c>
      <c r="C209" s="6">
        <v>44678</v>
      </c>
      <c r="D209" s="7">
        <v>167.93299999999999</v>
      </c>
      <c r="E209" s="6">
        <v>44690</v>
      </c>
      <c r="F209" s="7">
        <v>152.26300000000001</v>
      </c>
      <c r="G209">
        <v>1</v>
      </c>
      <c r="H209">
        <v>0</v>
      </c>
      <c r="J209" s="7"/>
      <c r="K209" s="8"/>
      <c r="M209" s="7"/>
      <c r="N209" s="8"/>
      <c r="O209" s="9" cm="1">
        <f t="array" ref="O209">_xlfn.IFS(AND(B209="Short",F209=Q209),(D209-F209)/D209,AND(B209="Long",F209=Q209),(F209/D209)-1,AND(B209="Long",F209&lt;&gt;Q209),(F209/D209)-1,AND(B209="Short",F209&lt;&gt;Q209),(D209-F209)/D209)</f>
        <v>9.3311022848397804E-2</v>
      </c>
      <c r="P209" t="s">
        <v>23</v>
      </c>
      <c r="Q209" s="7">
        <v>152.26300000000001</v>
      </c>
      <c r="R209" s="8">
        <v>44678</v>
      </c>
      <c r="S209" s="10">
        <f t="shared" si="9"/>
        <v>12</v>
      </c>
      <c r="T209" s="10">
        <v>1</v>
      </c>
      <c r="V209" s="11" t="str">
        <f t="shared" si="10"/>
        <v>1</v>
      </c>
      <c r="X209" s="10">
        <v>0</v>
      </c>
      <c r="AC209">
        <f t="shared" si="11"/>
        <v>12</v>
      </c>
    </row>
    <row r="210" spans="1:29" x14ac:dyDescent="0.2">
      <c r="A210" t="s">
        <v>146</v>
      </c>
      <c r="B210" t="s">
        <v>22</v>
      </c>
      <c r="C210" s="6">
        <v>45329</v>
      </c>
      <c r="D210" s="7">
        <v>117.637</v>
      </c>
      <c r="E210" s="6">
        <v>45407</v>
      </c>
      <c r="F210" s="7">
        <v>98.606999999999999</v>
      </c>
      <c r="G210">
        <v>1</v>
      </c>
      <c r="H210">
        <v>0</v>
      </c>
      <c r="J210" s="7"/>
      <c r="K210" s="8"/>
      <c r="M210" s="7"/>
      <c r="N210" s="8"/>
      <c r="O210" s="9" cm="1">
        <f t="array" ref="O210">_xlfn.IFS(AND(B210="Short",F210=Q210),(D210-F210)/D210,AND(B210="Long",F210=Q210),(F210/D210)-1,AND(B210="Long",F210&lt;&gt;Q210),(F210/D210)-1,AND(B210="Short",F210&lt;&gt;Q210),(D210-F210)/D210)</f>
        <v>0.1617688312350706</v>
      </c>
      <c r="P210" t="s">
        <v>23</v>
      </c>
      <c r="Q210" s="7">
        <v>98.606999999999999</v>
      </c>
      <c r="R210" s="8">
        <v>45329</v>
      </c>
      <c r="S210" s="10">
        <f t="shared" si="9"/>
        <v>78</v>
      </c>
      <c r="T210" s="10">
        <v>1</v>
      </c>
      <c r="V210" s="11" t="str">
        <f t="shared" si="10"/>
        <v>1</v>
      </c>
      <c r="X210" s="10">
        <v>0</v>
      </c>
      <c r="AC210">
        <f t="shared" si="11"/>
        <v>78</v>
      </c>
    </row>
    <row r="211" spans="1:29" x14ac:dyDescent="0.2">
      <c r="A211" t="s">
        <v>149</v>
      </c>
      <c r="B211" t="s">
        <v>22</v>
      </c>
      <c r="C211" s="6">
        <v>43900</v>
      </c>
      <c r="D211" s="7">
        <v>29.687999999999999</v>
      </c>
      <c r="E211" s="6">
        <v>43901</v>
      </c>
      <c r="F211" s="7">
        <v>26.568000000000001</v>
      </c>
      <c r="G211">
        <v>1</v>
      </c>
      <c r="H211">
        <v>0</v>
      </c>
      <c r="J211" s="7"/>
      <c r="K211" s="8"/>
      <c r="M211" s="7"/>
      <c r="N211" s="8"/>
      <c r="O211" s="9" cm="1">
        <f t="array" ref="O211">_xlfn.IFS(AND(B211="Short",F211=Q211),(D211-F211)/D211,AND(B211="Long",F211=Q211),(F211/D211)-1,AND(B211="Long",F211&lt;&gt;Q211),(F211/D211)-1,AND(B211="Short",F211&lt;&gt;Q211),(D211-F211)/D211)</f>
        <v>0.10509296685529498</v>
      </c>
      <c r="P211" t="s">
        <v>23</v>
      </c>
      <c r="Q211" s="7">
        <v>26.568000000000001</v>
      </c>
      <c r="R211" s="8">
        <v>43900</v>
      </c>
      <c r="S211" s="10">
        <f t="shared" si="9"/>
        <v>1</v>
      </c>
      <c r="T211" s="10">
        <v>1</v>
      </c>
      <c r="V211" s="11" t="str">
        <f t="shared" si="10"/>
        <v>1</v>
      </c>
      <c r="X211" s="10">
        <v>0</v>
      </c>
      <c r="AC211">
        <f t="shared" si="11"/>
        <v>1</v>
      </c>
    </row>
    <row r="212" spans="1:29" x14ac:dyDescent="0.2">
      <c r="A212" t="s">
        <v>149</v>
      </c>
      <c r="B212" t="s">
        <v>25</v>
      </c>
      <c r="C212" s="6">
        <v>43906</v>
      </c>
      <c r="D212" s="7">
        <v>23.265999999999998</v>
      </c>
      <c r="E212" s="6">
        <v>43923</v>
      </c>
      <c r="F212" s="7">
        <v>27.626000000000001</v>
      </c>
      <c r="G212">
        <v>1</v>
      </c>
      <c r="H212">
        <v>0</v>
      </c>
      <c r="J212" s="7"/>
      <c r="K212" s="8"/>
      <c r="M212" s="7"/>
      <c r="N212" s="8"/>
      <c r="O212" s="9" cm="1">
        <f t="array" ref="O212">_xlfn.IFS(AND(B212="Short",F212=Q212),(D212-F212)/D212,AND(B212="Long",F212=Q212),(F212/D212)-1,AND(B212="Long",F212&lt;&gt;Q212),(F212/D212)-1,AND(B212="Short",F212&lt;&gt;Q212),(D212-F212)/D212)</f>
        <v>0.18739791971116659</v>
      </c>
      <c r="P212" t="s">
        <v>23</v>
      </c>
      <c r="Q212" s="7">
        <v>27.626000000000001</v>
      </c>
      <c r="R212" s="8">
        <v>43906</v>
      </c>
      <c r="S212" s="10">
        <f t="shared" si="9"/>
        <v>17</v>
      </c>
      <c r="T212" s="10">
        <v>1</v>
      </c>
      <c r="V212" s="11" t="str">
        <f t="shared" si="10"/>
        <v>1</v>
      </c>
      <c r="X212" s="10">
        <v>0</v>
      </c>
      <c r="AC212">
        <f t="shared" si="11"/>
        <v>17</v>
      </c>
    </row>
    <row r="213" spans="1:29" x14ac:dyDescent="0.2">
      <c r="A213" t="s">
        <v>142</v>
      </c>
      <c r="B213" t="s">
        <v>25</v>
      </c>
      <c r="C213" s="6">
        <v>43906</v>
      </c>
      <c r="D213" s="7">
        <v>68.795000000000002</v>
      </c>
      <c r="E213" s="6">
        <v>43907</v>
      </c>
      <c r="F213" s="7">
        <v>76.745000000000005</v>
      </c>
      <c r="G213">
        <v>1</v>
      </c>
      <c r="H213">
        <v>0</v>
      </c>
      <c r="J213" s="7"/>
      <c r="K213" s="8"/>
      <c r="M213" s="7"/>
      <c r="N213" s="8"/>
      <c r="O213" s="9" cm="1">
        <f t="array" ref="O213">_xlfn.IFS(AND(B213="Short",F213=Q213),(D213-F213)/D213,AND(B213="Long",F213=Q213),(F213/D213)-1,AND(B213="Long",F213&lt;&gt;Q213),(F213/D213)-1,AND(B213="Short",F213&lt;&gt;Q213),(D213-F213)/D213)</f>
        <v>0.11556072388981753</v>
      </c>
      <c r="P213" t="s">
        <v>23</v>
      </c>
      <c r="Q213" s="7">
        <v>76.745000000000005</v>
      </c>
      <c r="R213" s="8">
        <v>43906</v>
      </c>
      <c r="S213" s="10">
        <f t="shared" si="9"/>
        <v>1</v>
      </c>
      <c r="T213" s="10">
        <v>1</v>
      </c>
      <c r="V213" s="11" t="str">
        <f t="shared" si="10"/>
        <v>1</v>
      </c>
      <c r="X213" s="10">
        <v>0</v>
      </c>
      <c r="AC213">
        <f t="shared" si="11"/>
        <v>1</v>
      </c>
    </row>
    <row r="214" spans="1:29" x14ac:dyDescent="0.2">
      <c r="A214" t="s">
        <v>149</v>
      </c>
      <c r="B214" t="s">
        <v>25</v>
      </c>
      <c r="C214" s="6">
        <v>43993</v>
      </c>
      <c r="D214" s="7">
        <v>45.427</v>
      </c>
      <c r="E214" s="6">
        <v>43998</v>
      </c>
      <c r="F214" s="7">
        <v>50.697000000000003</v>
      </c>
      <c r="G214">
        <v>1</v>
      </c>
      <c r="H214">
        <v>0</v>
      </c>
      <c r="J214" s="7"/>
      <c r="K214" s="8"/>
      <c r="M214" s="7"/>
      <c r="N214" s="8"/>
      <c r="O214" s="9" cm="1">
        <f t="array" ref="O214">_xlfn.IFS(AND(B214="Short",F214=Q214),(D214-F214)/D214,AND(B214="Long",F214=Q214),(F214/D214)-1,AND(B214="Long",F214&lt;&gt;Q214),(F214/D214)-1,AND(B214="Short",F214&lt;&gt;Q214),(D214-F214)/D214)</f>
        <v>0.11601030224315934</v>
      </c>
      <c r="P214" t="s">
        <v>23</v>
      </c>
      <c r="Q214" s="7">
        <v>50.697000000000003</v>
      </c>
      <c r="R214" s="8">
        <v>43993</v>
      </c>
      <c r="S214" s="10">
        <f t="shared" si="9"/>
        <v>5</v>
      </c>
      <c r="T214" s="10">
        <v>1</v>
      </c>
      <c r="V214" s="11" t="str">
        <f t="shared" si="10"/>
        <v>1</v>
      </c>
      <c r="X214" s="10">
        <v>0</v>
      </c>
      <c r="AC214">
        <f t="shared" si="11"/>
        <v>5</v>
      </c>
    </row>
    <row r="215" spans="1:29" x14ac:dyDescent="0.2">
      <c r="A215" t="s">
        <v>151</v>
      </c>
      <c r="B215" t="s">
        <v>25</v>
      </c>
      <c r="C215" s="6">
        <v>43906</v>
      </c>
      <c r="D215" s="7">
        <v>30.471</v>
      </c>
      <c r="E215" s="6">
        <v>43910</v>
      </c>
      <c r="F215" s="7">
        <v>35.280999999999999</v>
      </c>
      <c r="G215">
        <v>1</v>
      </c>
      <c r="H215">
        <v>0</v>
      </c>
      <c r="J215" s="7"/>
      <c r="K215" s="8"/>
      <c r="M215" s="7"/>
      <c r="N215" s="8"/>
      <c r="O215" s="9" cm="1">
        <f t="array" ref="O215">_xlfn.IFS(AND(B215="Short",F215=Q215),(D215-F215)/D215,AND(B215="Long",F215=Q215),(F215/D215)-1,AND(B215="Long",F215&lt;&gt;Q215),(F215/D215)-1,AND(B215="Short",F215&lt;&gt;Q215),(D215-F215)/D215)</f>
        <v>0.15785500968133626</v>
      </c>
      <c r="P215" t="s">
        <v>23</v>
      </c>
      <c r="Q215" s="7">
        <v>35.280999999999999</v>
      </c>
      <c r="R215" s="8">
        <v>43906</v>
      </c>
      <c r="S215" s="10">
        <f t="shared" si="9"/>
        <v>4</v>
      </c>
      <c r="T215" s="10">
        <v>1</v>
      </c>
      <c r="V215" s="11" t="str">
        <f t="shared" si="10"/>
        <v>1</v>
      </c>
      <c r="X215" s="10">
        <v>0</v>
      </c>
      <c r="AC215">
        <f t="shared" si="11"/>
        <v>4</v>
      </c>
    </row>
    <row r="216" spans="1:29" x14ac:dyDescent="0.2">
      <c r="A216" t="s">
        <v>142</v>
      </c>
      <c r="B216" t="s">
        <v>25</v>
      </c>
      <c r="C216" s="6">
        <v>45210</v>
      </c>
      <c r="D216" s="7">
        <v>77.707999999999998</v>
      </c>
      <c r="E216" s="6">
        <v>45245</v>
      </c>
      <c r="F216" s="7">
        <v>92.787999999999997</v>
      </c>
      <c r="G216">
        <v>1</v>
      </c>
      <c r="H216">
        <v>0</v>
      </c>
      <c r="J216" s="7"/>
      <c r="K216" s="8"/>
      <c r="M216" s="7"/>
      <c r="N216" s="8"/>
      <c r="O216" s="9" cm="1">
        <f t="array" ref="O216">_xlfn.IFS(AND(B216="Short",F216=Q216),(D216-F216)/D216,AND(B216="Long",F216=Q216),(F216/D216)-1,AND(B216="Long",F216&lt;&gt;Q216),(F216/D216)-1,AND(B216="Short",F216&lt;&gt;Q216),(D216-F216)/D216)</f>
        <v>0.19405981366139913</v>
      </c>
      <c r="P216" t="s">
        <v>23</v>
      </c>
      <c r="Q216" s="7">
        <v>92.787999999999997</v>
      </c>
      <c r="R216" s="8">
        <v>45210</v>
      </c>
      <c r="S216" s="10">
        <f t="shared" si="9"/>
        <v>35</v>
      </c>
      <c r="T216" s="10">
        <v>1</v>
      </c>
      <c r="V216" s="11" t="str">
        <f t="shared" si="10"/>
        <v>1</v>
      </c>
      <c r="X216" s="10">
        <v>0</v>
      </c>
      <c r="AC216">
        <f t="shared" si="11"/>
        <v>35</v>
      </c>
    </row>
    <row r="217" spans="1:29" x14ac:dyDescent="0.2">
      <c r="A217" t="s">
        <v>152</v>
      </c>
      <c r="B217" t="s">
        <v>25</v>
      </c>
      <c r="C217" s="6">
        <v>43906</v>
      </c>
      <c r="D217" s="7">
        <v>30.867999999999999</v>
      </c>
      <c r="E217" s="6">
        <v>43907</v>
      </c>
      <c r="F217" s="7">
        <v>34.448</v>
      </c>
      <c r="G217">
        <v>1</v>
      </c>
      <c r="H217">
        <v>0</v>
      </c>
      <c r="J217" s="7"/>
      <c r="K217" s="8"/>
      <c r="M217" s="7"/>
      <c r="N217" s="8"/>
      <c r="O217" s="9" cm="1">
        <f t="array" ref="O217">_xlfn.IFS(AND(B217="Short",F217=Q217),(D217-F217)/D217,AND(B217="Long",F217=Q217),(F217/D217)-1,AND(B217="Long",F217&lt;&gt;Q217),(F217/D217)-1,AND(B217="Short",F217&lt;&gt;Q217),(D217-F217)/D217)</f>
        <v>0.1159777115459375</v>
      </c>
      <c r="P217" t="s">
        <v>23</v>
      </c>
      <c r="Q217" s="7">
        <v>34.448</v>
      </c>
      <c r="R217" s="8">
        <v>43906</v>
      </c>
      <c r="S217" s="10">
        <f t="shared" si="9"/>
        <v>1</v>
      </c>
      <c r="T217" s="10">
        <v>1</v>
      </c>
      <c r="V217" s="11" t="str">
        <f t="shared" si="10"/>
        <v>1</v>
      </c>
      <c r="X217" s="10">
        <v>0</v>
      </c>
      <c r="AC217">
        <f t="shared" si="11"/>
        <v>1</v>
      </c>
    </row>
    <row r="218" spans="1:29" x14ac:dyDescent="0.2">
      <c r="A218" t="s">
        <v>145</v>
      </c>
      <c r="B218" t="s">
        <v>25</v>
      </c>
      <c r="C218" s="6">
        <v>43993</v>
      </c>
      <c r="D218" s="7">
        <v>12.347</v>
      </c>
      <c r="E218" s="6">
        <v>43998</v>
      </c>
      <c r="F218" s="7">
        <v>13.817</v>
      </c>
      <c r="G218">
        <v>1</v>
      </c>
      <c r="H218">
        <v>0</v>
      </c>
      <c r="J218" s="7"/>
      <c r="K218" s="8"/>
      <c r="M218" s="7"/>
      <c r="N218" s="8"/>
      <c r="O218" s="9" cm="1">
        <f t="array" ref="O218">_xlfn.IFS(AND(B218="Short",F218=Q218),(D218-F218)/D218,AND(B218="Long",F218=Q218),(F218/D218)-1,AND(B218="Long",F218&lt;&gt;Q218),(F218/D218)-1,AND(B218="Short",F218&lt;&gt;Q218),(D218-F218)/D218)</f>
        <v>0.11905726087308666</v>
      </c>
      <c r="P218" t="s">
        <v>23</v>
      </c>
      <c r="Q218" s="7">
        <v>13.817</v>
      </c>
      <c r="R218" s="8">
        <v>43993</v>
      </c>
      <c r="S218" s="10">
        <f t="shared" si="9"/>
        <v>5</v>
      </c>
      <c r="T218" s="10">
        <v>1</v>
      </c>
      <c r="V218" s="11" t="str">
        <f t="shared" si="10"/>
        <v>1</v>
      </c>
      <c r="X218" s="10">
        <v>0</v>
      </c>
      <c r="AC218">
        <f t="shared" si="11"/>
        <v>5</v>
      </c>
    </row>
    <row r="219" spans="1:29" x14ac:dyDescent="0.2">
      <c r="A219" t="s">
        <v>155</v>
      </c>
      <c r="B219" t="s">
        <v>22</v>
      </c>
      <c r="C219" s="6">
        <v>43903</v>
      </c>
      <c r="D219" s="7">
        <v>179.739</v>
      </c>
      <c r="E219" s="6">
        <v>43906</v>
      </c>
      <c r="F219" s="7">
        <v>161.62899999999999</v>
      </c>
      <c r="G219">
        <v>1</v>
      </c>
      <c r="H219">
        <v>0</v>
      </c>
      <c r="J219" s="7"/>
      <c r="K219" s="8"/>
      <c r="M219" s="7"/>
      <c r="N219" s="8"/>
      <c r="O219" s="9" cm="1">
        <f t="array" ref="O219">_xlfn.IFS(AND(B219="Short",F219=Q219),(D219-F219)/D219,AND(B219="Long",F219=Q219),(F219/D219)-1,AND(B219="Long",F219&lt;&gt;Q219),(F219/D219)-1,AND(B219="Short",F219&lt;&gt;Q219),(D219-F219)/D219)</f>
        <v>0.10075720906425435</v>
      </c>
      <c r="P219" t="s">
        <v>23</v>
      </c>
      <c r="Q219" s="7">
        <v>161.62899999999999</v>
      </c>
      <c r="R219" s="8">
        <v>43903</v>
      </c>
      <c r="S219" s="10">
        <f t="shared" si="9"/>
        <v>3</v>
      </c>
      <c r="T219" s="10">
        <v>1</v>
      </c>
      <c r="V219" s="11" t="str">
        <f t="shared" si="10"/>
        <v>1</v>
      </c>
      <c r="X219" s="10">
        <v>0</v>
      </c>
      <c r="AC219">
        <f t="shared" si="11"/>
        <v>3</v>
      </c>
    </row>
    <row r="220" spans="1:29" x14ac:dyDescent="0.2">
      <c r="A220" t="s">
        <v>155</v>
      </c>
      <c r="B220" t="s">
        <v>25</v>
      </c>
      <c r="C220" s="6">
        <v>43906</v>
      </c>
      <c r="D220" s="7">
        <v>169.93199999999999</v>
      </c>
      <c r="E220" s="6">
        <v>43921</v>
      </c>
      <c r="F220" s="7">
        <v>194.452</v>
      </c>
      <c r="G220">
        <v>1</v>
      </c>
      <c r="H220">
        <v>0</v>
      </c>
      <c r="J220" s="7"/>
      <c r="K220" s="8"/>
      <c r="M220" s="7"/>
      <c r="N220" s="8"/>
      <c r="O220" s="9" cm="1">
        <f t="array" ref="O220">_xlfn.IFS(AND(B220="Short",F220=Q220),(D220-F220)/D220,AND(B220="Long",F220=Q220),(F220/D220)-1,AND(B220="Long",F220&lt;&gt;Q220),(F220/D220)-1,AND(B220="Short",F220&lt;&gt;Q220),(D220-F220)/D220)</f>
        <v>0.14429301132217609</v>
      </c>
      <c r="P220" t="s">
        <v>23</v>
      </c>
      <c r="Q220" s="7">
        <v>194.452</v>
      </c>
      <c r="R220" s="8">
        <v>43906</v>
      </c>
      <c r="S220" s="10">
        <f t="shared" si="9"/>
        <v>15</v>
      </c>
      <c r="T220" s="10">
        <v>1</v>
      </c>
      <c r="V220" s="11" t="str">
        <f t="shared" si="10"/>
        <v>1</v>
      </c>
      <c r="X220" s="10">
        <v>0</v>
      </c>
      <c r="AC220">
        <f t="shared" si="11"/>
        <v>15</v>
      </c>
    </row>
    <row r="221" spans="1:29" x14ac:dyDescent="0.2">
      <c r="A221" t="s">
        <v>164</v>
      </c>
      <c r="B221" t="s">
        <v>22</v>
      </c>
      <c r="C221" s="6">
        <v>44707</v>
      </c>
      <c r="D221" s="7">
        <v>221.83600000000001</v>
      </c>
      <c r="E221" s="6">
        <v>45076</v>
      </c>
      <c r="F221" s="7">
        <v>203.84</v>
      </c>
      <c r="G221">
        <v>0</v>
      </c>
      <c r="H221">
        <v>0</v>
      </c>
      <c r="J221" s="7"/>
      <c r="K221" s="8"/>
      <c r="M221" s="7"/>
      <c r="N221" s="8"/>
      <c r="O221" s="9" cm="1">
        <f t="array" ref="O221">_xlfn.IFS(AND(B221="Short",F221=Q221),(D221-F221)/D221,AND(B221="Long",F221=Q221),(F221/D221)-1,AND(B221="Long",F221&lt;&gt;Q221),(F221/D221)-1,AND(B221="Short",F221&lt;&gt;Q221),(D221-F221)/D221)</f>
        <v>8.1122991759678353E-2</v>
      </c>
      <c r="P221" t="s">
        <v>23</v>
      </c>
      <c r="Q221" s="7">
        <v>192.39599999999999</v>
      </c>
      <c r="R221" s="8">
        <v>44707</v>
      </c>
      <c r="S221" s="10">
        <f t="shared" si="9"/>
        <v>369</v>
      </c>
      <c r="T221" s="10">
        <v>0</v>
      </c>
      <c r="V221" s="11" t="b">
        <f t="shared" si="10"/>
        <v>0</v>
      </c>
      <c r="X221" s="10">
        <v>0</v>
      </c>
      <c r="AC221">
        <f t="shared" si="11"/>
        <v>369</v>
      </c>
    </row>
    <row r="222" spans="1:29" x14ac:dyDescent="0.2">
      <c r="A222" t="s">
        <v>155</v>
      </c>
      <c r="B222" t="s">
        <v>22</v>
      </c>
      <c r="C222" s="6">
        <v>44649</v>
      </c>
      <c r="D222" s="7">
        <v>304.72215</v>
      </c>
      <c r="E222" s="6">
        <v>44657</v>
      </c>
      <c r="F222" s="7">
        <v>271.90865000000002</v>
      </c>
      <c r="G222">
        <v>1</v>
      </c>
      <c r="H222">
        <v>0</v>
      </c>
      <c r="J222" s="7"/>
      <c r="K222" s="8"/>
      <c r="M222" s="7"/>
      <c r="N222" s="8"/>
      <c r="O222" s="9" cm="1">
        <f t="array" ref="O222">_xlfn.IFS(AND(B222="Short",F222=Q222),(D222-F222)/D222,AND(B222="Long",F222=Q222),(F222/D222)-1,AND(B222="Long",F222&lt;&gt;Q222),(F222/D222)-1,AND(B222="Short",F222&lt;&gt;Q222),(D222-F222)/D222)</f>
        <v>0.10768334366241501</v>
      </c>
      <c r="P222" t="s">
        <v>23</v>
      </c>
      <c r="Q222" s="7">
        <v>271.90865000000002</v>
      </c>
      <c r="R222" s="8">
        <v>44649</v>
      </c>
      <c r="S222" s="10">
        <f t="shared" si="9"/>
        <v>8</v>
      </c>
      <c r="T222" s="10">
        <v>1</v>
      </c>
      <c r="V222" s="11" t="str">
        <f t="shared" si="10"/>
        <v>1</v>
      </c>
      <c r="X222" s="10">
        <v>0</v>
      </c>
      <c r="AC222">
        <f t="shared" si="11"/>
        <v>8</v>
      </c>
    </row>
    <row r="223" spans="1:29" x14ac:dyDescent="0.2">
      <c r="A223" t="s">
        <v>147</v>
      </c>
      <c r="B223" t="s">
        <v>25</v>
      </c>
      <c r="C223" s="6">
        <v>43902</v>
      </c>
      <c r="D223" s="7">
        <v>55.475250000000003</v>
      </c>
      <c r="E223" s="6">
        <v>43903</v>
      </c>
      <c r="F223" s="7">
        <v>63.952750000000002</v>
      </c>
      <c r="G223">
        <v>1</v>
      </c>
      <c r="H223">
        <v>0</v>
      </c>
      <c r="J223" s="7"/>
      <c r="K223" s="8"/>
      <c r="M223" s="7"/>
      <c r="N223" s="8"/>
      <c r="O223" s="9" cm="1">
        <f t="array" ref="O223">_xlfn.IFS(AND(B223="Short",F223=Q223),(D223-F223)/D223,AND(B223="Long",F223=Q223),(F223/D223)-1,AND(B223="Long",F223&lt;&gt;Q223),(F223/D223)-1,AND(B223="Short",F223&lt;&gt;Q223),(D223-F223)/D223)</f>
        <v>0.1528158953767671</v>
      </c>
      <c r="P223" t="s">
        <v>23</v>
      </c>
      <c r="Q223" s="7">
        <v>63.952750000000002</v>
      </c>
      <c r="R223" s="8">
        <v>43902</v>
      </c>
      <c r="S223" s="10">
        <f t="shared" si="9"/>
        <v>1</v>
      </c>
      <c r="T223" s="10">
        <v>1</v>
      </c>
      <c r="V223" s="11" t="str">
        <f t="shared" si="10"/>
        <v>1</v>
      </c>
      <c r="X223" s="10">
        <v>0</v>
      </c>
      <c r="AC223">
        <f t="shared" si="11"/>
        <v>1</v>
      </c>
    </row>
    <row r="224" spans="1:29" x14ac:dyDescent="0.2">
      <c r="A224" t="s">
        <v>147</v>
      </c>
      <c r="B224" t="s">
        <v>25</v>
      </c>
      <c r="C224" s="6">
        <v>43906</v>
      </c>
      <c r="D224" s="7">
        <v>54.475499999999997</v>
      </c>
      <c r="E224" s="6">
        <v>43915</v>
      </c>
      <c r="F224" s="7">
        <v>61.730499999999999</v>
      </c>
      <c r="G224">
        <v>1</v>
      </c>
      <c r="H224">
        <v>0</v>
      </c>
      <c r="J224" s="7"/>
      <c r="K224" s="8"/>
      <c r="M224" s="7"/>
      <c r="N224" s="8"/>
      <c r="O224" s="9" cm="1">
        <f t="array" ref="O224">_xlfn.IFS(AND(B224="Short",F224=Q224),(D224-F224)/D224,AND(B224="Long",F224=Q224),(F224/D224)-1,AND(B224="Long",F224&lt;&gt;Q224),(F224/D224)-1,AND(B224="Short",F224&lt;&gt;Q224),(D224-F224)/D224)</f>
        <v>0.13317913557470784</v>
      </c>
      <c r="P224" t="s">
        <v>23</v>
      </c>
      <c r="Q224" s="7">
        <v>61.730499999999999</v>
      </c>
      <c r="R224" s="8">
        <v>43906</v>
      </c>
      <c r="S224" s="10">
        <f t="shared" si="9"/>
        <v>9</v>
      </c>
      <c r="T224" s="10">
        <v>1</v>
      </c>
      <c r="V224" s="11" t="str">
        <f t="shared" si="10"/>
        <v>1</v>
      </c>
      <c r="X224" s="10">
        <v>0</v>
      </c>
      <c r="AC224">
        <f t="shared" si="11"/>
        <v>9</v>
      </c>
    </row>
    <row r="225" spans="1:29" x14ac:dyDescent="0.2">
      <c r="A225" t="s">
        <v>147</v>
      </c>
      <c r="B225" t="s">
        <v>25</v>
      </c>
      <c r="C225" s="6">
        <v>44771</v>
      </c>
      <c r="D225" s="7">
        <v>79.123999999999995</v>
      </c>
      <c r="E225" s="6">
        <v>44775</v>
      </c>
      <c r="F225" s="7">
        <v>87.864000000000004</v>
      </c>
      <c r="G225">
        <v>1</v>
      </c>
      <c r="H225">
        <v>0</v>
      </c>
      <c r="J225" s="7"/>
      <c r="K225" s="8"/>
      <c r="M225" s="7"/>
      <c r="N225" s="8"/>
      <c r="O225" s="9" cm="1">
        <f t="array" ref="O225">_xlfn.IFS(AND(B225="Short",F225=Q225),(D225-F225)/D225,AND(B225="Long",F225=Q225),(F225/D225)-1,AND(B225="Long",F225&lt;&gt;Q225),(F225/D225)-1,AND(B225="Short",F225&lt;&gt;Q225),(D225-F225)/D225)</f>
        <v>0.11045953187402069</v>
      </c>
      <c r="P225" t="s">
        <v>23</v>
      </c>
      <c r="Q225" s="7">
        <v>87.864000000000004</v>
      </c>
      <c r="R225" s="8">
        <v>44771</v>
      </c>
      <c r="S225" s="10">
        <f t="shared" si="9"/>
        <v>4</v>
      </c>
      <c r="T225" s="10">
        <v>1</v>
      </c>
      <c r="V225" s="11" t="str">
        <f t="shared" si="10"/>
        <v>1</v>
      </c>
      <c r="X225" s="10">
        <v>0</v>
      </c>
      <c r="AC225">
        <f t="shared" si="11"/>
        <v>4</v>
      </c>
    </row>
    <row r="226" spans="1:29" x14ac:dyDescent="0.2">
      <c r="A226" t="s">
        <v>147</v>
      </c>
      <c r="B226" t="s">
        <v>22</v>
      </c>
      <c r="C226" s="6">
        <v>44862</v>
      </c>
      <c r="D226" s="7">
        <v>112.473</v>
      </c>
      <c r="E226" s="6">
        <v>45163</v>
      </c>
      <c r="F226" s="7">
        <v>100.003</v>
      </c>
      <c r="G226">
        <v>1</v>
      </c>
      <c r="H226">
        <v>0</v>
      </c>
      <c r="J226" s="7"/>
      <c r="K226" s="8"/>
      <c r="M226" s="7"/>
      <c r="N226" s="8"/>
      <c r="O226" s="9" cm="1">
        <f t="array" ref="O226">_xlfn.IFS(AND(B226="Short",F226=Q226),(D226-F226)/D226,AND(B226="Long",F226=Q226),(F226/D226)-1,AND(B226="Long",F226&lt;&gt;Q226),(F226/D226)-1,AND(B226="Short",F226&lt;&gt;Q226),(D226-F226)/D226)</f>
        <v>0.11087105349728378</v>
      </c>
      <c r="P226" t="s">
        <v>23</v>
      </c>
      <c r="Q226" s="7">
        <v>100.003</v>
      </c>
      <c r="R226" s="8">
        <v>44862</v>
      </c>
      <c r="S226" s="10">
        <f t="shared" si="9"/>
        <v>301</v>
      </c>
      <c r="T226" s="10">
        <v>1</v>
      </c>
      <c r="V226" s="11" t="str">
        <f t="shared" si="10"/>
        <v>1</v>
      </c>
      <c r="X226" s="10">
        <v>0</v>
      </c>
      <c r="AC226">
        <f t="shared" si="11"/>
        <v>301</v>
      </c>
    </row>
    <row r="227" spans="1:29" x14ac:dyDescent="0.2">
      <c r="A227" t="s">
        <v>147</v>
      </c>
      <c r="B227" t="s">
        <v>22</v>
      </c>
      <c r="C227" s="6">
        <v>45226</v>
      </c>
      <c r="D227" s="7">
        <v>91.566000000000003</v>
      </c>
      <c r="E227" s="6">
        <v>45499</v>
      </c>
      <c r="F227" s="7">
        <v>79.926000000000002</v>
      </c>
      <c r="G227">
        <v>1</v>
      </c>
      <c r="H227">
        <v>0</v>
      </c>
      <c r="J227" s="7"/>
      <c r="K227" s="8"/>
      <c r="M227" s="7"/>
      <c r="N227" s="8"/>
      <c r="O227" s="9" cm="1">
        <f t="array" ref="O227">_xlfn.IFS(AND(B227="Short",F227=Q227),(D227-F227)/D227,AND(B227="Long",F227=Q227),(F227/D227)-1,AND(B227="Long",F227&lt;&gt;Q227),(F227/D227)-1,AND(B227="Short",F227&lt;&gt;Q227),(D227-F227)/D227)</f>
        <v>0.12712142061463863</v>
      </c>
      <c r="P227" t="s">
        <v>23</v>
      </c>
      <c r="Q227" s="7">
        <v>79.926000000000002</v>
      </c>
      <c r="R227" s="8">
        <v>45226</v>
      </c>
      <c r="S227" s="10">
        <f t="shared" si="9"/>
        <v>273</v>
      </c>
      <c r="T227" s="10">
        <v>1</v>
      </c>
      <c r="V227" s="11" t="str">
        <f t="shared" si="10"/>
        <v>1</v>
      </c>
      <c r="X227" s="10">
        <v>0</v>
      </c>
      <c r="AC227">
        <f t="shared" si="11"/>
        <v>273</v>
      </c>
    </row>
    <row r="228" spans="1:29" x14ac:dyDescent="0.2">
      <c r="A228" t="s">
        <v>156</v>
      </c>
      <c r="B228" t="s">
        <v>25</v>
      </c>
      <c r="C228" s="6">
        <v>43906</v>
      </c>
      <c r="D228" s="7">
        <v>226.00700000000001</v>
      </c>
      <c r="E228" s="6">
        <v>43916</v>
      </c>
      <c r="F228" s="7">
        <v>256.077</v>
      </c>
      <c r="G228">
        <v>1</v>
      </c>
      <c r="H228">
        <v>0</v>
      </c>
      <c r="J228" s="7"/>
      <c r="K228" s="8"/>
      <c r="M228" s="7"/>
      <c r="N228" s="8"/>
      <c r="O228" s="9" cm="1">
        <f t="array" ref="O228">_xlfn.IFS(AND(B228="Short",F228=Q228),(D228-F228)/D228,AND(B228="Long",F228=Q228),(F228/D228)-1,AND(B228="Long",F228&lt;&gt;Q228),(F228/D228)-1,AND(B228="Short",F228&lt;&gt;Q228),(D228-F228)/D228)</f>
        <v>0.13304897635913937</v>
      </c>
      <c r="P228" t="s">
        <v>23</v>
      </c>
      <c r="Q228" s="7">
        <v>256.077</v>
      </c>
      <c r="R228" s="8">
        <v>43906</v>
      </c>
      <c r="S228" s="10">
        <f t="shared" si="9"/>
        <v>10</v>
      </c>
      <c r="T228" s="10">
        <v>1</v>
      </c>
      <c r="V228" s="11" t="str">
        <f t="shared" si="10"/>
        <v>1</v>
      </c>
      <c r="X228" s="10">
        <v>0</v>
      </c>
      <c r="AC228">
        <f t="shared" si="11"/>
        <v>10</v>
      </c>
    </row>
    <row r="229" spans="1:29" x14ac:dyDescent="0.2">
      <c r="A229" t="s">
        <v>153</v>
      </c>
      <c r="B229" t="s">
        <v>25</v>
      </c>
      <c r="C229" s="6">
        <v>43906</v>
      </c>
      <c r="D229" s="7">
        <v>93.462999999999994</v>
      </c>
      <c r="E229" s="6">
        <v>43909</v>
      </c>
      <c r="F229" s="7">
        <v>108.093</v>
      </c>
      <c r="G229">
        <v>1</v>
      </c>
      <c r="H229">
        <v>0</v>
      </c>
      <c r="J229" s="7"/>
      <c r="K229" s="8"/>
      <c r="M229" s="7"/>
      <c r="N229" s="8"/>
      <c r="O229" s="9" cm="1">
        <f t="array" ref="O229">_xlfn.IFS(AND(B229="Short",F229=Q229),(D229-F229)/D229,AND(B229="Long",F229=Q229),(F229/D229)-1,AND(B229="Long",F229&lt;&gt;Q229),(F229/D229)-1,AND(B229="Short",F229&lt;&gt;Q229),(D229-F229)/D229)</f>
        <v>0.15653253159004099</v>
      </c>
      <c r="P229" t="s">
        <v>23</v>
      </c>
      <c r="Q229" s="7">
        <v>108.093</v>
      </c>
      <c r="R229" s="8">
        <v>43906</v>
      </c>
      <c r="S229" s="10">
        <f t="shared" si="9"/>
        <v>3</v>
      </c>
      <c r="T229" s="10">
        <v>1</v>
      </c>
      <c r="V229" s="11" t="str">
        <f t="shared" si="10"/>
        <v>1</v>
      </c>
      <c r="X229" s="10">
        <v>0</v>
      </c>
      <c r="AC229">
        <f t="shared" si="11"/>
        <v>3</v>
      </c>
    </row>
    <row r="230" spans="1:29" x14ac:dyDescent="0.2">
      <c r="A230" t="s">
        <v>153</v>
      </c>
      <c r="B230" t="s">
        <v>22</v>
      </c>
      <c r="C230" s="6">
        <v>44013</v>
      </c>
      <c r="D230" s="7">
        <v>156.98699999999999</v>
      </c>
      <c r="E230" s="6">
        <v>44379</v>
      </c>
      <c r="F230" s="7">
        <v>299.38</v>
      </c>
      <c r="G230">
        <v>0</v>
      </c>
      <c r="H230">
        <v>0</v>
      </c>
      <c r="J230" s="7"/>
      <c r="K230" s="8"/>
      <c r="M230" s="7"/>
      <c r="N230" s="8"/>
      <c r="O230" s="9" cm="1">
        <f t="array" ref="O230">_xlfn.IFS(AND(B230="Short",F230=Q230),(D230-F230)/D230,AND(B230="Long",F230=Q230),(F230/D230)-1,AND(B230="Long",F230&lt;&gt;Q230),(F230/D230)-1,AND(B230="Short",F230&lt;&gt;Q230),(D230-F230)/D230)</f>
        <v>-0.90703688840477237</v>
      </c>
      <c r="P230" t="s">
        <v>23</v>
      </c>
      <c r="Q230" s="7">
        <v>138.357</v>
      </c>
      <c r="R230" s="8">
        <v>44013</v>
      </c>
      <c r="S230" s="10">
        <f t="shared" si="9"/>
        <v>366</v>
      </c>
      <c r="T230" s="10">
        <v>0</v>
      </c>
      <c r="V230" s="11" t="b">
        <f t="shared" si="10"/>
        <v>0</v>
      </c>
      <c r="X230" s="10">
        <v>0</v>
      </c>
      <c r="AC230" t="b">
        <f t="shared" si="11"/>
        <v>0</v>
      </c>
    </row>
    <row r="231" spans="1:29" x14ac:dyDescent="0.2">
      <c r="A231" t="s">
        <v>164</v>
      </c>
      <c r="B231" t="s">
        <v>25</v>
      </c>
      <c r="C231" s="6">
        <v>45169</v>
      </c>
      <c r="D231" s="7">
        <v>131.524</v>
      </c>
      <c r="E231" s="6">
        <v>45363</v>
      </c>
      <c r="F231" s="7">
        <v>160.56399999999999</v>
      </c>
      <c r="G231">
        <v>1</v>
      </c>
      <c r="H231">
        <v>0</v>
      </c>
      <c r="J231" s="7"/>
      <c r="K231" s="8"/>
      <c r="M231" s="7"/>
      <c r="N231" s="8"/>
      <c r="O231" s="9" cm="1">
        <f t="array" ref="O231">_xlfn.IFS(AND(B231="Short",F231=Q231),(D231-F231)/D231,AND(B231="Long",F231=Q231),(F231/D231)-1,AND(B231="Long",F231&lt;&gt;Q231),(F231/D231)-1,AND(B231="Short",F231&lt;&gt;Q231),(D231-F231)/D231)</f>
        <v>0.22079620449499715</v>
      </c>
      <c r="P231" t="s">
        <v>23</v>
      </c>
      <c r="Q231" s="7">
        <v>160.56399999999999</v>
      </c>
      <c r="R231" s="8">
        <v>45169</v>
      </c>
      <c r="S231" s="10">
        <f t="shared" si="9"/>
        <v>194</v>
      </c>
      <c r="T231" s="10">
        <v>1</v>
      </c>
      <c r="V231" s="11" t="str">
        <f t="shared" si="10"/>
        <v>1</v>
      </c>
      <c r="X231" s="10">
        <v>0</v>
      </c>
      <c r="AC231">
        <f t="shared" si="11"/>
        <v>194</v>
      </c>
    </row>
    <row r="232" spans="1:29" x14ac:dyDescent="0.2">
      <c r="A232" t="s">
        <v>158</v>
      </c>
      <c r="B232" t="s">
        <v>22</v>
      </c>
      <c r="C232" s="6">
        <v>44144</v>
      </c>
      <c r="D232" s="7">
        <v>45.973599999999998</v>
      </c>
      <c r="E232" s="6">
        <v>44510</v>
      </c>
      <c r="F232" s="7">
        <v>67.883899999999997</v>
      </c>
      <c r="G232">
        <v>0</v>
      </c>
      <c r="H232">
        <v>0</v>
      </c>
      <c r="J232" s="7"/>
      <c r="K232" s="8"/>
      <c r="M232" s="7"/>
      <c r="N232" s="8"/>
      <c r="O232" s="9" cm="1">
        <f t="array" ref="O232">_xlfn.IFS(AND(B232="Short",F232=Q232),(D232-F232)/D232,AND(B232="Long",F232=Q232),(F232/D232)-1,AND(B232="Long",F232&lt;&gt;Q232),(F232/D232)-1,AND(B232="Short",F232&lt;&gt;Q232),(D232-F232)/D232)</f>
        <v>-0.47658438756155708</v>
      </c>
      <c r="P232" t="s">
        <v>23</v>
      </c>
      <c r="Q232" s="7">
        <v>39.693600000000004</v>
      </c>
      <c r="R232" s="8">
        <v>44144</v>
      </c>
      <c r="S232" s="10">
        <f t="shared" si="9"/>
        <v>366</v>
      </c>
      <c r="T232" s="10">
        <v>0</v>
      </c>
      <c r="V232" s="11" t="b">
        <f t="shared" si="10"/>
        <v>0</v>
      </c>
      <c r="X232" s="10">
        <v>0</v>
      </c>
      <c r="AC232" t="b">
        <f t="shared" si="11"/>
        <v>0</v>
      </c>
    </row>
    <row r="233" spans="1:29" x14ac:dyDescent="0.2">
      <c r="A233" t="s">
        <v>153</v>
      </c>
      <c r="B233" t="s">
        <v>25</v>
      </c>
      <c r="C233" s="6">
        <v>45280</v>
      </c>
      <c r="D233" s="7">
        <v>249.85</v>
      </c>
      <c r="E233" s="6">
        <v>45373</v>
      </c>
      <c r="F233" s="7">
        <v>283.35000000000002</v>
      </c>
      <c r="G233">
        <v>1</v>
      </c>
      <c r="H233">
        <v>0</v>
      </c>
      <c r="J233" s="7"/>
      <c r="K233" s="8"/>
      <c r="M233" s="7"/>
      <c r="N233" s="8"/>
      <c r="O233" s="9" cm="1">
        <f t="array" ref="O233">_xlfn.IFS(AND(B233="Short",F233=Q233),(D233-F233)/D233,AND(B233="Long",F233=Q233),(F233/D233)-1,AND(B233="Long",F233&lt;&gt;Q233),(F233/D233)-1,AND(B233="Short",F233&lt;&gt;Q233),(D233-F233)/D233)</f>
        <v>0.13408044826896148</v>
      </c>
      <c r="P233" t="s">
        <v>23</v>
      </c>
      <c r="Q233" s="7">
        <v>283.35000000000002</v>
      </c>
      <c r="R233" s="8">
        <v>45280</v>
      </c>
      <c r="S233" s="10">
        <f t="shared" si="9"/>
        <v>93</v>
      </c>
      <c r="T233" s="10">
        <v>1</v>
      </c>
      <c r="V233" s="11" t="str">
        <f t="shared" si="10"/>
        <v>1</v>
      </c>
      <c r="X233" s="10">
        <v>0</v>
      </c>
      <c r="AC233">
        <f t="shared" si="11"/>
        <v>93</v>
      </c>
    </row>
    <row r="234" spans="1:29" x14ac:dyDescent="0.2">
      <c r="A234" t="s">
        <v>157</v>
      </c>
      <c r="B234" t="s">
        <v>25</v>
      </c>
      <c r="C234" s="6">
        <v>44034</v>
      </c>
      <c r="D234" s="7">
        <v>29.533999999999999</v>
      </c>
      <c r="E234" s="6">
        <v>44245</v>
      </c>
      <c r="F234" s="7">
        <v>34.774000000000001</v>
      </c>
      <c r="G234">
        <v>1</v>
      </c>
      <c r="H234">
        <v>0</v>
      </c>
      <c r="J234" s="7"/>
      <c r="K234" s="8"/>
      <c r="M234" s="7"/>
      <c r="N234" s="8"/>
      <c r="O234" s="9" cm="1">
        <f t="array" ref="O234">_xlfn.IFS(AND(B234="Short",F234=Q234),(D234-F234)/D234,AND(B234="Long",F234=Q234),(F234/D234)-1,AND(B234="Long",F234&lt;&gt;Q234),(F234/D234)-1,AND(B234="Short",F234&lt;&gt;Q234),(D234-F234)/D234)</f>
        <v>0.17742263154330606</v>
      </c>
      <c r="P234" t="s">
        <v>23</v>
      </c>
      <c r="Q234" s="7">
        <v>34.774000000000001</v>
      </c>
      <c r="R234" s="8">
        <v>44034</v>
      </c>
      <c r="S234" s="10">
        <f t="shared" si="9"/>
        <v>211</v>
      </c>
      <c r="T234" s="10">
        <v>1</v>
      </c>
      <c r="V234" s="11" t="str">
        <f t="shared" si="10"/>
        <v>1</v>
      </c>
      <c r="X234" s="10">
        <v>0</v>
      </c>
      <c r="AC234">
        <f t="shared" si="11"/>
        <v>211</v>
      </c>
    </row>
    <row r="235" spans="1:29" x14ac:dyDescent="0.2">
      <c r="A235" t="s">
        <v>163</v>
      </c>
      <c r="B235" t="s">
        <v>25</v>
      </c>
      <c r="C235" s="6">
        <v>43993</v>
      </c>
      <c r="D235" s="7">
        <v>12.791</v>
      </c>
      <c r="E235" s="6">
        <v>44033</v>
      </c>
      <c r="F235" s="7">
        <v>14.701000000000001</v>
      </c>
      <c r="G235">
        <v>1</v>
      </c>
      <c r="H235">
        <v>0</v>
      </c>
      <c r="J235" s="7"/>
      <c r="K235" s="8"/>
      <c r="M235" s="7"/>
      <c r="N235" s="8"/>
      <c r="O235" s="9" cm="1">
        <f t="array" ref="O235">_xlfn.IFS(AND(B235="Short",F235=Q235),(D235-F235)/D235,AND(B235="Long",F235=Q235),(F235/D235)-1,AND(B235="Long",F235&lt;&gt;Q235),(F235/D235)-1,AND(B235="Short",F235&lt;&gt;Q235),(D235-F235)/D235)</f>
        <v>0.14932374325697761</v>
      </c>
      <c r="P235" t="s">
        <v>23</v>
      </c>
      <c r="Q235" s="7">
        <v>14.701000000000001</v>
      </c>
      <c r="R235" s="8">
        <v>43993</v>
      </c>
      <c r="S235" s="10">
        <f t="shared" si="9"/>
        <v>40</v>
      </c>
      <c r="T235" s="10">
        <v>1</v>
      </c>
      <c r="V235" s="11" t="str">
        <f t="shared" si="10"/>
        <v>1</v>
      </c>
      <c r="X235" s="10">
        <v>0</v>
      </c>
      <c r="AC235">
        <f t="shared" si="11"/>
        <v>40</v>
      </c>
    </row>
    <row r="236" spans="1:29" x14ac:dyDescent="0.2">
      <c r="A236" t="s">
        <v>165</v>
      </c>
      <c r="B236" t="s">
        <v>22</v>
      </c>
      <c r="C236" s="6">
        <v>43913</v>
      </c>
      <c r="D236" s="7">
        <v>51.482999999999997</v>
      </c>
      <c r="E236" s="6">
        <v>44279</v>
      </c>
      <c r="F236" s="7">
        <v>95.63</v>
      </c>
      <c r="G236">
        <v>0</v>
      </c>
      <c r="H236">
        <v>0</v>
      </c>
      <c r="J236" s="7"/>
      <c r="K236" s="8"/>
      <c r="M236" s="7"/>
      <c r="N236" s="8"/>
      <c r="O236" s="9" cm="1">
        <f t="array" ref="O236">_xlfn.IFS(AND(B236="Short",F236=Q236),(D236-F236)/D236,AND(B236="Long",F236=Q236),(F236/D236)-1,AND(B236="Long",F236&lt;&gt;Q236),(F236/D236)-1,AND(B236="Short",F236&lt;&gt;Q236),(D236-F236)/D236)</f>
        <v>-0.85750636132315528</v>
      </c>
      <c r="P236" t="s">
        <v>23</v>
      </c>
      <c r="Q236" s="7">
        <v>45.512999999999998</v>
      </c>
      <c r="R236" s="8">
        <v>43913</v>
      </c>
      <c r="S236" s="10">
        <f t="shared" si="9"/>
        <v>366</v>
      </c>
      <c r="T236" s="10">
        <v>0</v>
      </c>
      <c r="V236" s="11" t="b">
        <f t="shared" si="10"/>
        <v>0</v>
      </c>
      <c r="X236" s="10">
        <v>0</v>
      </c>
      <c r="AC236" t="b">
        <f t="shared" si="11"/>
        <v>0</v>
      </c>
    </row>
    <row r="237" spans="1:29" x14ac:dyDescent="0.2">
      <c r="A237" t="s">
        <v>169</v>
      </c>
      <c r="B237" t="s">
        <v>22</v>
      </c>
      <c r="C237" s="6">
        <v>44999</v>
      </c>
      <c r="D237" s="7">
        <v>12.83</v>
      </c>
      <c r="E237" s="6">
        <v>45000</v>
      </c>
      <c r="F237" s="7">
        <v>10.93</v>
      </c>
      <c r="G237">
        <v>1</v>
      </c>
      <c r="H237">
        <v>0</v>
      </c>
      <c r="J237" s="7"/>
      <c r="K237" s="8"/>
      <c r="M237" s="7"/>
      <c r="N237" s="8"/>
      <c r="O237" s="9" cm="1">
        <f t="array" ref="O237">_xlfn.IFS(AND(B237="Short",F237=Q237),(D237-F237)/D237,AND(B237="Long",F237=Q237),(F237/D237)-1,AND(B237="Long",F237&lt;&gt;Q237),(F237/D237)-1,AND(B237="Short",F237&lt;&gt;Q237),(D237-F237)/D237)</f>
        <v>0.14809041309431023</v>
      </c>
      <c r="P237" t="s">
        <v>23</v>
      </c>
      <c r="Q237" s="7">
        <v>10.93</v>
      </c>
      <c r="R237" s="8">
        <v>44999</v>
      </c>
      <c r="S237" s="10">
        <f t="shared" si="9"/>
        <v>1</v>
      </c>
      <c r="T237" s="10">
        <v>1</v>
      </c>
      <c r="V237" s="11" t="str">
        <f t="shared" si="10"/>
        <v>1</v>
      </c>
      <c r="X237" s="10">
        <v>0</v>
      </c>
      <c r="AC237">
        <f t="shared" si="11"/>
        <v>1</v>
      </c>
    </row>
    <row r="238" spans="1:29" x14ac:dyDescent="0.2">
      <c r="A238" t="s">
        <v>161</v>
      </c>
      <c r="B238" t="s">
        <v>22</v>
      </c>
      <c r="C238" s="6">
        <v>43949</v>
      </c>
      <c r="D238" s="7">
        <v>146.15700000000001</v>
      </c>
      <c r="E238" s="6">
        <v>44070</v>
      </c>
      <c r="F238" s="7">
        <v>129.227</v>
      </c>
      <c r="G238">
        <v>1</v>
      </c>
      <c r="H238">
        <v>0</v>
      </c>
      <c r="J238" s="7"/>
      <c r="K238" s="8"/>
      <c r="M238" s="7"/>
      <c r="N238" s="8"/>
      <c r="O238" s="9" cm="1">
        <f t="array" ref="O238">_xlfn.IFS(AND(B238="Short",F238=Q238),(D238-F238)/D238,AND(B238="Long",F238=Q238),(F238/D238)-1,AND(B238="Long",F238&lt;&gt;Q238),(F238/D238)-1,AND(B238="Short",F238&lt;&gt;Q238),(D238-F238)/D238)</f>
        <v>0.11583434252208245</v>
      </c>
      <c r="P238" t="s">
        <v>23</v>
      </c>
      <c r="Q238" s="7">
        <v>129.227</v>
      </c>
      <c r="R238" s="8">
        <v>43949</v>
      </c>
      <c r="S238" s="10">
        <f t="shared" si="9"/>
        <v>121</v>
      </c>
      <c r="T238" s="10">
        <v>1</v>
      </c>
      <c r="V238" s="11" t="str">
        <f t="shared" si="10"/>
        <v>1</v>
      </c>
      <c r="X238" s="10">
        <v>0</v>
      </c>
      <c r="AC238">
        <f t="shared" si="11"/>
        <v>121</v>
      </c>
    </row>
    <row r="239" spans="1:29" x14ac:dyDescent="0.2">
      <c r="A239" t="s">
        <v>176</v>
      </c>
      <c r="B239" t="s">
        <v>25</v>
      </c>
      <c r="C239" s="6">
        <v>43906</v>
      </c>
      <c r="D239" s="7">
        <v>266.33600000000001</v>
      </c>
      <c r="E239" s="6">
        <v>43927</v>
      </c>
      <c r="F239" s="7">
        <v>319.19600000000003</v>
      </c>
      <c r="G239">
        <v>1</v>
      </c>
      <c r="H239">
        <v>0</v>
      </c>
      <c r="J239" s="7"/>
      <c r="K239" s="8"/>
      <c r="M239" s="7"/>
      <c r="N239" s="8"/>
      <c r="O239" s="9" cm="1">
        <f t="array" ref="O239">_xlfn.IFS(AND(B239="Short",F239=Q239),(D239-F239)/D239,AND(B239="Long",F239=Q239),(F239/D239)-1,AND(B239="Long",F239&lt;&gt;Q239),(F239/D239)-1,AND(B239="Short",F239&lt;&gt;Q239),(D239-F239)/D239)</f>
        <v>0.1984711041691698</v>
      </c>
      <c r="P239" t="s">
        <v>23</v>
      </c>
      <c r="Q239" s="7">
        <v>319.19600000000003</v>
      </c>
      <c r="R239" s="8">
        <v>43906</v>
      </c>
      <c r="S239" s="10">
        <f t="shared" si="9"/>
        <v>21</v>
      </c>
      <c r="T239" s="10">
        <v>1</v>
      </c>
      <c r="V239" s="11" t="str">
        <f t="shared" si="10"/>
        <v>1</v>
      </c>
      <c r="X239" s="10">
        <v>0</v>
      </c>
      <c r="AC239">
        <f t="shared" si="11"/>
        <v>21</v>
      </c>
    </row>
    <row r="240" spans="1:29" x14ac:dyDescent="0.2">
      <c r="A240" t="s">
        <v>161</v>
      </c>
      <c r="B240" t="s">
        <v>22</v>
      </c>
      <c r="C240" s="6">
        <v>44144</v>
      </c>
      <c r="D240" s="7">
        <v>159.33699999999999</v>
      </c>
      <c r="E240" s="6">
        <v>44510</v>
      </c>
      <c r="F240" s="7">
        <v>225.46</v>
      </c>
      <c r="G240">
        <v>0</v>
      </c>
      <c r="H240">
        <v>0</v>
      </c>
      <c r="J240" s="7"/>
      <c r="K240" s="8"/>
      <c r="M240" s="7"/>
      <c r="N240" s="8"/>
      <c r="O240" s="9" cm="1">
        <f t="array" ref="O240">_xlfn.IFS(AND(B240="Short",F240=Q240),(D240-F240)/D240,AND(B240="Long",F240=Q240),(F240/D240)-1,AND(B240="Long",F240&lt;&gt;Q240),(F240/D240)-1,AND(B240="Short",F240&lt;&gt;Q240),(D240-F240)/D240)</f>
        <v>-0.41498835800849787</v>
      </c>
      <c r="P240" t="s">
        <v>23</v>
      </c>
      <c r="Q240" s="7">
        <v>142.70699999999999</v>
      </c>
      <c r="R240" s="8">
        <v>44144</v>
      </c>
      <c r="S240" s="10">
        <f t="shared" si="9"/>
        <v>366</v>
      </c>
      <c r="T240" s="10">
        <v>0</v>
      </c>
      <c r="V240" s="11" t="b">
        <f t="shared" si="10"/>
        <v>0</v>
      </c>
      <c r="X240" s="10">
        <v>0</v>
      </c>
      <c r="AC240" t="b">
        <f t="shared" si="11"/>
        <v>0</v>
      </c>
    </row>
    <row r="241" spans="1:29" x14ac:dyDescent="0.2">
      <c r="A241" t="s">
        <v>170</v>
      </c>
      <c r="B241" t="s">
        <v>25</v>
      </c>
      <c r="C241" s="6">
        <v>43906</v>
      </c>
      <c r="D241" s="7">
        <v>94.128</v>
      </c>
      <c r="E241" s="6">
        <v>43929</v>
      </c>
      <c r="F241" s="7">
        <v>105.408</v>
      </c>
      <c r="G241">
        <v>1</v>
      </c>
      <c r="H241">
        <v>0</v>
      </c>
      <c r="J241" s="7"/>
      <c r="K241" s="8"/>
      <c r="M241" s="7"/>
      <c r="N241" s="8"/>
      <c r="O241" s="9" cm="1">
        <f t="array" ref="O241">_xlfn.IFS(AND(B241="Short",F241=Q241),(D241-F241)/D241,AND(B241="Long",F241=Q241),(F241/D241)-1,AND(B241="Long",F241&lt;&gt;Q241),(F241/D241)-1,AND(B241="Short",F241&lt;&gt;Q241),(D241-F241)/D241)</f>
        <v>0.11983681795002554</v>
      </c>
      <c r="P241" t="s">
        <v>23</v>
      </c>
      <c r="Q241" s="7">
        <v>105.408</v>
      </c>
      <c r="R241" s="8">
        <v>43906</v>
      </c>
      <c r="S241" s="10">
        <f t="shared" si="9"/>
        <v>23</v>
      </c>
      <c r="T241" s="10">
        <v>1</v>
      </c>
      <c r="V241" s="11" t="str">
        <f t="shared" si="10"/>
        <v>1</v>
      </c>
      <c r="X241" s="10">
        <v>0</v>
      </c>
      <c r="AC241">
        <f t="shared" si="11"/>
        <v>23</v>
      </c>
    </row>
    <row r="242" spans="1:29" x14ac:dyDescent="0.2">
      <c r="A242" t="s">
        <v>166</v>
      </c>
      <c r="B242" t="s">
        <v>22</v>
      </c>
      <c r="C242" s="6">
        <v>43938</v>
      </c>
      <c r="D242" s="7">
        <v>84.307000000000002</v>
      </c>
      <c r="E242" s="6">
        <v>43944</v>
      </c>
      <c r="F242" s="7">
        <v>75.677000000000007</v>
      </c>
      <c r="G242">
        <v>1</v>
      </c>
      <c r="H242">
        <v>0</v>
      </c>
      <c r="J242" s="7"/>
      <c r="K242" s="8"/>
      <c r="M242" s="7"/>
      <c r="N242" s="8"/>
      <c r="O242" s="9" cm="1">
        <f t="array" ref="O242">_xlfn.IFS(AND(B242="Short",F242=Q242),(D242-F242)/D242,AND(B242="Long",F242=Q242),(F242/D242)-1,AND(B242="Long",F242&lt;&gt;Q242),(F242/D242)-1,AND(B242="Short",F242&lt;&gt;Q242),(D242-F242)/D242)</f>
        <v>0.10236397926625304</v>
      </c>
      <c r="P242" t="s">
        <v>23</v>
      </c>
      <c r="Q242" s="7">
        <v>75.677000000000007</v>
      </c>
      <c r="R242" s="8">
        <v>43938</v>
      </c>
      <c r="S242" s="10">
        <f t="shared" si="9"/>
        <v>6</v>
      </c>
      <c r="T242" s="10">
        <v>1</v>
      </c>
      <c r="V242" s="11" t="str">
        <f t="shared" si="10"/>
        <v>1</v>
      </c>
      <c r="X242" s="10">
        <v>0</v>
      </c>
      <c r="AC242">
        <f t="shared" si="11"/>
        <v>6</v>
      </c>
    </row>
    <row r="243" spans="1:29" x14ac:dyDescent="0.2">
      <c r="A243" t="s">
        <v>170</v>
      </c>
      <c r="B243" t="s">
        <v>22</v>
      </c>
      <c r="C243" s="6">
        <v>44764</v>
      </c>
      <c r="D243" s="7">
        <v>207.14</v>
      </c>
      <c r="E243" s="6">
        <v>44855</v>
      </c>
      <c r="F243" s="7">
        <v>178.44</v>
      </c>
      <c r="G243">
        <v>1</v>
      </c>
      <c r="H243">
        <v>0</v>
      </c>
      <c r="J243" s="7"/>
      <c r="K243" s="8"/>
      <c r="M243" s="7"/>
      <c r="N243" s="8"/>
      <c r="O243" s="9" cm="1">
        <f t="array" ref="O243">_xlfn.IFS(AND(B243="Short",F243=Q243),(D243-F243)/D243,AND(B243="Long",F243=Q243),(F243/D243)-1,AND(B243="Long",F243&lt;&gt;Q243),(F243/D243)-1,AND(B243="Short",F243&lt;&gt;Q243),(D243-F243)/D243)</f>
        <v>0.13855363522255476</v>
      </c>
      <c r="P243" t="s">
        <v>23</v>
      </c>
      <c r="Q243" s="7">
        <v>178.44</v>
      </c>
      <c r="R243" s="8">
        <v>44764</v>
      </c>
      <c r="S243" s="10">
        <f t="shared" si="9"/>
        <v>91</v>
      </c>
      <c r="T243" s="10">
        <v>1</v>
      </c>
      <c r="V243" s="11" t="str">
        <f t="shared" si="10"/>
        <v>1</v>
      </c>
      <c r="X243" s="10">
        <v>0</v>
      </c>
      <c r="AC243">
        <f t="shared" si="11"/>
        <v>91</v>
      </c>
    </row>
    <row r="244" spans="1:29" x14ac:dyDescent="0.2">
      <c r="A244" t="s">
        <v>161</v>
      </c>
      <c r="B244" t="s">
        <v>25</v>
      </c>
      <c r="C244" s="6">
        <v>44587</v>
      </c>
      <c r="D244" s="7">
        <v>197.614</v>
      </c>
      <c r="E244" s="6">
        <v>44953</v>
      </c>
      <c r="F244" s="7">
        <v>147.77000000000001</v>
      </c>
      <c r="G244">
        <v>0</v>
      </c>
      <c r="H244">
        <v>0</v>
      </c>
      <c r="J244" s="7"/>
      <c r="K244" s="8"/>
      <c r="M244" s="7"/>
      <c r="N244" s="8"/>
      <c r="O244" s="9" cm="1">
        <f t="array" ref="O244">_xlfn.IFS(AND(B244="Short",F244=Q244),(D244-F244)/D244,AND(B244="Long",F244=Q244),(F244/D244)-1,AND(B244="Long",F244&lt;&gt;Q244),(F244/D244)-1,AND(B244="Short",F244&lt;&gt;Q244),(D244-F244)/D244)</f>
        <v>-0.25222909308044972</v>
      </c>
      <c r="P244" t="s">
        <v>23</v>
      </c>
      <c r="Q244" s="7">
        <v>223.75399999999999</v>
      </c>
      <c r="R244" s="8">
        <v>44587</v>
      </c>
      <c r="S244" s="10">
        <f t="shared" si="9"/>
        <v>366</v>
      </c>
      <c r="T244" s="10">
        <v>0</v>
      </c>
      <c r="V244" s="11" t="b">
        <f t="shared" si="10"/>
        <v>0</v>
      </c>
      <c r="X244" s="10">
        <v>0</v>
      </c>
      <c r="AC244" t="b">
        <f t="shared" si="11"/>
        <v>0</v>
      </c>
    </row>
    <row r="245" spans="1:29" x14ac:dyDescent="0.2">
      <c r="A245" t="s">
        <v>170</v>
      </c>
      <c r="B245" t="s">
        <v>25</v>
      </c>
      <c r="C245" s="6">
        <v>44855</v>
      </c>
      <c r="D245" s="7">
        <v>186.083</v>
      </c>
      <c r="E245" s="6">
        <v>44859</v>
      </c>
      <c r="F245" s="7">
        <v>211.113</v>
      </c>
      <c r="G245">
        <v>1</v>
      </c>
      <c r="H245">
        <v>0</v>
      </c>
      <c r="J245" s="7"/>
      <c r="K245" s="8"/>
      <c r="M245" s="7"/>
      <c r="N245" s="8"/>
      <c r="O245" s="9" cm="1">
        <f t="array" ref="O245">_xlfn.IFS(AND(B245="Short",F245=Q245),(D245-F245)/D245,AND(B245="Long",F245=Q245),(F245/D245)-1,AND(B245="Long",F245&lt;&gt;Q245),(F245/D245)-1,AND(B245="Short",F245&lt;&gt;Q245),(D245-F245)/D245)</f>
        <v>0.1345098692518929</v>
      </c>
      <c r="P245" t="s">
        <v>23</v>
      </c>
      <c r="Q245" s="7">
        <v>211.113</v>
      </c>
      <c r="R245" s="8">
        <v>44855</v>
      </c>
      <c r="S245" s="10">
        <f t="shared" si="9"/>
        <v>4</v>
      </c>
      <c r="T245" s="10">
        <v>1</v>
      </c>
      <c r="V245" s="11" t="str">
        <f t="shared" si="10"/>
        <v>1</v>
      </c>
      <c r="X245" s="10">
        <v>0</v>
      </c>
      <c r="AC245">
        <f t="shared" si="11"/>
        <v>4</v>
      </c>
    </row>
    <row r="246" spans="1:29" x14ac:dyDescent="0.2">
      <c r="A246" t="s">
        <v>184</v>
      </c>
      <c r="B246" t="s">
        <v>25</v>
      </c>
      <c r="C246" s="6">
        <v>44685</v>
      </c>
      <c r="D246" s="7">
        <v>387.39600000000002</v>
      </c>
      <c r="E246" s="6">
        <v>44876</v>
      </c>
      <c r="F246" s="7">
        <v>441.35599999999999</v>
      </c>
      <c r="G246">
        <v>1</v>
      </c>
      <c r="H246">
        <v>0</v>
      </c>
      <c r="J246" s="7"/>
      <c r="K246" s="8"/>
      <c r="M246" s="7"/>
      <c r="N246" s="8"/>
      <c r="O246" s="9" cm="1">
        <f t="array" ref="O246">_xlfn.IFS(AND(B246="Short",F246=Q246),(D246-F246)/D246,AND(B246="Long",F246=Q246),(F246/D246)-1,AND(B246="Long",F246&lt;&gt;Q246),(F246/D246)-1,AND(B246="Short",F246&lt;&gt;Q246),(D246-F246)/D246)</f>
        <v>0.13928899627254787</v>
      </c>
      <c r="P246" t="s">
        <v>23</v>
      </c>
      <c r="Q246" s="7">
        <v>441.35599999999999</v>
      </c>
      <c r="R246" s="8">
        <v>44685</v>
      </c>
      <c r="S246" s="10">
        <f t="shared" si="9"/>
        <v>191</v>
      </c>
      <c r="T246" s="10">
        <v>1</v>
      </c>
      <c r="V246" s="11" t="str">
        <f t="shared" si="10"/>
        <v>1</v>
      </c>
      <c r="X246" s="10">
        <v>0</v>
      </c>
      <c r="AC246">
        <f t="shared" si="11"/>
        <v>191</v>
      </c>
    </row>
    <row r="247" spans="1:29" x14ac:dyDescent="0.2">
      <c r="A247" t="s">
        <v>177</v>
      </c>
      <c r="B247" t="s">
        <v>25</v>
      </c>
      <c r="C247" s="6">
        <v>43906</v>
      </c>
      <c r="D247" s="7">
        <v>184.34</v>
      </c>
      <c r="E247" s="6">
        <v>43935</v>
      </c>
      <c r="F247" s="7">
        <v>208.04</v>
      </c>
      <c r="G247">
        <v>1</v>
      </c>
      <c r="H247">
        <v>0</v>
      </c>
      <c r="J247" s="7"/>
      <c r="K247" s="8"/>
      <c r="M247" s="7"/>
      <c r="N247" s="8"/>
      <c r="O247" s="9" cm="1">
        <f t="array" ref="O247">_xlfn.IFS(AND(B247="Short",F247=Q247),(D247-F247)/D247,AND(B247="Long",F247=Q247),(F247/D247)-1,AND(B247="Long",F247&lt;&gt;Q247),(F247/D247)-1,AND(B247="Short",F247&lt;&gt;Q247),(D247-F247)/D247)</f>
        <v>0.12856677877834422</v>
      </c>
      <c r="P247" t="s">
        <v>23</v>
      </c>
      <c r="Q247" s="7">
        <v>208.04</v>
      </c>
      <c r="R247" s="8">
        <v>43906</v>
      </c>
      <c r="S247" s="10">
        <f t="shared" si="9"/>
        <v>29</v>
      </c>
      <c r="T247" s="10">
        <v>1</v>
      </c>
      <c r="V247" s="11" t="str">
        <f t="shared" si="10"/>
        <v>1</v>
      </c>
      <c r="X247" s="10">
        <v>0</v>
      </c>
      <c r="AC247">
        <f t="shared" si="11"/>
        <v>29</v>
      </c>
    </row>
    <row r="248" spans="1:29" x14ac:dyDescent="0.2">
      <c r="A248" t="s">
        <v>161</v>
      </c>
      <c r="B248" t="s">
        <v>25</v>
      </c>
      <c r="C248" s="6">
        <v>45412</v>
      </c>
      <c r="D248" s="7">
        <v>164.238</v>
      </c>
      <c r="E248" s="6">
        <v>45503</v>
      </c>
      <c r="F248" s="7">
        <v>184.11799999999999</v>
      </c>
      <c r="G248">
        <v>1</v>
      </c>
      <c r="H248">
        <v>0</v>
      </c>
      <c r="J248" s="7"/>
      <c r="K248" s="8"/>
      <c r="M248" s="7"/>
      <c r="N248" s="8"/>
      <c r="O248" s="9" cm="1">
        <f t="array" ref="O248">_xlfn.IFS(AND(B248="Short",F248=Q248),(D248-F248)/D248,AND(B248="Long",F248=Q248),(F248/D248)-1,AND(B248="Long",F248&lt;&gt;Q248),(F248/D248)-1,AND(B248="Short",F248&lt;&gt;Q248),(D248-F248)/D248)</f>
        <v>0.12104385099672421</v>
      </c>
      <c r="P248" t="s">
        <v>23</v>
      </c>
      <c r="Q248" s="7">
        <v>184.11799999999999</v>
      </c>
      <c r="R248" s="8">
        <v>45412</v>
      </c>
      <c r="S248" s="10">
        <f t="shared" si="9"/>
        <v>91</v>
      </c>
      <c r="T248" s="10">
        <v>1</v>
      </c>
      <c r="V248" s="11" t="str">
        <f t="shared" si="10"/>
        <v>1</v>
      </c>
      <c r="X248" s="10">
        <v>0</v>
      </c>
      <c r="AC248">
        <f t="shared" si="11"/>
        <v>91</v>
      </c>
    </row>
    <row r="249" spans="1:29" x14ac:dyDescent="0.2">
      <c r="A249" t="s">
        <v>171</v>
      </c>
      <c r="B249" t="s">
        <v>25</v>
      </c>
      <c r="C249" s="6">
        <v>43906</v>
      </c>
      <c r="D249" s="7">
        <v>63.470999999999997</v>
      </c>
      <c r="E249" s="6">
        <v>43916</v>
      </c>
      <c r="F249" s="7">
        <v>72.480999999999995</v>
      </c>
      <c r="G249">
        <v>1</v>
      </c>
      <c r="H249">
        <v>0</v>
      </c>
      <c r="J249" s="7"/>
      <c r="K249" s="8"/>
      <c r="M249" s="7"/>
      <c r="N249" s="8"/>
      <c r="O249" s="9" cm="1">
        <f t="array" ref="O249">_xlfn.IFS(AND(B249="Short",F249=Q249),(D249-F249)/D249,AND(B249="Long",F249=Q249),(F249/D249)-1,AND(B249="Long",F249&lt;&gt;Q249),(F249/D249)-1,AND(B249="Short",F249&lt;&gt;Q249),(D249-F249)/D249)</f>
        <v>0.1419545934363724</v>
      </c>
      <c r="P249" t="s">
        <v>23</v>
      </c>
      <c r="Q249" s="7">
        <v>72.480999999999995</v>
      </c>
      <c r="R249" s="8">
        <v>43906</v>
      </c>
      <c r="S249" s="10">
        <f t="shared" si="9"/>
        <v>10</v>
      </c>
      <c r="T249" s="10">
        <v>1</v>
      </c>
      <c r="V249" s="11" t="str">
        <f t="shared" si="10"/>
        <v>1</v>
      </c>
      <c r="X249" s="10">
        <v>0</v>
      </c>
      <c r="AC249">
        <f t="shared" si="11"/>
        <v>10</v>
      </c>
    </row>
    <row r="250" spans="1:29" x14ac:dyDescent="0.2">
      <c r="A250" t="s">
        <v>181</v>
      </c>
      <c r="B250" t="s">
        <v>22</v>
      </c>
      <c r="C250" s="6">
        <v>43900</v>
      </c>
      <c r="D250" s="7">
        <v>36.337000000000003</v>
      </c>
      <c r="E250" s="6">
        <v>43902</v>
      </c>
      <c r="F250" s="7">
        <v>32.606999999999999</v>
      </c>
      <c r="G250">
        <v>1</v>
      </c>
      <c r="H250">
        <v>0</v>
      </c>
      <c r="J250" s="7"/>
      <c r="K250" s="8"/>
      <c r="M250" s="7"/>
      <c r="N250" s="8"/>
      <c r="O250" s="9" cm="1">
        <f t="array" ref="O250">_xlfn.IFS(AND(B250="Short",F250=Q250),(D250-F250)/D250,AND(B250="Long",F250=Q250),(F250/D250)-1,AND(B250="Long",F250&lt;&gt;Q250),(F250/D250)-1,AND(B250="Short",F250&lt;&gt;Q250),(D250-F250)/D250)</f>
        <v>0.10265019126510179</v>
      </c>
      <c r="P250" t="s">
        <v>23</v>
      </c>
      <c r="Q250" s="7">
        <v>32.606999999999999</v>
      </c>
      <c r="R250" s="8">
        <v>43900</v>
      </c>
      <c r="S250" s="10">
        <f t="shared" si="9"/>
        <v>2</v>
      </c>
      <c r="T250" s="10">
        <v>1</v>
      </c>
      <c r="V250" s="11" t="str">
        <f t="shared" si="10"/>
        <v>1</v>
      </c>
      <c r="X250" s="10">
        <v>0</v>
      </c>
      <c r="AC250">
        <f t="shared" si="11"/>
        <v>2</v>
      </c>
    </row>
    <row r="251" spans="1:29" x14ac:dyDescent="0.2">
      <c r="A251" t="s">
        <v>181</v>
      </c>
      <c r="B251" t="s">
        <v>25</v>
      </c>
      <c r="C251" s="6">
        <v>43906</v>
      </c>
      <c r="D251" s="7">
        <v>31.391999999999999</v>
      </c>
      <c r="E251" s="6">
        <v>43915</v>
      </c>
      <c r="F251" s="7">
        <v>35.311999999999998</v>
      </c>
      <c r="G251">
        <v>1</v>
      </c>
      <c r="H251">
        <v>0</v>
      </c>
      <c r="J251" s="7"/>
      <c r="K251" s="8"/>
      <c r="M251" s="7"/>
      <c r="N251" s="8"/>
      <c r="O251" s="9" cm="1">
        <f t="array" ref="O251">_xlfn.IFS(AND(B251="Short",F251=Q251),(D251-F251)/D251,AND(B251="Long",F251=Q251),(F251/D251)-1,AND(B251="Long",F251&lt;&gt;Q251),(F251/D251)-1,AND(B251="Short",F251&lt;&gt;Q251),(D251-F251)/D251)</f>
        <v>0.12487257900101922</v>
      </c>
      <c r="P251" t="s">
        <v>23</v>
      </c>
      <c r="Q251" s="7">
        <v>35.311999999999998</v>
      </c>
      <c r="R251" s="8">
        <v>43906</v>
      </c>
      <c r="S251" s="10">
        <f t="shared" si="9"/>
        <v>9</v>
      </c>
      <c r="T251" s="10">
        <v>1</v>
      </c>
      <c r="V251" s="11" t="str">
        <f t="shared" si="10"/>
        <v>1</v>
      </c>
      <c r="X251" s="10">
        <v>0</v>
      </c>
      <c r="AC251">
        <f t="shared" si="11"/>
        <v>9</v>
      </c>
    </row>
    <row r="252" spans="1:29" x14ac:dyDescent="0.2">
      <c r="A252" t="s">
        <v>162</v>
      </c>
      <c r="B252" t="s">
        <v>22</v>
      </c>
      <c r="C252" s="6">
        <v>43900</v>
      </c>
      <c r="D252" s="7">
        <v>13.428000000000001</v>
      </c>
      <c r="E252" s="6">
        <v>43901</v>
      </c>
      <c r="F252" s="7">
        <v>12.108000000000001</v>
      </c>
      <c r="G252">
        <v>1</v>
      </c>
      <c r="H252">
        <v>0</v>
      </c>
      <c r="J252" s="7"/>
      <c r="K252" s="8"/>
      <c r="M252" s="7"/>
      <c r="N252" s="8"/>
      <c r="O252" s="9" cm="1">
        <f t="array" ref="O252">_xlfn.IFS(AND(B252="Short",F252=Q252),(D252-F252)/D252,AND(B252="Long",F252=Q252),(F252/D252)-1,AND(B252="Long",F252&lt;&gt;Q252),(F252/D252)-1,AND(B252="Short",F252&lt;&gt;Q252),(D252-F252)/D252)</f>
        <v>9.8302055406613062E-2</v>
      </c>
      <c r="P252" t="s">
        <v>23</v>
      </c>
      <c r="Q252" s="7">
        <v>12.108000000000001</v>
      </c>
      <c r="R252" s="8">
        <v>43900</v>
      </c>
      <c r="S252" s="10">
        <f t="shared" si="9"/>
        <v>1</v>
      </c>
      <c r="T252" s="10">
        <v>1</v>
      </c>
      <c r="V252" s="11" t="str">
        <f t="shared" si="10"/>
        <v>1</v>
      </c>
      <c r="X252" s="10">
        <v>0</v>
      </c>
      <c r="AC252">
        <f t="shared" si="11"/>
        <v>1</v>
      </c>
    </row>
    <row r="253" spans="1:29" x14ac:dyDescent="0.2">
      <c r="A253" t="s">
        <v>162</v>
      </c>
      <c r="B253" t="s">
        <v>25</v>
      </c>
      <c r="C253" s="6">
        <v>43906</v>
      </c>
      <c r="D253" s="7">
        <v>15.558</v>
      </c>
      <c r="E253" s="6">
        <v>43908</v>
      </c>
      <c r="F253" s="7">
        <v>18.138000000000002</v>
      </c>
      <c r="G253">
        <v>1</v>
      </c>
      <c r="H253">
        <v>0</v>
      </c>
      <c r="J253" s="7"/>
      <c r="K253" s="8"/>
      <c r="M253" s="7"/>
      <c r="N253" s="8"/>
      <c r="O253" s="9" cm="1">
        <f t="array" ref="O253">_xlfn.IFS(AND(B253="Short",F253=Q253),(D253-F253)/D253,AND(B253="Long",F253=Q253),(F253/D253)-1,AND(B253="Long",F253&lt;&gt;Q253),(F253/D253)-1,AND(B253="Short",F253&lt;&gt;Q253),(D253-F253)/D253)</f>
        <v>0.16583108368684929</v>
      </c>
      <c r="P253" t="s">
        <v>23</v>
      </c>
      <c r="Q253" s="7">
        <v>18.138000000000002</v>
      </c>
      <c r="R253" s="8">
        <v>43906</v>
      </c>
      <c r="S253" s="10">
        <f t="shared" si="9"/>
        <v>2</v>
      </c>
      <c r="T253" s="10">
        <v>1</v>
      </c>
      <c r="V253" s="11" t="str">
        <f t="shared" si="10"/>
        <v>1</v>
      </c>
      <c r="X253" s="10">
        <v>0</v>
      </c>
      <c r="AC253">
        <f t="shared" si="11"/>
        <v>2</v>
      </c>
    </row>
    <row r="254" spans="1:29" x14ac:dyDescent="0.2">
      <c r="A254" t="s">
        <v>167</v>
      </c>
      <c r="B254" t="s">
        <v>25</v>
      </c>
      <c r="C254" s="6">
        <v>43906</v>
      </c>
      <c r="D254" s="7">
        <v>255.35499999999999</v>
      </c>
      <c r="E254" s="6">
        <v>43920</v>
      </c>
      <c r="F254" s="7">
        <v>308.90499999999997</v>
      </c>
      <c r="G254">
        <v>1</v>
      </c>
      <c r="H254">
        <v>0</v>
      </c>
      <c r="J254" s="7"/>
      <c r="K254" s="8"/>
      <c r="M254" s="7"/>
      <c r="N254" s="8"/>
      <c r="O254" s="9" cm="1">
        <f t="array" ref="O254">_xlfn.IFS(AND(B254="Short",F254=Q254),(D254-F254)/D254,AND(B254="Long",F254=Q254),(F254/D254)-1,AND(B254="Long",F254&lt;&gt;Q254),(F254/D254)-1,AND(B254="Short",F254&lt;&gt;Q254),(D254-F254)/D254)</f>
        <v>0.20970805349415511</v>
      </c>
      <c r="P254" t="s">
        <v>23</v>
      </c>
      <c r="Q254" s="7">
        <v>308.90499999999997</v>
      </c>
      <c r="R254" s="8">
        <v>43906</v>
      </c>
      <c r="S254" s="10">
        <f t="shared" si="9"/>
        <v>14</v>
      </c>
      <c r="T254" s="10">
        <v>1</v>
      </c>
      <c r="V254" s="11" t="str">
        <f t="shared" si="10"/>
        <v>1</v>
      </c>
      <c r="X254" s="10">
        <v>0</v>
      </c>
      <c r="AC254">
        <f t="shared" si="11"/>
        <v>14</v>
      </c>
    </row>
    <row r="255" spans="1:29" x14ac:dyDescent="0.2">
      <c r="A255" t="s">
        <v>183</v>
      </c>
      <c r="B255" t="s">
        <v>25</v>
      </c>
      <c r="C255" s="6">
        <v>43906</v>
      </c>
      <c r="D255" s="7">
        <v>37.101999999999997</v>
      </c>
      <c r="E255" s="6">
        <v>43986</v>
      </c>
      <c r="F255" s="7">
        <v>43.122</v>
      </c>
      <c r="G255">
        <v>1</v>
      </c>
      <c r="H255">
        <v>0</v>
      </c>
      <c r="J255" s="7"/>
      <c r="K255" s="8"/>
      <c r="M255" s="7"/>
      <c r="N255" s="8"/>
      <c r="O255" s="9" cm="1">
        <f t="array" ref="O255">_xlfn.IFS(AND(B255="Short",F255=Q255),(D255-F255)/D255,AND(B255="Long",F255=Q255),(F255/D255)-1,AND(B255="Long",F255&lt;&gt;Q255),(F255/D255)-1,AND(B255="Short",F255&lt;&gt;Q255),(D255-F255)/D255)</f>
        <v>0.16225540402134664</v>
      </c>
      <c r="P255" t="s">
        <v>23</v>
      </c>
      <c r="Q255" s="7">
        <v>43.122</v>
      </c>
      <c r="R255" s="8">
        <v>43906</v>
      </c>
      <c r="S255" s="10">
        <f t="shared" si="9"/>
        <v>80</v>
      </c>
      <c r="T255" s="10">
        <v>1</v>
      </c>
      <c r="V255" s="11" t="str">
        <f t="shared" si="10"/>
        <v>1</v>
      </c>
      <c r="X255" s="10">
        <v>0</v>
      </c>
      <c r="AC255">
        <f t="shared" si="11"/>
        <v>80</v>
      </c>
    </row>
    <row r="256" spans="1:29" x14ac:dyDescent="0.2">
      <c r="A256" t="s">
        <v>187</v>
      </c>
      <c r="B256" t="s">
        <v>25</v>
      </c>
      <c r="C256" s="6">
        <v>43906</v>
      </c>
      <c r="D256" s="7">
        <v>118.08799999999999</v>
      </c>
      <c r="E256" s="6">
        <v>43917</v>
      </c>
      <c r="F256" s="7">
        <v>132.268</v>
      </c>
      <c r="G256">
        <v>1</v>
      </c>
      <c r="H256">
        <v>0</v>
      </c>
      <c r="J256" s="7"/>
      <c r="K256" s="8"/>
      <c r="M256" s="7"/>
      <c r="N256" s="8"/>
      <c r="O256" s="9" cm="1">
        <f t="array" ref="O256">_xlfn.IFS(AND(B256="Short",F256=Q256),(D256-F256)/D256,AND(B256="Long",F256=Q256),(F256/D256)-1,AND(B256="Long",F256&lt;&gt;Q256),(F256/D256)-1,AND(B256="Short",F256&lt;&gt;Q256),(D256-F256)/D256)</f>
        <v>0.12007994038344294</v>
      </c>
      <c r="P256" t="s">
        <v>23</v>
      </c>
      <c r="Q256" s="7">
        <v>132.268</v>
      </c>
      <c r="R256" s="8">
        <v>43906</v>
      </c>
      <c r="S256" s="10">
        <f t="shared" si="9"/>
        <v>11</v>
      </c>
      <c r="T256" s="10">
        <v>1</v>
      </c>
      <c r="V256" s="11" t="str">
        <f t="shared" si="10"/>
        <v>1</v>
      </c>
      <c r="X256" s="10">
        <v>0</v>
      </c>
      <c r="AC256">
        <f t="shared" si="11"/>
        <v>11</v>
      </c>
    </row>
    <row r="257" spans="1:29" x14ac:dyDescent="0.2">
      <c r="A257" t="s">
        <v>168</v>
      </c>
      <c r="B257" t="s">
        <v>25</v>
      </c>
      <c r="C257" s="6">
        <v>43906</v>
      </c>
      <c r="D257" s="7">
        <v>113.34</v>
      </c>
      <c r="E257" s="6">
        <v>43950</v>
      </c>
      <c r="F257" s="7">
        <v>131.74</v>
      </c>
      <c r="G257">
        <v>1</v>
      </c>
      <c r="H257">
        <v>0</v>
      </c>
      <c r="J257" s="7"/>
      <c r="K257" s="8"/>
      <c r="M257" s="7"/>
      <c r="N257" s="8"/>
      <c r="O257" s="9" cm="1">
        <f t="array" ref="O257">_xlfn.IFS(AND(B257="Short",F257=Q257),(D257-F257)/D257,AND(B257="Long",F257=Q257),(F257/D257)-1,AND(B257="Long",F257&lt;&gt;Q257),(F257/D257)-1,AND(B257="Short",F257&lt;&gt;Q257),(D257-F257)/D257)</f>
        <v>0.16234339156520217</v>
      </c>
      <c r="P257" t="s">
        <v>23</v>
      </c>
      <c r="Q257" s="7">
        <v>131.74</v>
      </c>
      <c r="R257" s="8">
        <v>43906</v>
      </c>
      <c r="S257" s="10">
        <f t="shared" si="9"/>
        <v>44</v>
      </c>
      <c r="T257" s="10">
        <v>1</v>
      </c>
      <c r="V257" s="11" t="str">
        <f t="shared" si="10"/>
        <v>1</v>
      </c>
      <c r="X257" s="10">
        <v>0</v>
      </c>
      <c r="AC257">
        <f t="shared" si="11"/>
        <v>44</v>
      </c>
    </row>
    <row r="258" spans="1:29" x14ac:dyDescent="0.2">
      <c r="A258" t="s">
        <v>175</v>
      </c>
      <c r="B258" t="s">
        <v>25</v>
      </c>
      <c r="C258" s="6">
        <v>43906</v>
      </c>
      <c r="D258" s="7">
        <v>20.126999999999999</v>
      </c>
      <c r="E258" s="6">
        <v>43949</v>
      </c>
      <c r="F258" s="7">
        <v>23.097000000000001</v>
      </c>
      <c r="G258">
        <v>1</v>
      </c>
      <c r="H258">
        <v>0</v>
      </c>
      <c r="J258" s="7"/>
      <c r="K258" s="8"/>
      <c r="M258" s="7"/>
      <c r="N258" s="8"/>
      <c r="O258" s="9" cm="1">
        <f t="array" ref="O258">_xlfn.IFS(AND(B258="Short",F258=Q258),(D258-F258)/D258,AND(B258="Long",F258=Q258),(F258/D258)-1,AND(B258="Long",F258&lt;&gt;Q258),(F258/D258)-1,AND(B258="Short",F258&lt;&gt;Q258),(D258-F258)/D258)</f>
        <v>0.14756297510806382</v>
      </c>
      <c r="P258" t="s">
        <v>23</v>
      </c>
      <c r="Q258" s="7">
        <v>23.097000000000001</v>
      </c>
      <c r="R258" s="8">
        <v>43906</v>
      </c>
      <c r="S258" s="10">
        <f t="shared" si="9"/>
        <v>43</v>
      </c>
      <c r="T258" s="10">
        <v>1</v>
      </c>
      <c r="V258" s="11" t="str">
        <f t="shared" si="10"/>
        <v>1</v>
      </c>
      <c r="X258" s="10">
        <v>0</v>
      </c>
      <c r="AC258">
        <f t="shared" si="11"/>
        <v>43</v>
      </c>
    </row>
    <row r="259" spans="1:29" x14ac:dyDescent="0.2">
      <c r="A259" t="s">
        <v>190</v>
      </c>
      <c r="B259" t="s">
        <v>25</v>
      </c>
      <c r="C259" s="6">
        <v>45146</v>
      </c>
      <c r="D259" s="7">
        <v>64.436999999999998</v>
      </c>
      <c r="E259" s="6">
        <v>45274</v>
      </c>
      <c r="F259" s="7">
        <v>82.106999999999999</v>
      </c>
      <c r="G259">
        <v>1</v>
      </c>
      <c r="H259">
        <v>0</v>
      </c>
      <c r="J259" s="7"/>
      <c r="K259" s="8"/>
      <c r="M259" s="7"/>
      <c r="N259" s="8"/>
      <c r="O259" s="9" cm="1">
        <f t="array" ref="O259">_xlfn.IFS(AND(B259="Short",F259=Q259),(D259-F259)/D259,AND(B259="Long",F259=Q259),(F259/D259)-1,AND(B259="Long",F259&lt;&gt;Q259),(F259/D259)-1,AND(B259="Short",F259&lt;&gt;Q259),(D259-F259)/D259)</f>
        <v>0.2742213324642675</v>
      </c>
      <c r="P259" t="s">
        <v>23</v>
      </c>
      <c r="Q259" s="7">
        <v>82.106999999999999</v>
      </c>
      <c r="R259" s="8">
        <v>45146</v>
      </c>
      <c r="S259" s="10">
        <f t="shared" ref="S259:S322" si="12">_xlfn.DAYS(E259,C259)</f>
        <v>128</v>
      </c>
      <c r="T259" s="10">
        <v>1</v>
      </c>
      <c r="V259" s="11" t="str">
        <f t="shared" ref="V259:V322" si="13">IF(F259=Q259,"1")</f>
        <v>1</v>
      </c>
      <c r="X259" s="10">
        <v>0</v>
      </c>
      <c r="AC259">
        <f t="shared" si="11"/>
        <v>128</v>
      </c>
    </row>
    <row r="260" spans="1:29" x14ac:dyDescent="0.2">
      <c r="A260" t="s">
        <v>175</v>
      </c>
      <c r="B260" t="s">
        <v>22</v>
      </c>
      <c r="C260" s="6">
        <v>44587</v>
      </c>
      <c r="D260" s="7">
        <v>40.07</v>
      </c>
      <c r="E260" s="6">
        <v>44657</v>
      </c>
      <c r="F260" s="7">
        <v>34.770000000000003</v>
      </c>
      <c r="G260">
        <v>1</v>
      </c>
      <c r="H260">
        <v>0</v>
      </c>
      <c r="J260" s="7"/>
      <c r="K260" s="8"/>
      <c r="M260" s="7"/>
      <c r="N260" s="8"/>
      <c r="O260" s="9" cm="1">
        <f t="array" ref="O260">_xlfn.IFS(AND(B260="Short",F260=Q260),(D260-F260)/D260,AND(B260="Long",F260=Q260),(F260/D260)-1,AND(B260="Long",F260&lt;&gt;Q260),(F260/D260)-1,AND(B260="Short",F260&lt;&gt;Q260),(D260-F260)/D260)</f>
        <v>0.13226853007237327</v>
      </c>
      <c r="P260" t="s">
        <v>23</v>
      </c>
      <c r="Q260" s="7">
        <v>34.770000000000003</v>
      </c>
      <c r="R260" s="8">
        <v>44587</v>
      </c>
      <c r="S260" s="10">
        <f t="shared" si="12"/>
        <v>70</v>
      </c>
      <c r="T260" s="10">
        <v>1</v>
      </c>
      <c r="V260" s="11" t="str">
        <f t="shared" si="13"/>
        <v>1</v>
      </c>
      <c r="X260" s="10">
        <v>0</v>
      </c>
      <c r="AC260">
        <f t="shared" ref="AC260:AC323" si="14">IF(O260&gt;-0.01,_xlfn.DAYS(E260,C260))</f>
        <v>70</v>
      </c>
    </row>
    <row r="261" spans="1:29" x14ac:dyDescent="0.2">
      <c r="A261" t="s">
        <v>188</v>
      </c>
      <c r="B261" t="s">
        <v>22</v>
      </c>
      <c r="C261" s="6">
        <v>43928</v>
      </c>
      <c r="D261" s="7">
        <v>69.542000000000002</v>
      </c>
      <c r="E261" s="6">
        <v>43965</v>
      </c>
      <c r="F261" s="7">
        <v>63.161999999999999</v>
      </c>
      <c r="G261">
        <v>1</v>
      </c>
      <c r="H261">
        <v>0</v>
      </c>
      <c r="J261" s="7"/>
      <c r="K261" s="8"/>
      <c r="M261" s="7"/>
      <c r="N261" s="8"/>
      <c r="O261" s="9" cm="1">
        <f t="array" ref="O261">_xlfn.IFS(AND(B261="Short",F261=Q261),(D261-F261)/D261,AND(B261="Long",F261=Q261),(F261/D261)-1,AND(B261="Long",F261&lt;&gt;Q261),(F261/D261)-1,AND(B261="Short",F261&lt;&gt;Q261),(D261-F261)/D261)</f>
        <v>9.1743119266055079E-2</v>
      </c>
      <c r="P261" t="s">
        <v>23</v>
      </c>
      <c r="Q261" s="7">
        <v>63.161999999999999</v>
      </c>
      <c r="R261" s="8">
        <v>43928</v>
      </c>
      <c r="S261" s="10">
        <f t="shared" si="12"/>
        <v>37</v>
      </c>
      <c r="T261" s="10">
        <v>1</v>
      </c>
      <c r="V261" s="11" t="str">
        <f t="shared" si="13"/>
        <v>1</v>
      </c>
      <c r="X261" s="10">
        <v>0</v>
      </c>
      <c r="AC261">
        <f t="shared" si="14"/>
        <v>37</v>
      </c>
    </row>
    <row r="262" spans="1:29" x14ac:dyDescent="0.2">
      <c r="A262" t="s">
        <v>178</v>
      </c>
      <c r="B262" t="s">
        <v>25</v>
      </c>
      <c r="C262" s="6">
        <v>43906</v>
      </c>
      <c r="D262" s="7">
        <v>21.83</v>
      </c>
      <c r="E262" s="6">
        <v>43969</v>
      </c>
      <c r="F262" s="7">
        <v>25.03</v>
      </c>
      <c r="G262">
        <v>1</v>
      </c>
      <c r="H262">
        <v>0</v>
      </c>
      <c r="J262" s="7"/>
      <c r="K262" s="8"/>
      <c r="M262" s="7"/>
      <c r="N262" s="8"/>
      <c r="O262" s="9" cm="1">
        <f t="array" ref="O262">_xlfn.IFS(AND(B262="Short",F262=Q262),(D262-F262)/D262,AND(B262="Long",F262=Q262),(F262/D262)-1,AND(B262="Long",F262&lt;&gt;Q262),(F262/D262)-1,AND(B262="Short",F262&lt;&gt;Q262),(D262-F262)/D262)</f>
        <v>0.14658726523133314</v>
      </c>
      <c r="P262" t="s">
        <v>23</v>
      </c>
      <c r="Q262" s="7">
        <v>25.03</v>
      </c>
      <c r="R262" s="8">
        <v>43906</v>
      </c>
      <c r="S262" s="10">
        <f t="shared" si="12"/>
        <v>63</v>
      </c>
      <c r="T262" s="10">
        <v>1</v>
      </c>
      <c r="V262" s="11" t="str">
        <f t="shared" si="13"/>
        <v>1</v>
      </c>
      <c r="X262" s="10">
        <v>0</v>
      </c>
      <c r="AC262">
        <f t="shared" si="14"/>
        <v>63</v>
      </c>
    </row>
    <row r="263" spans="1:29" x14ac:dyDescent="0.2">
      <c r="A263" t="s">
        <v>172</v>
      </c>
      <c r="B263" t="s">
        <v>22</v>
      </c>
      <c r="C263" s="6">
        <v>44999</v>
      </c>
      <c r="D263" s="7">
        <v>28.86</v>
      </c>
      <c r="E263" s="6">
        <v>44999</v>
      </c>
      <c r="F263" s="7">
        <v>25.96</v>
      </c>
      <c r="G263">
        <v>1</v>
      </c>
      <c r="H263">
        <v>0</v>
      </c>
      <c r="J263" s="7"/>
      <c r="K263" s="8"/>
      <c r="M263" s="7"/>
      <c r="N263" s="8"/>
      <c r="O263" s="9" cm="1">
        <f t="array" ref="O263">_xlfn.IFS(AND(B263="Short",F263=Q263),(D263-F263)/D263,AND(B263="Long",F263=Q263),(F263/D263)-1,AND(B263="Long",F263&lt;&gt;Q263),(F263/D263)-1,AND(B263="Short",F263&lt;&gt;Q263),(D263-F263)/D263)</f>
        <v>0.10048510048510044</v>
      </c>
      <c r="P263" t="s">
        <v>23</v>
      </c>
      <c r="Q263" s="7">
        <v>25.96</v>
      </c>
      <c r="R263" s="8">
        <v>44999</v>
      </c>
      <c r="S263" s="10">
        <f t="shared" si="12"/>
        <v>0</v>
      </c>
      <c r="T263" s="10">
        <v>1</v>
      </c>
      <c r="V263" s="11" t="str">
        <f t="shared" si="13"/>
        <v>1</v>
      </c>
      <c r="X263" s="10">
        <v>0</v>
      </c>
      <c r="AC263">
        <f t="shared" si="14"/>
        <v>0</v>
      </c>
    </row>
    <row r="264" spans="1:29" x14ac:dyDescent="0.2">
      <c r="A264" t="s">
        <v>188</v>
      </c>
      <c r="B264" t="s">
        <v>22</v>
      </c>
      <c r="C264" s="6">
        <v>44144</v>
      </c>
      <c r="D264" s="7">
        <v>110.435</v>
      </c>
      <c r="E264" s="6">
        <v>44510</v>
      </c>
      <c r="F264" s="7">
        <v>146.53</v>
      </c>
      <c r="G264">
        <v>0</v>
      </c>
      <c r="H264">
        <v>0</v>
      </c>
      <c r="J264" s="7"/>
      <c r="K264" s="8"/>
      <c r="M264" s="7"/>
      <c r="N264" s="8"/>
      <c r="O264" s="9" cm="1">
        <f t="array" ref="O264">_xlfn.IFS(AND(B264="Short",F264=Q264),(D264-F264)/D264,AND(B264="Long",F264=Q264),(F264/D264)-1,AND(B264="Long",F264&lt;&gt;Q264),(F264/D264)-1,AND(B264="Short",F264&lt;&gt;Q264),(D264-F264)/D264)</f>
        <v>-0.3268438447955811</v>
      </c>
      <c r="P264" t="s">
        <v>23</v>
      </c>
      <c r="Q264" s="7">
        <v>90.885000000000005</v>
      </c>
      <c r="R264" s="8">
        <v>44144</v>
      </c>
      <c r="S264" s="10">
        <f t="shared" si="12"/>
        <v>366</v>
      </c>
      <c r="T264" s="10">
        <v>0</v>
      </c>
      <c r="V264" s="11" t="b">
        <f t="shared" si="13"/>
        <v>0</v>
      </c>
      <c r="X264" s="10">
        <v>0</v>
      </c>
      <c r="AC264" t="b">
        <f t="shared" si="14"/>
        <v>0</v>
      </c>
    </row>
    <row r="265" spans="1:29" x14ac:dyDescent="0.2">
      <c r="A265" t="s">
        <v>173</v>
      </c>
      <c r="B265" t="s">
        <v>25</v>
      </c>
      <c r="C265" s="6">
        <v>43906</v>
      </c>
      <c r="D265" s="7">
        <v>212.54599999999999</v>
      </c>
      <c r="E265" s="6">
        <v>43916</v>
      </c>
      <c r="F265" s="7">
        <v>238.006</v>
      </c>
      <c r="G265">
        <v>1</v>
      </c>
      <c r="H265">
        <v>0</v>
      </c>
      <c r="J265" s="7"/>
      <c r="K265" s="8"/>
      <c r="M265" s="7"/>
      <c r="N265" s="8"/>
      <c r="O265" s="9" cm="1">
        <f t="array" ref="O265">_xlfn.IFS(AND(B265="Short",F265=Q265),(D265-F265)/D265,AND(B265="Long",F265=Q265),(F265/D265)-1,AND(B265="Long",F265&lt;&gt;Q265),(F265/D265)-1,AND(B265="Short",F265&lt;&gt;Q265),(D265-F265)/D265)</f>
        <v>0.11978583459580516</v>
      </c>
      <c r="P265" t="s">
        <v>23</v>
      </c>
      <c r="Q265" s="7">
        <v>238.006</v>
      </c>
      <c r="R265" s="8">
        <v>43906</v>
      </c>
      <c r="S265" s="10">
        <f t="shared" si="12"/>
        <v>10</v>
      </c>
      <c r="T265" s="10">
        <v>1</v>
      </c>
      <c r="V265" s="11" t="str">
        <f t="shared" si="13"/>
        <v>1</v>
      </c>
      <c r="X265" s="10">
        <v>0</v>
      </c>
      <c r="AC265">
        <f t="shared" si="14"/>
        <v>10</v>
      </c>
    </row>
    <row r="266" spans="1:29" x14ac:dyDescent="0.2">
      <c r="A266" t="s">
        <v>180</v>
      </c>
      <c r="B266" t="s">
        <v>25</v>
      </c>
      <c r="C266" s="6">
        <v>43906</v>
      </c>
      <c r="D266" s="7">
        <v>88.926000000000002</v>
      </c>
      <c r="E266" s="6">
        <v>43930</v>
      </c>
      <c r="F266" s="7">
        <v>100.68600000000001</v>
      </c>
      <c r="G266">
        <v>1</v>
      </c>
      <c r="H266">
        <v>0</v>
      </c>
      <c r="J266" s="7"/>
      <c r="K266" s="8"/>
      <c r="M266" s="7"/>
      <c r="N266" s="8"/>
      <c r="O266" s="9" cm="1">
        <f t="array" ref="O266">_xlfn.IFS(AND(B266="Short",F266=Q266),(D266-F266)/D266,AND(B266="Long",F266=Q266),(F266/D266)-1,AND(B266="Long",F266&lt;&gt;Q266),(F266/D266)-1,AND(B266="Short",F266&lt;&gt;Q266),(D266-F266)/D266)</f>
        <v>0.13224478780109306</v>
      </c>
      <c r="P266" t="s">
        <v>23</v>
      </c>
      <c r="Q266" s="7">
        <v>100.68600000000001</v>
      </c>
      <c r="R266" s="8">
        <v>43906</v>
      </c>
      <c r="S266" s="10">
        <f t="shared" si="12"/>
        <v>24</v>
      </c>
      <c r="T266" s="10">
        <v>1</v>
      </c>
      <c r="V266" s="11" t="str">
        <f t="shared" si="13"/>
        <v>1</v>
      </c>
      <c r="X266" s="10">
        <v>0</v>
      </c>
      <c r="AC266">
        <f t="shared" si="14"/>
        <v>24</v>
      </c>
    </row>
    <row r="267" spans="1:29" x14ac:dyDescent="0.2">
      <c r="A267" t="s">
        <v>174</v>
      </c>
      <c r="B267" t="s">
        <v>25</v>
      </c>
      <c r="C267" s="6">
        <v>43906</v>
      </c>
      <c r="D267" s="7">
        <v>77.268000000000001</v>
      </c>
      <c r="E267" s="6">
        <v>43930</v>
      </c>
      <c r="F267" s="7">
        <v>89.248000000000005</v>
      </c>
      <c r="G267">
        <v>1</v>
      </c>
      <c r="H267">
        <v>0</v>
      </c>
      <c r="J267" s="7"/>
      <c r="K267" s="8"/>
      <c r="M267" s="7"/>
      <c r="N267" s="8"/>
      <c r="O267" s="9" cm="1">
        <f t="array" ref="O267">_xlfn.IFS(AND(B267="Short",F267=Q267),(D267-F267)/D267,AND(B267="Long",F267=Q267),(F267/D267)-1,AND(B267="Long",F267&lt;&gt;Q267),(F267/D267)-1,AND(B267="Short",F267&lt;&gt;Q267),(D267-F267)/D267)</f>
        <v>0.15504477921002224</v>
      </c>
      <c r="P267" t="s">
        <v>23</v>
      </c>
      <c r="Q267" s="7">
        <v>89.248000000000005</v>
      </c>
      <c r="R267" s="8">
        <v>43906</v>
      </c>
      <c r="S267" s="10">
        <f t="shared" si="12"/>
        <v>24</v>
      </c>
      <c r="T267" s="10">
        <v>1</v>
      </c>
      <c r="V267" s="11" t="str">
        <f t="shared" si="13"/>
        <v>1</v>
      </c>
      <c r="X267" s="10">
        <v>0</v>
      </c>
      <c r="AC267">
        <f t="shared" si="14"/>
        <v>24</v>
      </c>
    </row>
    <row r="268" spans="1:29" x14ac:dyDescent="0.2">
      <c r="A268" t="s">
        <v>194</v>
      </c>
      <c r="B268" t="s">
        <v>25</v>
      </c>
      <c r="C268" s="6">
        <v>44050</v>
      </c>
      <c r="D268" s="7">
        <v>348.63614999999999</v>
      </c>
      <c r="E268" s="6">
        <v>44217</v>
      </c>
      <c r="F268" s="7">
        <v>404.96265</v>
      </c>
      <c r="G268">
        <v>1</v>
      </c>
      <c r="H268">
        <v>0</v>
      </c>
      <c r="J268" s="7"/>
      <c r="K268" s="8"/>
      <c r="M268" s="7"/>
      <c r="N268" s="8"/>
      <c r="O268" s="9" cm="1">
        <f t="array" ref="O268">_xlfn.IFS(AND(B268="Short",F268=Q268),(D268-F268)/D268,AND(B268="Long",F268=Q268),(F268/D268)-1,AND(B268="Long",F268&lt;&gt;Q268),(F268/D268)-1,AND(B268="Short",F268&lt;&gt;Q268),(D268-F268)/D268)</f>
        <v>0.16156241973186081</v>
      </c>
      <c r="P268" t="s">
        <v>23</v>
      </c>
      <c r="Q268" s="7">
        <v>404.96265</v>
      </c>
      <c r="R268" s="8">
        <v>44050</v>
      </c>
      <c r="S268" s="10">
        <f t="shared" si="12"/>
        <v>167</v>
      </c>
      <c r="T268" s="10">
        <v>1</v>
      </c>
      <c r="V268" s="11" t="str">
        <f t="shared" si="13"/>
        <v>1</v>
      </c>
      <c r="X268" s="10">
        <v>0</v>
      </c>
      <c r="AC268">
        <f t="shared" si="14"/>
        <v>167</v>
      </c>
    </row>
    <row r="269" spans="1:29" x14ac:dyDescent="0.2">
      <c r="A269" t="s">
        <v>194</v>
      </c>
      <c r="B269" t="s">
        <v>22</v>
      </c>
      <c r="C269" s="6">
        <v>44292</v>
      </c>
      <c r="D269" s="7">
        <v>420.37799999999999</v>
      </c>
      <c r="E269" s="6">
        <v>44320</v>
      </c>
      <c r="F269" s="7">
        <v>380.55799999999999</v>
      </c>
      <c r="G269">
        <v>1</v>
      </c>
      <c r="H269">
        <v>0</v>
      </c>
      <c r="J269" s="7"/>
      <c r="K269" s="8"/>
      <c r="M269" s="7"/>
      <c r="N269" s="8"/>
      <c r="O269" s="9" cm="1">
        <f t="array" ref="O269">_xlfn.IFS(AND(B269="Short",F269=Q269),(D269-F269)/D269,AND(B269="Long",F269=Q269),(F269/D269)-1,AND(B269="Long",F269&lt;&gt;Q269),(F269/D269)-1,AND(B269="Short",F269&lt;&gt;Q269),(D269-F269)/D269)</f>
        <v>9.472427196475551E-2</v>
      </c>
      <c r="P269" t="s">
        <v>23</v>
      </c>
      <c r="Q269" s="7">
        <v>380.55799999999999</v>
      </c>
      <c r="R269" s="8">
        <v>44292</v>
      </c>
      <c r="S269" s="10">
        <f t="shared" si="12"/>
        <v>28</v>
      </c>
      <c r="T269" s="10">
        <v>1</v>
      </c>
      <c r="V269" s="11" t="str">
        <f t="shared" si="13"/>
        <v>1</v>
      </c>
      <c r="X269" s="10">
        <v>0</v>
      </c>
      <c r="AC269">
        <f t="shared" si="14"/>
        <v>28</v>
      </c>
    </row>
    <row r="270" spans="1:29" x14ac:dyDescent="0.2">
      <c r="A270" t="s">
        <v>174</v>
      </c>
      <c r="B270" t="s">
        <v>25</v>
      </c>
      <c r="C270" s="6">
        <v>45222</v>
      </c>
      <c r="D270" s="7">
        <v>51.838999999999999</v>
      </c>
      <c r="E270" s="6">
        <v>45425</v>
      </c>
      <c r="F270" s="7">
        <v>68.629000000000005</v>
      </c>
      <c r="G270">
        <v>1</v>
      </c>
      <c r="H270">
        <v>0</v>
      </c>
      <c r="J270" s="7"/>
      <c r="K270" s="8"/>
      <c r="M270" s="7"/>
      <c r="N270" s="8"/>
      <c r="O270" s="9" cm="1">
        <f t="array" ref="O270">_xlfn.IFS(AND(B270="Short",F270=Q270),(D270-F270)/D270,AND(B270="Long",F270=Q270),(F270/D270)-1,AND(B270="Long",F270&lt;&gt;Q270),(F270/D270)-1,AND(B270="Short",F270&lt;&gt;Q270),(D270-F270)/D270)</f>
        <v>0.32388742066783704</v>
      </c>
      <c r="P270" t="s">
        <v>23</v>
      </c>
      <c r="Q270" s="7">
        <v>68.629000000000005</v>
      </c>
      <c r="R270" s="8">
        <v>45222</v>
      </c>
      <c r="S270" s="10">
        <f t="shared" si="12"/>
        <v>203</v>
      </c>
      <c r="T270" s="10">
        <v>1</v>
      </c>
      <c r="V270" s="11" t="str">
        <f t="shared" si="13"/>
        <v>1</v>
      </c>
      <c r="X270" s="10">
        <v>0</v>
      </c>
      <c r="AC270">
        <f t="shared" si="14"/>
        <v>203</v>
      </c>
    </row>
    <row r="271" spans="1:29" x14ac:dyDescent="0.2">
      <c r="A271" t="s">
        <v>192</v>
      </c>
      <c r="B271" t="s">
        <v>25</v>
      </c>
      <c r="C271" s="6">
        <v>43906</v>
      </c>
      <c r="D271" s="7">
        <v>35.036000000000001</v>
      </c>
      <c r="E271" s="6">
        <v>43930</v>
      </c>
      <c r="F271" s="7">
        <v>41.195999999999998</v>
      </c>
      <c r="G271">
        <v>1</v>
      </c>
      <c r="H271">
        <v>0</v>
      </c>
      <c r="J271" s="7"/>
      <c r="K271" s="8"/>
      <c r="M271" s="7"/>
      <c r="N271" s="8"/>
      <c r="O271" s="9" cm="1">
        <f t="array" ref="O271">_xlfn.IFS(AND(B271="Short",F271=Q271),(D271-F271)/D271,AND(B271="Long",F271=Q271),(F271/D271)-1,AND(B271="Long",F271&lt;&gt;Q271),(F271/D271)-1,AND(B271="Short",F271&lt;&gt;Q271),(D271-F271)/D271)</f>
        <v>0.17581915743806364</v>
      </c>
      <c r="P271" t="s">
        <v>23</v>
      </c>
      <c r="Q271" s="7">
        <v>41.195999999999998</v>
      </c>
      <c r="R271" s="8">
        <v>43906</v>
      </c>
      <c r="S271" s="10">
        <f t="shared" si="12"/>
        <v>24</v>
      </c>
      <c r="T271" s="10">
        <v>1</v>
      </c>
      <c r="V271" s="11" t="str">
        <f t="shared" si="13"/>
        <v>1</v>
      </c>
      <c r="X271" s="10">
        <v>0</v>
      </c>
      <c r="AC271">
        <f t="shared" si="14"/>
        <v>24</v>
      </c>
    </row>
    <row r="272" spans="1:29" x14ac:dyDescent="0.2">
      <c r="A272" t="s">
        <v>192</v>
      </c>
      <c r="B272" t="s">
        <v>25</v>
      </c>
      <c r="C272" s="6">
        <v>44144</v>
      </c>
      <c r="D272" s="7">
        <v>67.480999999999995</v>
      </c>
      <c r="E272" s="6">
        <v>44175</v>
      </c>
      <c r="F272" s="7">
        <v>75.891000000000005</v>
      </c>
      <c r="G272">
        <v>1</v>
      </c>
      <c r="H272">
        <v>0</v>
      </c>
      <c r="J272" s="7"/>
      <c r="K272" s="8"/>
      <c r="M272" s="7"/>
      <c r="N272" s="8"/>
      <c r="O272" s="9" cm="1">
        <f t="array" ref="O272">_xlfn.IFS(AND(B272="Short",F272=Q272),(D272-F272)/D272,AND(B272="Long",F272=Q272),(F272/D272)-1,AND(B272="Long",F272&lt;&gt;Q272),(F272/D272)-1,AND(B272="Short",F272&lt;&gt;Q272),(D272-F272)/D272)</f>
        <v>0.12462767297461519</v>
      </c>
      <c r="P272" t="s">
        <v>23</v>
      </c>
      <c r="Q272" s="7">
        <v>75.891000000000005</v>
      </c>
      <c r="R272" s="8">
        <v>44144</v>
      </c>
      <c r="S272" s="10">
        <f t="shared" si="12"/>
        <v>31</v>
      </c>
      <c r="T272" s="10">
        <v>1</v>
      </c>
      <c r="V272" s="11" t="str">
        <f t="shared" si="13"/>
        <v>1</v>
      </c>
      <c r="X272" s="10">
        <v>0</v>
      </c>
      <c r="AC272">
        <f t="shared" si="14"/>
        <v>31</v>
      </c>
    </row>
    <row r="273" spans="1:29" x14ac:dyDescent="0.2">
      <c r="A273" t="s">
        <v>194</v>
      </c>
      <c r="B273" t="s">
        <v>25</v>
      </c>
      <c r="C273" s="6">
        <v>44785</v>
      </c>
      <c r="D273" s="7">
        <v>203.095</v>
      </c>
      <c r="E273" s="6">
        <v>44788</v>
      </c>
      <c r="F273" s="7">
        <v>230.14500000000001</v>
      </c>
      <c r="G273">
        <v>1</v>
      </c>
      <c r="H273">
        <v>0</v>
      </c>
      <c r="J273" s="7"/>
      <c r="K273" s="8"/>
      <c r="M273" s="7"/>
      <c r="N273" s="8"/>
      <c r="O273" s="9" cm="1">
        <f t="array" ref="O273">_xlfn.IFS(AND(B273="Short",F273=Q273),(D273-F273)/D273,AND(B273="Long",F273=Q273),(F273/D273)-1,AND(B273="Long",F273&lt;&gt;Q273),(F273/D273)-1,AND(B273="Short",F273&lt;&gt;Q273),(D273-F273)/D273)</f>
        <v>0.13318890174548859</v>
      </c>
      <c r="P273" t="s">
        <v>23</v>
      </c>
      <c r="Q273" s="7">
        <v>230.14500000000001</v>
      </c>
      <c r="R273" s="8">
        <v>44785</v>
      </c>
      <c r="S273" s="10">
        <f t="shared" si="12"/>
        <v>3</v>
      </c>
      <c r="T273" s="10">
        <v>1</v>
      </c>
      <c r="V273" s="11" t="str">
        <f t="shared" si="13"/>
        <v>1</v>
      </c>
      <c r="X273" s="10">
        <v>0</v>
      </c>
      <c r="AC273">
        <f t="shared" si="14"/>
        <v>3</v>
      </c>
    </row>
    <row r="274" spans="1:29" x14ac:dyDescent="0.2">
      <c r="A274" t="s">
        <v>194</v>
      </c>
      <c r="B274" t="s">
        <v>25</v>
      </c>
      <c r="C274" s="6">
        <v>44936</v>
      </c>
      <c r="D274" s="7">
        <v>188.32</v>
      </c>
      <c r="E274" s="6">
        <v>44944</v>
      </c>
      <c r="F274" s="7">
        <v>209.42</v>
      </c>
      <c r="G274">
        <v>1</v>
      </c>
      <c r="H274">
        <v>0</v>
      </c>
      <c r="J274" s="7"/>
      <c r="K274" s="8"/>
      <c r="M274" s="7"/>
      <c r="N274" s="8"/>
      <c r="O274" s="9" cm="1">
        <f t="array" ref="O274">_xlfn.IFS(AND(B274="Short",F274=Q274),(D274-F274)/D274,AND(B274="Long",F274=Q274),(F274/D274)-1,AND(B274="Long",F274&lt;&gt;Q274),(F274/D274)-1,AND(B274="Short",F274&lt;&gt;Q274),(D274-F274)/D274)</f>
        <v>0.11204333050127446</v>
      </c>
      <c r="P274" t="s">
        <v>23</v>
      </c>
      <c r="Q274" s="7">
        <v>209.42</v>
      </c>
      <c r="R274" s="8">
        <v>44936</v>
      </c>
      <c r="S274" s="10">
        <f t="shared" si="12"/>
        <v>8</v>
      </c>
      <c r="T274" s="10">
        <v>1</v>
      </c>
      <c r="V274" s="11" t="str">
        <f t="shared" si="13"/>
        <v>1</v>
      </c>
      <c r="X274" s="10">
        <v>0</v>
      </c>
      <c r="AC274">
        <f t="shared" si="14"/>
        <v>8</v>
      </c>
    </row>
    <row r="275" spans="1:29" x14ac:dyDescent="0.2">
      <c r="A275" t="s">
        <v>197</v>
      </c>
      <c r="B275" t="s">
        <v>25</v>
      </c>
      <c r="C275" s="6">
        <v>43906</v>
      </c>
      <c r="D275" s="7">
        <v>130.14099999999999</v>
      </c>
      <c r="E275" s="6">
        <v>43985</v>
      </c>
      <c r="F275" s="7">
        <v>151.55099999999999</v>
      </c>
      <c r="G275">
        <v>1</v>
      </c>
      <c r="H275">
        <v>0</v>
      </c>
      <c r="J275" s="7"/>
      <c r="K275" s="8"/>
      <c r="M275" s="7"/>
      <c r="N275" s="8"/>
      <c r="O275" s="9" cm="1">
        <f t="array" ref="O275">_xlfn.IFS(AND(B275="Short",F275=Q275),(D275-F275)/D275,AND(B275="Long",F275=Q275),(F275/D275)-1,AND(B275="Long",F275&lt;&gt;Q275),(F275/D275)-1,AND(B275="Short",F275&lt;&gt;Q275),(D275-F275)/D275)</f>
        <v>0.16451387341421997</v>
      </c>
      <c r="P275" t="s">
        <v>23</v>
      </c>
      <c r="Q275" s="7">
        <v>151.55099999999999</v>
      </c>
      <c r="R275" s="8">
        <v>43906</v>
      </c>
      <c r="S275" s="10">
        <f t="shared" si="12"/>
        <v>79</v>
      </c>
      <c r="T275" s="10">
        <v>1</v>
      </c>
      <c r="V275" s="11" t="str">
        <f t="shared" si="13"/>
        <v>1</v>
      </c>
      <c r="X275" s="10">
        <v>0</v>
      </c>
      <c r="AC275">
        <f t="shared" si="14"/>
        <v>79</v>
      </c>
    </row>
    <row r="276" spans="1:29" x14ac:dyDescent="0.2">
      <c r="A276" t="s">
        <v>194</v>
      </c>
      <c r="B276" t="s">
        <v>25</v>
      </c>
      <c r="C276" s="6">
        <v>45240</v>
      </c>
      <c r="D276" s="7">
        <v>95.316000000000003</v>
      </c>
      <c r="E276" s="6">
        <v>45261</v>
      </c>
      <c r="F276" s="7">
        <v>108.276</v>
      </c>
      <c r="G276">
        <v>1</v>
      </c>
      <c r="H276">
        <v>0</v>
      </c>
      <c r="J276" s="7"/>
      <c r="K276" s="8"/>
      <c r="M276" s="7"/>
      <c r="N276" s="8"/>
      <c r="O276" s="9" cm="1">
        <f t="array" ref="O276">_xlfn.IFS(AND(B276="Short",F276=Q276),(D276-F276)/D276,AND(B276="Long",F276=Q276),(F276/D276)-1,AND(B276="Long",F276&lt;&gt;Q276),(F276/D276)-1,AND(B276="Short",F276&lt;&gt;Q276),(D276-F276)/D276)</f>
        <v>0.13596877753997227</v>
      </c>
      <c r="P276" t="s">
        <v>23</v>
      </c>
      <c r="Q276" s="7">
        <v>108.276</v>
      </c>
      <c r="R276" s="8">
        <v>45240</v>
      </c>
      <c r="S276" s="10">
        <f t="shared" si="12"/>
        <v>21</v>
      </c>
      <c r="T276" s="10">
        <v>1</v>
      </c>
      <c r="V276" s="11" t="str">
        <f t="shared" si="13"/>
        <v>1</v>
      </c>
      <c r="X276" s="10">
        <v>0</v>
      </c>
      <c r="AC276">
        <f t="shared" si="14"/>
        <v>21</v>
      </c>
    </row>
    <row r="277" spans="1:29" x14ac:dyDescent="0.2">
      <c r="A277" t="s">
        <v>197</v>
      </c>
      <c r="B277" t="s">
        <v>22</v>
      </c>
      <c r="C277" s="6">
        <v>44144</v>
      </c>
      <c r="D277" s="7">
        <v>202.83699999999999</v>
      </c>
      <c r="E277" s="6">
        <v>44510</v>
      </c>
      <c r="F277" s="7">
        <v>225.41</v>
      </c>
      <c r="G277">
        <v>0</v>
      </c>
      <c r="H277">
        <v>0</v>
      </c>
      <c r="J277" s="7"/>
      <c r="K277" s="8"/>
      <c r="M277" s="7"/>
      <c r="N277" s="8"/>
      <c r="O277" s="9" cm="1">
        <f t="array" ref="O277">_xlfn.IFS(AND(B277="Short",F277=Q277),(D277-F277)/D277,AND(B277="Long",F277=Q277),(F277/D277)-1,AND(B277="Long",F277&lt;&gt;Q277),(F277/D277)-1,AND(B277="Short",F277&lt;&gt;Q277),(D277-F277)/D277)</f>
        <v>-0.11128640238220841</v>
      </c>
      <c r="P277" t="s">
        <v>23</v>
      </c>
      <c r="Q277" s="7">
        <v>182.20699999999999</v>
      </c>
      <c r="R277" s="8">
        <v>44144</v>
      </c>
      <c r="S277" s="10">
        <f t="shared" si="12"/>
        <v>366</v>
      </c>
      <c r="T277" s="10">
        <v>0</v>
      </c>
      <c r="V277" s="11" t="b">
        <f t="shared" si="13"/>
        <v>0</v>
      </c>
      <c r="X277" s="10">
        <v>0</v>
      </c>
      <c r="AC277" t="b">
        <f t="shared" si="14"/>
        <v>0</v>
      </c>
    </row>
    <row r="278" spans="1:29" x14ac:dyDescent="0.2">
      <c r="A278" t="s">
        <v>198</v>
      </c>
      <c r="B278" t="s">
        <v>25</v>
      </c>
      <c r="C278" s="6">
        <v>43833</v>
      </c>
      <c r="D278" s="7">
        <v>77.132000000000005</v>
      </c>
      <c r="E278" s="6">
        <v>43928</v>
      </c>
      <c r="F278" s="7">
        <v>86.951999999999998</v>
      </c>
      <c r="G278">
        <v>1</v>
      </c>
      <c r="H278">
        <v>0</v>
      </c>
      <c r="J278" s="7"/>
      <c r="K278" s="8"/>
      <c r="M278" s="7"/>
      <c r="N278" s="8"/>
      <c r="O278" s="9" cm="1">
        <f t="array" ref="O278">_xlfn.IFS(AND(B278="Short",F278=Q278),(D278-F278)/D278,AND(B278="Long",F278=Q278),(F278/D278)-1,AND(B278="Long",F278&lt;&gt;Q278),(F278/D278)-1,AND(B278="Short",F278&lt;&gt;Q278),(D278-F278)/D278)</f>
        <v>0.12731421459316494</v>
      </c>
      <c r="P278" t="s">
        <v>23</v>
      </c>
      <c r="Q278" s="7">
        <v>86.951999999999998</v>
      </c>
      <c r="R278" s="8">
        <v>43833</v>
      </c>
      <c r="S278" s="10">
        <f t="shared" si="12"/>
        <v>95</v>
      </c>
      <c r="T278" s="10">
        <v>1</v>
      </c>
      <c r="V278" s="11" t="str">
        <f t="shared" si="13"/>
        <v>1</v>
      </c>
      <c r="X278" s="10">
        <v>0</v>
      </c>
      <c r="AC278">
        <f t="shared" si="14"/>
        <v>95</v>
      </c>
    </row>
    <row r="279" spans="1:29" x14ac:dyDescent="0.2">
      <c r="A279" t="s">
        <v>182</v>
      </c>
      <c r="B279" t="s">
        <v>25</v>
      </c>
      <c r="C279" s="6">
        <v>43906</v>
      </c>
      <c r="D279" s="7">
        <v>32.305999999999997</v>
      </c>
      <c r="E279" s="6">
        <v>43915</v>
      </c>
      <c r="F279" s="7">
        <v>36.366</v>
      </c>
      <c r="G279">
        <v>1</v>
      </c>
      <c r="H279">
        <v>0</v>
      </c>
      <c r="J279" s="7"/>
      <c r="K279" s="8"/>
      <c r="M279" s="7"/>
      <c r="N279" s="8"/>
      <c r="O279" s="9" cm="1">
        <f t="array" ref="O279">_xlfn.IFS(AND(B279="Short",F279=Q279),(D279-F279)/D279,AND(B279="Long",F279=Q279),(F279/D279)-1,AND(B279="Long",F279&lt;&gt;Q279),(F279/D279)-1,AND(B279="Short",F279&lt;&gt;Q279),(D279-F279)/D279)</f>
        <v>0.12567324955116699</v>
      </c>
      <c r="P279" t="s">
        <v>23</v>
      </c>
      <c r="Q279" s="7">
        <v>36.366</v>
      </c>
      <c r="R279" s="8">
        <v>43906</v>
      </c>
      <c r="S279" s="10">
        <f t="shared" si="12"/>
        <v>9</v>
      </c>
      <c r="T279" s="10">
        <v>1</v>
      </c>
      <c r="V279" s="11" t="str">
        <f t="shared" si="13"/>
        <v>1</v>
      </c>
      <c r="X279" s="10">
        <v>0</v>
      </c>
      <c r="AC279">
        <f t="shared" si="14"/>
        <v>9</v>
      </c>
    </row>
    <row r="280" spans="1:29" x14ac:dyDescent="0.2">
      <c r="A280" t="s">
        <v>203</v>
      </c>
      <c r="B280" t="s">
        <v>25</v>
      </c>
      <c r="C280" s="6">
        <v>43906</v>
      </c>
      <c r="D280" s="7">
        <v>48.201999999999998</v>
      </c>
      <c r="E280" s="6">
        <v>43916</v>
      </c>
      <c r="F280" s="7">
        <v>55.122</v>
      </c>
      <c r="G280">
        <v>1</v>
      </c>
      <c r="H280">
        <v>0</v>
      </c>
      <c r="J280" s="7"/>
      <c r="K280" s="8"/>
      <c r="M280" s="7"/>
      <c r="N280" s="8"/>
      <c r="O280" s="9" cm="1">
        <f t="array" ref="O280">_xlfn.IFS(AND(B280="Short",F280=Q280),(D280-F280)/D280,AND(B280="Long",F280=Q280),(F280/D280)-1,AND(B280="Long",F280&lt;&gt;Q280),(F280/D280)-1,AND(B280="Short",F280&lt;&gt;Q280),(D280-F280)/D280)</f>
        <v>0.14356250777976021</v>
      </c>
      <c r="P280" t="s">
        <v>23</v>
      </c>
      <c r="Q280" s="7">
        <v>55.122</v>
      </c>
      <c r="R280" s="8">
        <v>43906</v>
      </c>
      <c r="S280" s="10">
        <f t="shared" si="12"/>
        <v>10</v>
      </c>
      <c r="T280" s="10">
        <v>1</v>
      </c>
      <c r="V280" s="11" t="str">
        <f t="shared" si="13"/>
        <v>1</v>
      </c>
      <c r="X280" s="10">
        <v>0</v>
      </c>
      <c r="AC280">
        <f t="shared" si="14"/>
        <v>10</v>
      </c>
    </row>
    <row r="281" spans="1:29" x14ac:dyDescent="0.2">
      <c r="A281" t="s">
        <v>182</v>
      </c>
      <c r="B281" t="s">
        <v>22</v>
      </c>
      <c r="C281" s="6">
        <v>44132</v>
      </c>
      <c r="D281" s="7">
        <v>91.335999999999999</v>
      </c>
      <c r="E281" s="6">
        <v>44139</v>
      </c>
      <c r="F281" s="7">
        <v>81.396000000000001</v>
      </c>
      <c r="G281">
        <v>1</v>
      </c>
      <c r="H281">
        <v>0</v>
      </c>
      <c r="J281" s="7"/>
      <c r="K281" s="8"/>
      <c r="M281" s="7"/>
      <c r="N281" s="8"/>
      <c r="O281" s="9" cm="1">
        <f t="array" ref="O281">_xlfn.IFS(AND(B281="Short",F281=Q281),(D281-F281)/D281,AND(B281="Long",F281=Q281),(F281/D281)-1,AND(B281="Long",F281&lt;&gt;Q281),(F281/D281)-1,AND(B281="Short",F281&lt;&gt;Q281),(D281-F281)/D281)</f>
        <v>0.10882893930104229</v>
      </c>
      <c r="P281" t="s">
        <v>23</v>
      </c>
      <c r="Q281" s="7">
        <v>81.396000000000001</v>
      </c>
      <c r="R281" s="8">
        <v>44132</v>
      </c>
      <c r="S281" s="10">
        <f t="shared" si="12"/>
        <v>7</v>
      </c>
      <c r="T281" s="10">
        <v>1</v>
      </c>
      <c r="V281" s="11" t="str">
        <f t="shared" si="13"/>
        <v>1</v>
      </c>
      <c r="X281" s="10">
        <v>0</v>
      </c>
      <c r="AC281">
        <f t="shared" si="14"/>
        <v>7</v>
      </c>
    </row>
    <row r="282" spans="1:29" x14ac:dyDescent="0.2">
      <c r="A282" t="s">
        <v>203</v>
      </c>
      <c r="B282" t="s">
        <v>22</v>
      </c>
      <c r="C282" s="6">
        <v>44209</v>
      </c>
      <c r="D282" s="7">
        <v>58.874000000000002</v>
      </c>
      <c r="E282" s="6">
        <v>44400</v>
      </c>
      <c r="F282" s="7">
        <v>52.613999999999997</v>
      </c>
      <c r="G282">
        <v>1</v>
      </c>
      <c r="H282">
        <v>0</v>
      </c>
      <c r="J282" s="7"/>
      <c r="K282" s="8"/>
      <c r="M282" s="7"/>
      <c r="N282" s="8"/>
      <c r="O282" s="9" cm="1">
        <f t="array" ref="O282">_xlfn.IFS(AND(B282="Short",F282=Q282),(D282-F282)/D282,AND(B282="Long",F282=Q282),(F282/D282)-1,AND(B282="Long",F282&lt;&gt;Q282),(F282/D282)-1,AND(B282="Short",F282&lt;&gt;Q282),(D282-F282)/D282)</f>
        <v>0.10632876991541265</v>
      </c>
      <c r="P282" t="s">
        <v>23</v>
      </c>
      <c r="Q282" s="7">
        <v>52.613999999999997</v>
      </c>
      <c r="R282" s="8">
        <v>44209</v>
      </c>
      <c r="S282" s="10">
        <f t="shared" si="12"/>
        <v>191</v>
      </c>
      <c r="T282" s="10">
        <v>1</v>
      </c>
      <c r="V282" s="11" t="str">
        <f t="shared" si="13"/>
        <v>1</v>
      </c>
      <c r="X282" s="10">
        <v>0</v>
      </c>
      <c r="AC282">
        <f t="shared" si="14"/>
        <v>191</v>
      </c>
    </row>
    <row r="283" spans="1:29" x14ac:dyDescent="0.2">
      <c r="A283" t="s">
        <v>182</v>
      </c>
      <c r="B283" t="s">
        <v>25</v>
      </c>
      <c r="C283" s="6">
        <v>44622</v>
      </c>
      <c r="D283" s="7">
        <v>66.817999999999998</v>
      </c>
      <c r="E283" s="6">
        <v>44627</v>
      </c>
      <c r="F283" s="7">
        <v>76.597999999999999</v>
      </c>
      <c r="G283">
        <v>1</v>
      </c>
      <c r="H283">
        <v>0</v>
      </c>
      <c r="J283" s="7"/>
      <c r="K283" s="8"/>
      <c r="M283" s="7"/>
      <c r="N283" s="8"/>
      <c r="O283" s="9" cm="1">
        <f t="array" ref="O283">_xlfn.IFS(AND(B283="Short",F283=Q283),(D283-F283)/D283,AND(B283="Long",F283=Q283),(F283/D283)-1,AND(B283="Long",F283&lt;&gt;Q283),(F283/D283)-1,AND(B283="Short",F283&lt;&gt;Q283),(D283-F283)/D283)</f>
        <v>0.14636774521835427</v>
      </c>
      <c r="P283" t="s">
        <v>23</v>
      </c>
      <c r="Q283" s="7">
        <v>76.597999999999999</v>
      </c>
      <c r="R283" s="8">
        <v>44622</v>
      </c>
      <c r="S283" s="10">
        <f t="shared" si="12"/>
        <v>5</v>
      </c>
      <c r="T283" s="10">
        <v>1</v>
      </c>
      <c r="V283" s="11" t="str">
        <f t="shared" si="13"/>
        <v>1</v>
      </c>
      <c r="X283" s="10">
        <v>0</v>
      </c>
      <c r="AC283">
        <f t="shared" si="14"/>
        <v>5</v>
      </c>
    </row>
    <row r="284" spans="1:29" x14ac:dyDescent="0.2">
      <c r="A284" t="s">
        <v>199</v>
      </c>
      <c r="B284" t="s">
        <v>25</v>
      </c>
      <c r="C284" s="6">
        <v>45077</v>
      </c>
      <c r="D284" s="7">
        <v>14.026</v>
      </c>
      <c r="E284" s="6">
        <v>45084</v>
      </c>
      <c r="F284" s="7">
        <v>15.686</v>
      </c>
      <c r="G284">
        <v>1</v>
      </c>
      <c r="H284">
        <v>0</v>
      </c>
      <c r="J284" s="7"/>
      <c r="K284" s="8"/>
      <c r="M284" s="7"/>
      <c r="N284" s="8"/>
      <c r="O284" s="9" cm="1">
        <f t="array" ref="O284">_xlfn.IFS(AND(B284="Short",F284=Q284),(D284-F284)/D284,AND(B284="Long",F284=Q284),(F284/D284)-1,AND(B284="Long",F284&lt;&gt;Q284),(F284/D284)-1,AND(B284="Short",F284&lt;&gt;Q284),(D284-F284)/D284)</f>
        <v>0.11835163268216164</v>
      </c>
      <c r="P284" t="s">
        <v>23</v>
      </c>
      <c r="Q284" s="7">
        <v>15.686</v>
      </c>
      <c r="R284" s="8">
        <v>45077</v>
      </c>
      <c r="S284" s="10">
        <f t="shared" si="12"/>
        <v>7</v>
      </c>
      <c r="T284" s="10">
        <v>1</v>
      </c>
      <c r="V284" s="11" t="str">
        <f t="shared" si="13"/>
        <v>1</v>
      </c>
      <c r="X284" s="10">
        <v>0</v>
      </c>
      <c r="AC284">
        <f t="shared" si="14"/>
        <v>7</v>
      </c>
    </row>
    <row r="285" spans="1:29" x14ac:dyDescent="0.2">
      <c r="A285" t="s">
        <v>182</v>
      </c>
      <c r="B285" t="s">
        <v>22</v>
      </c>
      <c r="C285" s="6">
        <v>44770</v>
      </c>
      <c r="D285" s="7">
        <v>88.343000000000004</v>
      </c>
      <c r="E285" s="6">
        <v>45138</v>
      </c>
      <c r="F285" s="7">
        <v>207.4</v>
      </c>
      <c r="G285">
        <v>0</v>
      </c>
      <c r="H285">
        <v>0</v>
      </c>
      <c r="J285" s="7"/>
      <c r="K285" s="8"/>
      <c r="M285" s="7"/>
      <c r="N285" s="8"/>
      <c r="O285" s="9" cm="1">
        <f t="array" ref="O285">_xlfn.IFS(AND(B285="Short",F285=Q285),(D285-F285)/D285,AND(B285="Long",F285=Q285),(F285/D285)-1,AND(B285="Long",F285&lt;&gt;Q285),(F285/D285)-1,AND(B285="Short",F285&lt;&gt;Q285),(D285-F285)/D285)</f>
        <v>-1.3476676137328367</v>
      </c>
      <c r="P285" t="s">
        <v>23</v>
      </c>
      <c r="Q285" s="7">
        <v>75.472999999999999</v>
      </c>
      <c r="R285" s="8">
        <v>44770</v>
      </c>
      <c r="S285" s="10">
        <f t="shared" si="12"/>
        <v>368</v>
      </c>
      <c r="T285" s="10">
        <v>0</v>
      </c>
      <c r="V285" s="11" t="b">
        <f t="shared" si="13"/>
        <v>0</v>
      </c>
      <c r="X285" s="10">
        <v>0</v>
      </c>
      <c r="AC285" t="b">
        <f t="shared" si="14"/>
        <v>0</v>
      </c>
    </row>
    <row r="286" spans="1:29" x14ac:dyDescent="0.2">
      <c r="A286" t="s">
        <v>203</v>
      </c>
      <c r="B286" t="s">
        <v>25</v>
      </c>
      <c r="C286" s="6">
        <v>44771</v>
      </c>
      <c r="D286" s="7">
        <v>36.015500000000003</v>
      </c>
      <c r="E286" s="6">
        <v>45138</v>
      </c>
      <c r="F286" s="7">
        <v>35.770000000000003</v>
      </c>
      <c r="G286">
        <v>0</v>
      </c>
      <c r="H286">
        <v>0</v>
      </c>
      <c r="J286" s="7"/>
      <c r="K286" s="8"/>
      <c r="M286" s="7"/>
      <c r="N286" s="8"/>
      <c r="O286" s="9" cm="1">
        <f t="array" ref="O286">_xlfn.IFS(AND(B286="Short",F286=Q286),(D286-F286)/D286,AND(B286="Long",F286=Q286),(F286/D286)-1,AND(B286="Long",F286&lt;&gt;Q286),(F286/D286)-1,AND(B286="Short",F286&lt;&gt;Q286),(D286-F286)/D286)</f>
        <v>-6.8165095583845314E-3</v>
      </c>
      <c r="P286" t="s">
        <v>23</v>
      </c>
      <c r="Q286" s="7">
        <v>40.1205</v>
      </c>
      <c r="R286" s="8">
        <v>44771</v>
      </c>
      <c r="S286" s="10">
        <f t="shared" si="12"/>
        <v>367</v>
      </c>
      <c r="T286" s="10">
        <v>0</v>
      </c>
      <c r="V286" s="11" t="b">
        <f t="shared" si="13"/>
        <v>0</v>
      </c>
      <c r="X286" s="10">
        <v>0</v>
      </c>
      <c r="AC286">
        <f t="shared" si="14"/>
        <v>367</v>
      </c>
    </row>
    <row r="287" spans="1:29" x14ac:dyDescent="0.2">
      <c r="A287" t="s">
        <v>199</v>
      </c>
      <c r="B287" t="s">
        <v>22</v>
      </c>
      <c r="C287" s="6">
        <v>45448</v>
      </c>
      <c r="D287" s="7">
        <v>20.074999999999999</v>
      </c>
      <c r="E287" s="6">
        <v>45509</v>
      </c>
      <c r="F287" s="7">
        <v>17.324999999999999</v>
      </c>
      <c r="G287">
        <v>1</v>
      </c>
      <c r="H287">
        <v>0</v>
      </c>
      <c r="J287" s="7"/>
      <c r="K287" s="8"/>
      <c r="M287" s="7"/>
      <c r="N287" s="8"/>
      <c r="O287" s="9" cm="1">
        <f t="array" ref="O287">_xlfn.IFS(AND(B287="Short",F287=Q287),(D287-F287)/D287,AND(B287="Long",F287=Q287),(F287/D287)-1,AND(B287="Long",F287&lt;&gt;Q287),(F287/D287)-1,AND(B287="Short",F287&lt;&gt;Q287),(D287-F287)/D287)</f>
        <v>0.13698630136986301</v>
      </c>
      <c r="P287" t="s">
        <v>23</v>
      </c>
      <c r="Q287" s="7">
        <v>17.324999999999999</v>
      </c>
      <c r="R287" s="8">
        <v>45448</v>
      </c>
      <c r="S287" s="10">
        <f t="shared" si="12"/>
        <v>61</v>
      </c>
      <c r="T287" s="10">
        <v>1</v>
      </c>
      <c r="V287" s="11" t="str">
        <f t="shared" si="13"/>
        <v>1</v>
      </c>
      <c r="X287" s="10">
        <v>0</v>
      </c>
      <c r="AC287">
        <f t="shared" si="14"/>
        <v>61</v>
      </c>
    </row>
    <row r="288" spans="1:29" x14ac:dyDescent="0.2">
      <c r="A288" t="s">
        <v>185</v>
      </c>
      <c r="B288" t="s">
        <v>25</v>
      </c>
      <c r="C288" s="6">
        <v>43906</v>
      </c>
      <c r="D288" s="7">
        <v>14.71</v>
      </c>
      <c r="E288" s="6">
        <v>43909</v>
      </c>
      <c r="F288" s="7">
        <v>16.73</v>
      </c>
      <c r="G288">
        <v>1</v>
      </c>
      <c r="H288">
        <v>0</v>
      </c>
      <c r="J288" s="7"/>
      <c r="K288" s="8"/>
      <c r="M288" s="7"/>
      <c r="N288" s="8"/>
      <c r="O288" s="9" cm="1">
        <f t="array" ref="O288">_xlfn.IFS(AND(B288="Short",F288=Q288),(D288-F288)/D288,AND(B288="Long",F288=Q288),(F288/D288)-1,AND(B288="Long",F288&lt;&gt;Q288),(F288/D288)-1,AND(B288="Short",F288&lt;&gt;Q288),(D288-F288)/D288)</f>
        <v>0.13732154996600943</v>
      </c>
      <c r="P288" t="s">
        <v>23</v>
      </c>
      <c r="Q288" s="7">
        <v>16.73</v>
      </c>
      <c r="R288" s="8">
        <v>43906</v>
      </c>
      <c r="S288" s="10">
        <f t="shared" si="12"/>
        <v>3</v>
      </c>
      <c r="T288" s="10">
        <v>1</v>
      </c>
      <c r="V288" s="11" t="str">
        <f t="shared" si="13"/>
        <v>1</v>
      </c>
      <c r="X288" s="10">
        <v>0</v>
      </c>
      <c r="AC288">
        <f t="shared" si="14"/>
        <v>3</v>
      </c>
    </row>
    <row r="289" spans="1:29" x14ac:dyDescent="0.2">
      <c r="A289" t="s">
        <v>186</v>
      </c>
      <c r="B289" t="s">
        <v>25</v>
      </c>
      <c r="C289" s="6">
        <v>43906</v>
      </c>
      <c r="D289" s="7">
        <v>55.41865</v>
      </c>
      <c r="E289" s="6">
        <v>43935</v>
      </c>
      <c r="F289" s="7">
        <v>61.605150000000002</v>
      </c>
      <c r="G289">
        <v>1</v>
      </c>
      <c r="H289">
        <v>0</v>
      </c>
      <c r="J289" s="7"/>
      <c r="K289" s="8"/>
      <c r="M289" s="7"/>
      <c r="N289" s="8"/>
      <c r="O289" s="9" cm="1">
        <f t="array" ref="O289">_xlfn.IFS(AND(B289="Short",F289=Q289),(D289-F289)/D289,AND(B289="Long",F289=Q289),(F289/D289)-1,AND(B289="Long",F289&lt;&gt;Q289),(F289/D289)-1,AND(B289="Short",F289&lt;&gt;Q289),(D289-F289)/D289)</f>
        <v>0.11163209497163873</v>
      </c>
      <c r="P289" t="s">
        <v>23</v>
      </c>
      <c r="Q289" s="7">
        <v>61.605150000000002</v>
      </c>
      <c r="R289" s="8">
        <v>43906</v>
      </c>
      <c r="S289" s="10">
        <f t="shared" si="12"/>
        <v>29</v>
      </c>
      <c r="T289" s="10">
        <v>1</v>
      </c>
      <c r="V289" s="11" t="str">
        <f t="shared" si="13"/>
        <v>1</v>
      </c>
      <c r="X289" s="10">
        <v>0</v>
      </c>
      <c r="AC289">
        <f t="shared" si="14"/>
        <v>29</v>
      </c>
    </row>
    <row r="290" spans="1:29" x14ac:dyDescent="0.2">
      <c r="A290" t="s">
        <v>185</v>
      </c>
      <c r="B290" t="s">
        <v>25</v>
      </c>
      <c r="C290" s="6">
        <v>44868</v>
      </c>
      <c r="D290" s="7">
        <v>46.317999999999998</v>
      </c>
      <c r="E290" s="6">
        <v>44875</v>
      </c>
      <c r="F290" s="7">
        <v>53.997999999999998</v>
      </c>
      <c r="G290">
        <v>1</v>
      </c>
      <c r="H290">
        <v>0</v>
      </c>
      <c r="J290" s="7"/>
      <c r="K290" s="8"/>
      <c r="M290" s="7"/>
      <c r="N290" s="8"/>
      <c r="O290" s="9" cm="1">
        <f t="array" ref="O290">_xlfn.IFS(AND(B290="Short",F290=Q290),(D290-F290)/D290,AND(B290="Long",F290=Q290),(F290/D290)-1,AND(B290="Long",F290&lt;&gt;Q290),(F290/D290)-1,AND(B290="Short",F290&lt;&gt;Q290),(D290-F290)/D290)</f>
        <v>0.16581026814629296</v>
      </c>
      <c r="P290" t="s">
        <v>23</v>
      </c>
      <c r="Q290" s="7">
        <v>53.997999999999998</v>
      </c>
      <c r="R290" s="8">
        <v>44868</v>
      </c>
      <c r="S290" s="10">
        <f t="shared" si="12"/>
        <v>7</v>
      </c>
      <c r="T290" s="10">
        <v>1</v>
      </c>
      <c r="V290" s="11" t="str">
        <f t="shared" si="13"/>
        <v>1</v>
      </c>
      <c r="X290" s="10">
        <v>0</v>
      </c>
      <c r="AC290">
        <f t="shared" si="14"/>
        <v>7</v>
      </c>
    </row>
    <row r="291" spans="1:29" x14ac:dyDescent="0.2">
      <c r="A291" t="s">
        <v>185</v>
      </c>
      <c r="B291" t="s">
        <v>22</v>
      </c>
      <c r="C291" s="6">
        <v>44965</v>
      </c>
      <c r="D291" s="7">
        <v>60.052999999999997</v>
      </c>
      <c r="E291" s="6">
        <v>45233</v>
      </c>
      <c r="F291" s="7">
        <v>53.082999999999998</v>
      </c>
      <c r="G291">
        <v>1</v>
      </c>
      <c r="H291">
        <v>0</v>
      </c>
      <c r="J291" s="7"/>
      <c r="K291" s="8"/>
      <c r="M291" s="7"/>
      <c r="N291" s="8"/>
      <c r="O291" s="9" cm="1">
        <f t="array" ref="O291">_xlfn.IFS(AND(B291="Short",F291=Q291),(D291-F291)/D291,AND(B291="Long",F291=Q291),(F291/D291)-1,AND(B291="Long",F291&lt;&gt;Q291),(F291/D291)-1,AND(B291="Short",F291&lt;&gt;Q291),(D291-F291)/D291)</f>
        <v>0.11606414334004961</v>
      </c>
      <c r="P291" t="s">
        <v>23</v>
      </c>
      <c r="Q291" s="7">
        <v>53.082999999999998</v>
      </c>
      <c r="R291" s="8">
        <v>44965</v>
      </c>
      <c r="S291" s="10">
        <f t="shared" si="12"/>
        <v>268</v>
      </c>
      <c r="T291" s="10">
        <v>1</v>
      </c>
      <c r="V291" s="11" t="str">
        <f t="shared" si="13"/>
        <v>1</v>
      </c>
      <c r="X291" s="10">
        <v>0</v>
      </c>
      <c r="AC291">
        <f t="shared" si="14"/>
        <v>268</v>
      </c>
    </row>
    <row r="292" spans="1:29" x14ac:dyDescent="0.2">
      <c r="A292" t="s">
        <v>185</v>
      </c>
      <c r="B292" t="s">
        <v>25</v>
      </c>
      <c r="C292" s="6">
        <v>45233</v>
      </c>
      <c r="D292" s="7">
        <v>45.808999999999997</v>
      </c>
      <c r="E292" s="6">
        <v>45282</v>
      </c>
      <c r="F292" s="7">
        <v>58.899000000000001</v>
      </c>
      <c r="G292">
        <v>1</v>
      </c>
      <c r="H292">
        <v>0</v>
      </c>
      <c r="J292" s="7"/>
      <c r="K292" s="8"/>
      <c r="M292" s="7"/>
      <c r="N292" s="8"/>
      <c r="O292" s="9" cm="1">
        <f t="array" ref="O292">_xlfn.IFS(AND(B292="Short",F292=Q292),(D292-F292)/D292,AND(B292="Long",F292=Q292),(F292/D292)-1,AND(B292="Long",F292&lt;&gt;Q292),(F292/D292)-1,AND(B292="Short",F292&lt;&gt;Q292),(D292-F292)/D292)</f>
        <v>0.28575170817961548</v>
      </c>
      <c r="P292" t="s">
        <v>23</v>
      </c>
      <c r="Q292" s="7">
        <v>58.899000000000001</v>
      </c>
      <c r="R292" s="8">
        <v>45233</v>
      </c>
      <c r="S292" s="10">
        <f t="shared" si="12"/>
        <v>49</v>
      </c>
      <c r="T292" s="10">
        <v>1</v>
      </c>
      <c r="V292" s="11" t="str">
        <f t="shared" si="13"/>
        <v>1</v>
      </c>
      <c r="X292" s="10">
        <v>0</v>
      </c>
      <c r="AC292">
        <f t="shared" si="14"/>
        <v>49</v>
      </c>
    </row>
    <row r="293" spans="1:29" x14ac:dyDescent="0.2">
      <c r="A293" t="s">
        <v>186</v>
      </c>
      <c r="B293" t="s">
        <v>22</v>
      </c>
      <c r="C293" s="6">
        <v>44594</v>
      </c>
      <c r="D293" s="7">
        <v>150.465</v>
      </c>
      <c r="E293" s="6">
        <v>44603</v>
      </c>
      <c r="F293" s="7">
        <v>136.47999999999999</v>
      </c>
      <c r="G293">
        <v>1</v>
      </c>
      <c r="H293">
        <v>0</v>
      </c>
      <c r="J293" s="7"/>
      <c r="K293" s="8"/>
      <c r="M293" s="7"/>
      <c r="N293" s="8"/>
      <c r="O293" s="9" cm="1">
        <f t="array" ref="O293">_xlfn.IFS(AND(B293="Short",F293=Q293),(D293-F293)/D293,AND(B293="Long",F293=Q293),(F293/D293)-1,AND(B293="Long",F293&lt;&gt;Q293),(F293/D293)-1,AND(B293="Short",F293&lt;&gt;Q293),(D293-F293)/D293)</f>
        <v>9.2945203203402868E-2</v>
      </c>
      <c r="P293" t="s">
        <v>23</v>
      </c>
      <c r="Q293" s="7">
        <v>136.47999999999999</v>
      </c>
      <c r="R293" s="8">
        <v>44594</v>
      </c>
      <c r="S293" s="10">
        <f t="shared" si="12"/>
        <v>9</v>
      </c>
      <c r="T293" s="10">
        <v>1</v>
      </c>
      <c r="V293" s="11" t="str">
        <f t="shared" si="13"/>
        <v>1</v>
      </c>
      <c r="X293" s="10">
        <v>0</v>
      </c>
      <c r="AC293">
        <f t="shared" si="14"/>
        <v>9</v>
      </c>
    </row>
    <row r="294" spans="1:29" x14ac:dyDescent="0.2">
      <c r="A294" t="s">
        <v>189</v>
      </c>
      <c r="B294" t="s">
        <v>25</v>
      </c>
      <c r="C294" s="6">
        <v>43906</v>
      </c>
      <c r="D294" s="7">
        <v>55.1038</v>
      </c>
      <c r="E294" s="6">
        <v>43935</v>
      </c>
      <c r="F294" s="7">
        <v>61.336799999999997</v>
      </c>
      <c r="G294">
        <v>1</v>
      </c>
      <c r="H294">
        <v>0</v>
      </c>
      <c r="J294" s="7"/>
      <c r="K294" s="8"/>
      <c r="M294" s="7"/>
      <c r="N294" s="8"/>
      <c r="O294" s="9" cm="1">
        <f t="array" ref="O294">_xlfn.IFS(AND(B294="Short",F294=Q294),(D294-F294)/D294,AND(B294="Long",F294=Q294),(F294/D294)-1,AND(B294="Long",F294&lt;&gt;Q294),(F294/D294)-1,AND(B294="Short",F294&lt;&gt;Q294),(D294-F294)/D294)</f>
        <v>0.11311379614473038</v>
      </c>
      <c r="P294" t="s">
        <v>23</v>
      </c>
      <c r="Q294" s="7">
        <v>61.336799999999997</v>
      </c>
      <c r="R294" s="8">
        <v>43906</v>
      </c>
      <c r="S294" s="10">
        <f t="shared" si="12"/>
        <v>29</v>
      </c>
      <c r="T294" s="10">
        <v>1</v>
      </c>
      <c r="V294" s="11" t="str">
        <f t="shared" si="13"/>
        <v>1</v>
      </c>
      <c r="X294" s="10">
        <v>0</v>
      </c>
      <c r="AC294">
        <f t="shared" si="14"/>
        <v>29</v>
      </c>
    </row>
    <row r="295" spans="1:29" x14ac:dyDescent="0.2">
      <c r="A295" t="s">
        <v>208</v>
      </c>
      <c r="B295" t="s">
        <v>25</v>
      </c>
      <c r="C295" s="6">
        <v>43906</v>
      </c>
      <c r="D295" s="7">
        <v>234.92500000000001</v>
      </c>
      <c r="E295" s="6">
        <v>43938</v>
      </c>
      <c r="F295" s="7">
        <v>264.17500000000001</v>
      </c>
      <c r="G295">
        <v>1</v>
      </c>
      <c r="H295">
        <v>0</v>
      </c>
      <c r="J295" s="7"/>
      <c r="K295" s="8"/>
      <c r="M295" s="7"/>
      <c r="N295" s="8"/>
      <c r="O295" s="9" cm="1">
        <f t="array" ref="O295">_xlfn.IFS(AND(B295="Short",F295=Q295),(D295-F295)/D295,AND(B295="Long",F295=Q295),(F295/D295)-1,AND(B295="Long",F295&lt;&gt;Q295),(F295/D295)-1,AND(B295="Short",F295&lt;&gt;Q295),(D295-F295)/D295)</f>
        <v>0.12450782164520602</v>
      </c>
      <c r="P295" t="s">
        <v>23</v>
      </c>
      <c r="Q295" s="7">
        <v>264.17500000000001</v>
      </c>
      <c r="R295" s="8">
        <v>43906</v>
      </c>
      <c r="S295" s="10">
        <f t="shared" si="12"/>
        <v>32</v>
      </c>
      <c r="T295" s="10">
        <v>1</v>
      </c>
      <c r="V295" s="11" t="str">
        <f t="shared" si="13"/>
        <v>1</v>
      </c>
      <c r="X295" s="10">
        <v>0</v>
      </c>
      <c r="AC295">
        <f t="shared" si="14"/>
        <v>32</v>
      </c>
    </row>
    <row r="296" spans="1:29" x14ac:dyDescent="0.2">
      <c r="A296" t="s">
        <v>208</v>
      </c>
      <c r="B296" t="s">
        <v>22</v>
      </c>
      <c r="C296" s="6">
        <v>44519</v>
      </c>
      <c r="D296" s="7">
        <v>707.17700000000002</v>
      </c>
      <c r="E296" s="6">
        <v>44547</v>
      </c>
      <c r="F296" s="7">
        <v>620.24699999999996</v>
      </c>
      <c r="G296">
        <v>1</v>
      </c>
      <c r="H296">
        <v>0</v>
      </c>
      <c r="J296" s="7"/>
      <c r="K296" s="8"/>
      <c r="M296" s="7"/>
      <c r="N296" s="8"/>
      <c r="O296" s="9" cm="1">
        <f t="array" ref="O296">_xlfn.IFS(AND(B296="Short",F296=Q296),(D296-F296)/D296,AND(B296="Long",F296=Q296),(F296/D296)-1,AND(B296="Long",F296&lt;&gt;Q296),(F296/D296)-1,AND(B296="Short",F296&lt;&gt;Q296),(D296-F296)/D296)</f>
        <v>0.12292537794639823</v>
      </c>
      <c r="P296" t="s">
        <v>23</v>
      </c>
      <c r="Q296" s="7">
        <v>620.24699999999996</v>
      </c>
      <c r="R296" s="8">
        <v>44519</v>
      </c>
      <c r="S296" s="10">
        <f t="shared" si="12"/>
        <v>28</v>
      </c>
      <c r="T296" s="10">
        <v>1</v>
      </c>
      <c r="V296" s="11" t="str">
        <f t="shared" si="13"/>
        <v>1</v>
      </c>
      <c r="X296" s="10">
        <v>0</v>
      </c>
      <c r="AC296">
        <f t="shared" si="14"/>
        <v>28</v>
      </c>
    </row>
    <row r="297" spans="1:29" x14ac:dyDescent="0.2">
      <c r="A297" t="s">
        <v>202</v>
      </c>
      <c r="B297" t="s">
        <v>22</v>
      </c>
      <c r="C297" s="6">
        <v>43775</v>
      </c>
      <c r="D297" s="7">
        <v>21.315999999999999</v>
      </c>
      <c r="E297" s="6">
        <v>43902</v>
      </c>
      <c r="F297" s="7">
        <v>18.076000000000001</v>
      </c>
      <c r="G297">
        <v>1</v>
      </c>
      <c r="H297">
        <v>0</v>
      </c>
      <c r="J297" s="7"/>
      <c r="K297" s="8"/>
      <c r="M297" s="7"/>
      <c r="N297" s="8"/>
      <c r="O297" s="9" cm="1">
        <f t="array" ref="O297">_xlfn.IFS(AND(B297="Short",F297=Q297),(D297-F297)/D297,AND(B297="Long",F297=Q297),(F297/D297)-1,AND(B297="Long",F297&lt;&gt;Q297),(F297/D297)-1,AND(B297="Short",F297&lt;&gt;Q297),(D297-F297)/D297)</f>
        <v>0.15199849878025889</v>
      </c>
      <c r="P297" t="s">
        <v>23</v>
      </c>
      <c r="Q297" s="7">
        <v>18.076000000000001</v>
      </c>
      <c r="R297" s="8">
        <v>43775</v>
      </c>
      <c r="S297" s="10">
        <f t="shared" si="12"/>
        <v>127</v>
      </c>
      <c r="T297" s="10">
        <v>1</v>
      </c>
      <c r="V297" s="11" t="str">
        <f t="shared" si="13"/>
        <v>1</v>
      </c>
      <c r="X297" s="10">
        <v>0</v>
      </c>
      <c r="AC297">
        <f t="shared" si="14"/>
        <v>127</v>
      </c>
    </row>
    <row r="298" spans="1:29" x14ac:dyDescent="0.2">
      <c r="A298" t="s">
        <v>191</v>
      </c>
      <c r="B298" t="s">
        <v>25</v>
      </c>
      <c r="C298" s="6">
        <v>43906</v>
      </c>
      <c r="D298" s="7">
        <v>53.978999999999999</v>
      </c>
      <c r="E298" s="6">
        <v>43928</v>
      </c>
      <c r="F298" s="7">
        <v>60.369</v>
      </c>
      <c r="G298">
        <v>1</v>
      </c>
      <c r="H298">
        <v>0</v>
      </c>
      <c r="J298" s="7"/>
      <c r="K298" s="8"/>
      <c r="M298" s="7"/>
      <c r="N298" s="8"/>
      <c r="O298" s="9" cm="1">
        <f t="array" ref="O298">_xlfn.IFS(AND(B298="Short",F298=Q298),(D298-F298)/D298,AND(B298="Long",F298=Q298),(F298/D298)-1,AND(B298="Long",F298&lt;&gt;Q298),(F298/D298)-1,AND(B298="Short",F298&lt;&gt;Q298),(D298-F298)/D298)</f>
        <v>0.11837936975490471</v>
      </c>
      <c r="P298" t="s">
        <v>23</v>
      </c>
      <c r="Q298" s="7">
        <v>60.369</v>
      </c>
      <c r="R298" s="8">
        <v>43906</v>
      </c>
      <c r="S298" s="10">
        <f t="shared" si="12"/>
        <v>22</v>
      </c>
      <c r="T298" s="10">
        <v>1</v>
      </c>
      <c r="V298" s="11" t="str">
        <f t="shared" si="13"/>
        <v>1</v>
      </c>
      <c r="X298" s="10">
        <v>0</v>
      </c>
      <c r="AC298">
        <f t="shared" si="14"/>
        <v>22</v>
      </c>
    </row>
    <row r="299" spans="1:29" x14ac:dyDescent="0.2">
      <c r="A299" t="s">
        <v>193</v>
      </c>
      <c r="B299" t="s">
        <v>25</v>
      </c>
      <c r="C299" s="6">
        <v>43906</v>
      </c>
      <c r="D299" s="7">
        <v>71.611000000000004</v>
      </c>
      <c r="E299" s="6">
        <v>43949</v>
      </c>
      <c r="F299" s="7">
        <v>80.120999999999995</v>
      </c>
      <c r="G299">
        <v>1</v>
      </c>
      <c r="H299">
        <v>0</v>
      </c>
      <c r="J299" s="7"/>
      <c r="K299" s="8"/>
      <c r="M299" s="7"/>
      <c r="N299" s="8"/>
      <c r="O299" s="9" cm="1">
        <f t="array" ref="O299">_xlfn.IFS(AND(B299="Short",F299=Q299),(D299-F299)/D299,AND(B299="Long",F299=Q299),(F299/D299)-1,AND(B299="Long",F299&lt;&gt;Q299),(F299/D299)-1,AND(B299="Short",F299&lt;&gt;Q299),(D299-F299)/D299)</f>
        <v>0.11883649160045229</v>
      </c>
      <c r="P299" t="s">
        <v>23</v>
      </c>
      <c r="Q299" s="7">
        <v>80.120999999999995</v>
      </c>
      <c r="R299" s="8">
        <v>43906</v>
      </c>
      <c r="S299" s="10">
        <f t="shared" si="12"/>
        <v>43</v>
      </c>
      <c r="T299" s="10">
        <v>1</v>
      </c>
      <c r="V299" s="11" t="str">
        <f t="shared" si="13"/>
        <v>1</v>
      </c>
      <c r="X299" s="10">
        <v>0</v>
      </c>
      <c r="AC299">
        <f t="shared" si="14"/>
        <v>43</v>
      </c>
    </row>
    <row r="300" spans="1:29" x14ac:dyDescent="0.2">
      <c r="A300" t="s">
        <v>202</v>
      </c>
      <c r="B300" t="s">
        <v>25</v>
      </c>
      <c r="C300" s="6">
        <v>43902</v>
      </c>
      <c r="D300" s="7">
        <v>17.596</v>
      </c>
      <c r="E300" s="6">
        <v>44071</v>
      </c>
      <c r="F300" s="7">
        <v>19.556000000000001</v>
      </c>
      <c r="G300">
        <v>1</v>
      </c>
      <c r="H300">
        <v>0</v>
      </c>
      <c r="J300" s="7"/>
      <c r="K300" s="8"/>
      <c r="M300" s="7"/>
      <c r="N300" s="8"/>
      <c r="O300" s="9" cm="1">
        <f t="array" ref="O300">_xlfn.IFS(AND(B300="Short",F300=Q300),(D300-F300)/D300,AND(B300="Long",F300=Q300),(F300/D300)-1,AND(B300="Long",F300&lt;&gt;Q300),(F300/D300)-1,AND(B300="Short",F300&lt;&gt;Q300),(D300-F300)/D300)</f>
        <v>0.11138895203455346</v>
      </c>
      <c r="P300" t="s">
        <v>23</v>
      </c>
      <c r="Q300" s="7">
        <v>19.556000000000001</v>
      </c>
      <c r="R300" s="8">
        <v>43902</v>
      </c>
      <c r="S300" s="10">
        <f t="shared" si="12"/>
        <v>169</v>
      </c>
      <c r="T300" s="10">
        <v>1</v>
      </c>
      <c r="V300" s="11" t="str">
        <f t="shared" si="13"/>
        <v>1</v>
      </c>
      <c r="X300" s="10">
        <v>0</v>
      </c>
      <c r="AC300">
        <f t="shared" si="14"/>
        <v>169</v>
      </c>
    </row>
    <row r="301" spans="1:29" x14ac:dyDescent="0.2">
      <c r="A301" t="s">
        <v>211</v>
      </c>
      <c r="B301" t="s">
        <v>25</v>
      </c>
      <c r="C301" s="6">
        <v>44861</v>
      </c>
      <c r="D301" s="7">
        <v>30.545000000000002</v>
      </c>
      <c r="E301" s="6">
        <v>44959</v>
      </c>
      <c r="F301" s="7">
        <v>33.994999999999997</v>
      </c>
      <c r="G301">
        <v>1</v>
      </c>
      <c r="H301">
        <v>0</v>
      </c>
      <c r="J301" s="7"/>
      <c r="K301" s="8"/>
      <c r="M301" s="7"/>
      <c r="N301" s="8"/>
      <c r="O301" s="9" cm="1">
        <f t="array" ref="O301">_xlfn.IFS(AND(B301="Short",F301=Q301),(D301-F301)/D301,AND(B301="Long",F301=Q301),(F301/D301)-1,AND(B301="Long",F301&lt;&gt;Q301),(F301/D301)-1,AND(B301="Short",F301&lt;&gt;Q301),(D301-F301)/D301)</f>
        <v>0.11294810934686517</v>
      </c>
      <c r="P301" t="s">
        <v>23</v>
      </c>
      <c r="Q301" s="7">
        <v>33.994999999999997</v>
      </c>
      <c r="R301" s="8">
        <v>44861</v>
      </c>
      <c r="S301" s="10">
        <f t="shared" si="12"/>
        <v>98</v>
      </c>
      <c r="T301" s="10">
        <v>1</v>
      </c>
      <c r="V301" s="11" t="str">
        <f t="shared" si="13"/>
        <v>1</v>
      </c>
      <c r="X301" s="10">
        <v>0</v>
      </c>
      <c r="AC301">
        <f t="shared" si="14"/>
        <v>98</v>
      </c>
    </row>
    <row r="302" spans="1:29" x14ac:dyDescent="0.2">
      <c r="A302" t="s">
        <v>217</v>
      </c>
      <c r="B302" t="s">
        <v>25</v>
      </c>
      <c r="C302" s="6">
        <v>43906</v>
      </c>
      <c r="D302" s="7">
        <v>29.245999999999999</v>
      </c>
      <c r="E302" s="6">
        <v>43930</v>
      </c>
      <c r="F302" s="7">
        <v>33.905999999999999</v>
      </c>
      <c r="G302">
        <v>1</v>
      </c>
      <c r="H302">
        <v>0</v>
      </c>
      <c r="J302" s="7"/>
      <c r="K302" s="8"/>
      <c r="M302" s="7"/>
      <c r="N302" s="8"/>
      <c r="O302" s="9" cm="1">
        <f t="array" ref="O302">_xlfn.IFS(AND(B302="Short",F302=Q302),(D302-F302)/D302,AND(B302="Long",F302=Q302),(F302/D302)-1,AND(B302="Long",F302&lt;&gt;Q302),(F302/D302)-1,AND(B302="Short",F302&lt;&gt;Q302),(D302-F302)/D302)</f>
        <v>0.15933802913218909</v>
      </c>
      <c r="P302" t="s">
        <v>23</v>
      </c>
      <c r="Q302" s="7">
        <v>33.905999999999999</v>
      </c>
      <c r="R302" s="8">
        <v>43906</v>
      </c>
      <c r="S302" s="10">
        <f t="shared" si="12"/>
        <v>24</v>
      </c>
      <c r="T302" s="10">
        <v>1</v>
      </c>
      <c r="V302" s="11" t="str">
        <f t="shared" si="13"/>
        <v>1</v>
      </c>
      <c r="X302" s="10">
        <v>0</v>
      </c>
      <c r="AC302">
        <f t="shared" si="14"/>
        <v>24</v>
      </c>
    </row>
    <row r="303" spans="1:29" x14ac:dyDescent="0.2">
      <c r="A303" t="s">
        <v>195</v>
      </c>
      <c r="B303" t="s">
        <v>25</v>
      </c>
      <c r="C303" s="6">
        <v>43906</v>
      </c>
      <c r="D303" s="7">
        <v>101.11499999999999</v>
      </c>
      <c r="E303" s="6">
        <v>43928</v>
      </c>
      <c r="F303" s="7">
        <v>120.66500000000001</v>
      </c>
      <c r="G303">
        <v>1</v>
      </c>
      <c r="H303">
        <v>0</v>
      </c>
      <c r="J303" s="7"/>
      <c r="K303" s="8"/>
      <c r="M303" s="7"/>
      <c r="N303" s="8"/>
      <c r="O303" s="9" cm="1">
        <f t="array" ref="O303">_xlfn.IFS(AND(B303="Short",F303=Q303),(D303-F303)/D303,AND(B303="Long",F303=Q303),(F303/D303)-1,AND(B303="Long",F303&lt;&gt;Q303),(F303/D303)-1,AND(B303="Short",F303&lt;&gt;Q303),(D303-F303)/D303)</f>
        <v>0.19334421203580088</v>
      </c>
      <c r="P303" t="s">
        <v>23</v>
      </c>
      <c r="Q303" s="7">
        <v>120.66500000000001</v>
      </c>
      <c r="R303" s="8">
        <v>43906</v>
      </c>
      <c r="S303" s="10">
        <f t="shared" si="12"/>
        <v>22</v>
      </c>
      <c r="T303" s="10">
        <v>1</v>
      </c>
      <c r="V303" s="11" t="str">
        <f t="shared" si="13"/>
        <v>1</v>
      </c>
      <c r="X303" s="10">
        <v>0</v>
      </c>
      <c r="AC303">
        <f t="shared" si="14"/>
        <v>22</v>
      </c>
    </row>
    <row r="304" spans="1:29" x14ac:dyDescent="0.2">
      <c r="A304" t="s">
        <v>220</v>
      </c>
      <c r="B304" t="s">
        <v>25</v>
      </c>
      <c r="C304" s="6">
        <v>43906</v>
      </c>
      <c r="D304" s="7">
        <v>15.076000000000001</v>
      </c>
      <c r="E304" s="6">
        <v>43950</v>
      </c>
      <c r="F304" s="7">
        <v>17.335999999999999</v>
      </c>
      <c r="G304">
        <v>1</v>
      </c>
      <c r="H304">
        <v>0</v>
      </c>
      <c r="J304" s="7"/>
      <c r="K304" s="8"/>
      <c r="M304" s="7"/>
      <c r="N304" s="8"/>
      <c r="O304" s="9" cm="1">
        <f t="array" ref="O304">_xlfn.IFS(AND(B304="Short",F304=Q304),(D304-F304)/D304,AND(B304="Long",F304=Q304),(F304/D304)-1,AND(B304="Long",F304&lt;&gt;Q304),(F304/D304)-1,AND(B304="Short",F304&lt;&gt;Q304),(D304-F304)/D304)</f>
        <v>0.14990713717166337</v>
      </c>
      <c r="P304" t="s">
        <v>23</v>
      </c>
      <c r="Q304" s="7">
        <v>17.335999999999999</v>
      </c>
      <c r="R304" s="8">
        <v>43906</v>
      </c>
      <c r="S304" s="10">
        <f t="shared" si="12"/>
        <v>44</v>
      </c>
      <c r="T304" s="10">
        <v>1</v>
      </c>
      <c r="V304" s="11" t="str">
        <f t="shared" si="13"/>
        <v>1</v>
      </c>
      <c r="X304" s="10">
        <v>0</v>
      </c>
      <c r="AC304">
        <f t="shared" si="14"/>
        <v>44</v>
      </c>
    </row>
    <row r="305" spans="1:29" x14ac:dyDescent="0.2">
      <c r="A305" t="s">
        <v>196</v>
      </c>
      <c r="B305" t="s">
        <v>25</v>
      </c>
      <c r="C305" s="6">
        <v>43906</v>
      </c>
      <c r="D305" s="7">
        <v>152.30799999999999</v>
      </c>
      <c r="E305" s="6">
        <v>43957</v>
      </c>
      <c r="F305" s="7">
        <v>175.28800000000001</v>
      </c>
      <c r="G305">
        <v>1</v>
      </c>
      <c r="H305">
        <v>0</v>
      </c>
      <c r="J305" s="7"/>
      <c r="K305" s="8"/>
      <c r="M305" s="7"/>
      <c r="N305" s="8"/>
      <c r="O305" s="9" cm="1">
        <f t="array" ref="O305">_xlfn.IFS(AND(B305="Short",F305=Q305),(D305-F305)/D305,AND(B305="Long",F305=Q305),(F305/D305)-1,AND(B305="Long",F305&lt;&gt;Q305),(F305/D305)-1,AND(B305="Short",F305&lt;&gt;Q305),(D305-F305)/D305)</f>
        <v>0.15087848307377172</v>
      </c>
      <c r="P305" t="s">
        <v>23</v>
      </c>
      <c r="Q305" s="7">
        <v>175.28800000000001</v>
      </c>
      <c r="R305" s="8">
        <v>43906</v>
      </c>
      <c r="S305" s="10">
        <f t="shared" si="12"/>
        <v>51</v>
      </c>
      <c r="T305" s="10">
        <v>1</v>
      </c>
      <c r="V305" s="11" t="str">
        <f t="shared" si="13"/>
        <v>1</v>
      </c>
      <c r="X305" s="10">
        <v>0</v>
      </c>
      <c r="AC305">
        <f t="shared" si="14"/>
        <v>51</v>
      </c>
    </row>
    <row r="306" spans="1:29" x14ac:dyDescent="0.2">
      <c r="A306" t="s">
        <v>207</v>
      </c>
      <c r="B306" t="s">
        <v>22</v>
      </c>
      <c r="C306" s="6">
        <v>45351</v>
      </c>
      <c r="D306" s="7">
        <v>34.366999999999997</v>
      </c>
      <c r="E306" s="6">
        <v>45448</v>
      </c>
      <c r="F306" s="7">
        <v>30.437000000000001</v>
      </c>
      <c r="G306">
        <v>1</v>
      </c>
      <c r="H306">
        <v>0</v>
      </c>
      <c r="J306" s="7"/>
      <c r="K306" s="8"/>
      <c r="M306" s="7"/>
      <c r="N306" s="8"/>
      <c r="O306" s="9" cm="1">
        <f t="array" ref="O306">_xlfn.IFS(AND(B306="Short",F306=Q306),(D306-F306)/D306,AND(B306="Long",F306=Q306),(F306/D306)-1,AND(B306="Long",F306&lt;&gt;Q306),(F306/D306)-1,AND(B306="Short",F306&lt;&gt;Q306),(D306-F306)/D306)</f>
        <v>0.11435388599528608</v>
      </c>
      <c r="P306" t="s">
        <v>23</v>
      </c>
      <c r="Q306" s="7">
        <v>30.437000000000001</v>
      </c>
      <c r="R306" s="8">
        <v>45351</v>
      </c>
      <c r="S306" s="10">
        <f t="shared" si="12"/>
        <v>97</v>
      </c>
      <c r="T306" s="10">
        <v>1</v>
      </c>
      <c r="V306" s="11" t="str">
        <f t="shared" si="13"/>
        <v>1</v>
      </c>
      <c r="X306" s="10">
        <v>0</v>
      </c>
      <c r="AC306">
        <f t="shared" si="14"/>
        <v>97</v>
      </c>
    </row>
    <row r="307" spans="1:29" x14ac:dyDescent="0.2">
      <c r="A307" t="s">
        <v>200</v>
      </c>
      <c r="B307" t="s">
        <v>25</v>
      </c>
      <c r="C307" s="6">
        <v>43906</v>
      </c>
      <c r="D307" s="7">
        <v>69.834000000000003</v>
      </c>
      <c r="E307" s="6">
        <v>43928</v>
      </c>
      <c r="F307" s="7">
        <v>78.174000000000007</v>
      </c>
      <c r="G307">
        <v>1</v>
      </c>
      <c r="H307">
        <v>0</v>
      </c>
      <c r="J307" s="7"/>
      <c r="K307" s="8"/>
      <c r="M307" s="7"/>
      <c r="N307" s="8"/>
      <c r="O307" s="9" cm="1">
        <f t="array" ref="O307">_xlfn.IFS(AND(B307="Short",F307=Q307),(D307-F307)/D307,AND(B307="Long",F307=Q307),(F307/D307)-1,AND(B307="Long",F307&lt;&gt;Q307),(F307/D307)-1,AND(B307="Short",F307&lt;&gt;Q307),(D307-F307)/D307)</f>
        <v>0.11942606753157503</v>
      </c>
      <c r="P307" t="s">
        <v>23</v>
      </c>
      <c r="Q307" s="7">
        <v>78.174000000000007</v>
      </c>
      <c r="R307" s="8">
        <v>43906</v>
      </c>
      <c r="S307" s="10">
        <f t="shared" si="12"/>
        <v>22</v>
      </c>
      <c r="T307" s="10">
        <v>1</v>
      </c>
      <c r="V307" s="11" t="str">
        <f t="shared" si="13"/>
        <v>1</v>
      </c>
      <c r="X307" s="10">
        <v>0</v>
      </c>
      <c r="AC307">
        <f t="shared" si="14"/>
        <v>22</v>
      </c>
    </row>
    <row r="308" spans="1:29" x14ac:dyDescent="0.2">
      <c r="A308" t="s">
        <v>201</v>
      </c>
      <c r="B308" t="s">
        <v>25</v>
      </c>
      <c r="C308" s="6">
        <v>43902</v>
      </c>
      <c r="D308" s="7">
        <v>21.222000000000001</v>
      </c>
      <c r="E308" s="6">
        <v>43915</v>
      </c>
      <c r="F308" s="7">
        <v>23.742000000000001</v>
      </c>
      <c r="G308">
        <v>1</v>
      </c>
      <c r="H308">
        <v>0</v>
      </c>
      <c r="J308" s="7"/>
      <c r="K308" s="8"/>
      <c r="M308" s="7"/>
      <c r="N308" s="8"/>
      <c r="O308" s="9" cm="1">
        <f t="array" ref="O308">_xlfn.IFS(AND(B308="Short",F308=Q308),(D308-F308)/D308,AND(B308="Long",F308=Q308),(F308/D308)-1,AND(B308="Long",F308&lt;&gt;Q308),(F308/D308)-1,AND(B308="Short",F308&lt;&gt;Q308),(D308-F308)/D308)</f>
        <v>0.1187446988973706</v>
      </c>
      <c r="P308" t="s">
        <v>23</v>
      </c>
      <c r="Q308" s="7">
        <v>23.742000000000001</v>
      </c>
      <c r="R308" s="8">
        <v>43902</v>
      </c>
      <c r="S308" s="10">
        <f t="shared" si="12"/>
        <v>13</v>
      </c>
      <c r="T308" s="10">
        <v>1</v>
      </c>
      <c r="V308" s="11" t="str">
        <f t="shared" si="13"/>
        <v>1</v>
      </c>
      <c r="X308" s="10">
        <v>0</v>
      </c>
      <c r="AC308">
        <f t="shared" si="14"/>
        <v>13</v>
      </c>
    </row>
    <row r="309" spans="1:29" x14ac:dyDescent="0.2">
      <c r="A309" t="s">
        <v>204</v>
      </c>
      <c r="B309" t="s">
        <v>25</v>
      </c>
      <c r="C309" s="6">
        <v>43906</v>
      </c>
      <c r="D309" s="7">
        <v>26.326000000000001</v>
      </c>
      <c r="E309" s="6">
        <v>43987</v>
      </c>
      <c r="F309" s="7">
        <v>29.286000000000001</v>
      </c>
      <c r="G309">
        <v>1</v>
      </c>
      <c r="H309">
        <v>0</v>
      </c>
      <c r="J309" s="7"/>
      <c r="K309" s="8"/>
      <c r="M309" s="7"/>
      <c r="N309" s="8"/>
      <c r="O309" s="9" cm="1">
        <f t="array" ref="O309">_xlfn.IFS(AND(B309="Short",F309=Q309),(D309-F309)/D309,AND(B309="Long",F309=Q309),(F309/D309)-1,AND(B309="Long",F309&lt;&gt;Q309),(F309/D309)-1,AND(B309="Short",F309&lt;&gt;Q309),(D309-F309)/D309)</f>
        <v>0.11243637468662171</v>
      </c>
      <c r="P309" t="s">
        <v>23</v>
      </c>
      <c r="Q309" s="7">
        <v>29.286000000000001</v>
      </c>
      <c r="R309" s="8">
        <v>43906</v>
      </c>
      <c r="S309" s="10">
        <f t="shared" si="12"/>
        <v>81</v>
      </c>
      <c r="T309" s="10">
        <v>1</v>
      </c>
      <c r="V309" s="11" t="str">
        <f t="shared" si="13"/>
        <v>1</v>
      </c>
      <c r="X309" s="10">
        <v>0</v>
      </c>
      <c r="AC309">
        <f t="shared" si="14"/>
        <v>81</v>
      </c>
    </row>
    <row r="310" spans="1:29" x14ac:dyDescent="0.2">
      <c r="A310" t="s">
        <v>206</v>
      </c>
      <c r="B310" t="s">
        <v>25</v>
      </c>
      <c r="C310" s="6">
        <v>43906</v>
      </c>
      <c r="D310" s="7">
        <v>152.92400000000001</v>
      </c>
      <c r="E310" s="6">
        <v>43930</v>
      </c>
      <c r="F310" s="7">
        <v>179.864</v>
      </c>
      <c r="G310">
        <v>1</v>
      </c>
      <c r="H310">
        <v>0</v>
      </c>
      <c r="J310" s="7"/>
      <c r="K310" s="8"/>
      <c r="M310" s="7"/>
      <c r="N310" s="8"/>
      <c r="O310" s="9" cm="1">
        <f t="array" ref="O310">_xlfn.IFS(AND(B310="Short",F310=Q310),(D310-F310)/D310,AND(B310="Long",F310=Q310),(F310/D310)-1,AND(B310="Long",F310&lt;&gt;Q310),(F310/D310)-1,AND(B310="Short",F310&lt;&gt;Q310),(D310-F310)/D310)</f>
        <v>0.17616593863618535</v>
      </c>
      <c r="P310" t="s">
        <v>23</v>
      </c>
      <c r="Q310" s="7">
        <v>179.864</v>
      </c>
      <c r="R310" s="8">
        <v>43906</v>
      </c>
      <c r="S310" s="10">
        <f t="shared" si="12"/>
        <v>24</v>
      </c>
      <c r="T310" s="10">
        <v>1</v>
      </c>
      <c r="V310" s="11" t="str">
        <f t="shared" si="13"/>
        <v>1</v>
      </c>
      <c r="X310" s="10">
        <v>0</v>
      </c>
      <c r="AC310">
        <f t="shared" si="14"/>
        <v>24</v>
      </c>
    </row>
    <row r="311" spans="1:29" x14ac:dyDescent="0.2">
      <c r="A311" t="s">
        <v>220</v>
      </c>
      <c r="B311" t="s">
        <v>25</v>
      </c>
      <c r="C311" s="6">
        <v>44602</v>
      </c>
      <c r="D311" s="7">
        <v>33.698</v>
      </c>
      <c r="E311" s="6">
        <v>44970</v>
      </c>
      <c r="F311" s="7">
        <v>37.54</v>
      </c>
      <c r="G311">
        <v>0</v>
      </c>
      <c r="H311">
        <v>0</v>
      </c>
      <c r="J311" s="7"/>
      <c r="K311" s="8"/>
      <c r="M311" s="7"/>
      <c r="N311" s="8"/>
      <c r="O311" s="9" cm="1">
        <f t="array" ref="O311">_xlfn.IFS(AND(B311="Short",F311=Q311),(D311-F311)/D311,AND(B311="Long",F311=Q311),(F311/D311)-1,AND(B311="Long",F311&lt;&gt;Q311),(F311/D311)-1,AND(B311="Short",F311&lt;&gt;Q311),(D311-F311)/D311)</f>
        <v>0.11401270105050743</v>
      </c>
      <c r="P311" t="s">
        <v>23</v>
      </c>
      <c r="Q311" s="7">
        <v>40.078000000000003</v>
      </c>
      <c r="R311" s="8">
        <v>44602</v>
      </c>
      <c r="S311" s="10">
        <f t="shared" si="12"/>
        <v>368</v>
      </c>
      <c r="T311" s="10">
        <v>0</v>
      </c>
      <c r="V311" s="11" t="b">
        <f t="shared" si="13"/>
        <v>0</v>
      </c>
      <c r="X311" s="10">
        <v>0</v>
      </c>
      <c r="AC311">
        <f t="shared" si="14"/>
        <v>368</v>
      </c>
    </row>
    <row r="312" spans="1:29" x14ac:dyDescent="0.2">
      <c r="A312" t="s">
        <v>210</v>
      </c>
      <c r="B312" t="s">
        <v>25</v>
      </c>
      <c r="C312" s="6">
        <v>43906</v>
      </c>
      <c r="D312" s="7">
        <v>157.26300000000001</v>
      </c>
      <c r="E312" s="6">
        <v>43916</v>
      </c>
      <c r="F312" s="7">
        <v>179.893</v>
      </c>
      <c r="G312">
        <v>1</v>
      </c>
      <c r="H312">
        <v>0</v>
      </c>
      <c r="J312" s="7"/>
      <c r="K312" s="8"/>
      <c r="M312" s="7"/>
      <c r="N312" s="8"/>
      <c r="O312" s="9" cm="1">
        <f t="array" ref="O312">_xlfn.IFS(AND(B312="Short",F312=Q312),(D312-F312)/D312,AND(B312="Long",F312=Q312),(F312/D312)-1,AND(B312="Long",F312&lt;&gt;Q312),(F312/D312)-1,AND(B312="Short",F312&lt;&gt;Q312),(D312-F312)/D312)</f>
        <v>0.14389907352651288</v>
      </c>
      <c r="P312" t="s">
        <v>23</v>
      </c>
      <c r="Q312" s="7">
        <v>179.893</v>
      </c>
      <c r="R312" s="8">
        <v>43906</v>
      </c>
      <c r="S312" s="10">
        <f t="shared" si="12"/>
        <v>10</v>
      </c>
      <c r="T312" s="10">
        <v>1</v>
      </c>
      <c r="V312" s="11" t="str">
        <f t="shared" si="13"/>
        <v>1</v>
      </c>
      <c r="X312" s="10">
        <v>0</v>
      </c>
      <c r="AC312">
        <f t="shared" si="14"/>
        <v>10</v>
      </c>
    </row>
    <row r="313" spans="1:29" x14ac:dyDescent="0.2">
      <c r="A313" t="s">
        <v>205</v>
      </c>
      <c r="B313" t="s">
        <v>25</v>
      </c>
      <c r="C313" s="6">
        <v>43906</v>
      </c>
      <c r="D313" s="7">
        <v>140.59530000000001</v>
      </c>
      <c r="E313" s="6">
        <v>43915</v>
      </c>
      <c r="F313" s="7">
        <v>158.81530000000001</v>
      </c>
      <c r="G313">
        <v>1</v>
      </c>
      <c r="H313">
        <v>0</v>
      </c>
      <c r="J313" s="7"/>
      <c r="K313" s="8"/>
      <c r="M313" s="7"/>
      <c r="N313" s="8"/>
      <c r="O313" s="9" cm="1">
        <f t="array" ref="O313">_xlfn.IFS(AND(B313="Short",F313=Q313),(D313-F313)/D313,AND(B313="Long",F313=Q313),(F313/D313)-1,AND(B313="Long",F313&lt;&gt;Q313),(F313/D313)-1,AND(B313="Short",F313&lt;&gt;Q313),(D313-F313)/D313)</f>
        <v>0.12959181423561095</v>
      </c>
      <c r="P313" t="s">
        <v>23</v>
      </c>
      <c r="Q313" s="7">
        <v>158.81530000000001</v>
      </c>
      <c r="R313" s="8">
        <v>43906</v>
      </c>
      <c r="S313" s="10">
        <f t="shared" si="12"/>
        <v>9</v>
      </c>
      <c r="T313" s="10">
        <v>1</v>
      </c>
      <c r="V313" s="11" t="str">
        <f t="shared" si="13"/>
        <v>1</v>
      </c>
      <c r="X313" s="10">
        <v>0</v>
      </c>
      <c r="AC313">
        <f t="shared" si="14"/>
        <v>9</v>
      </c>
    </row>
    <row r="314" spans="1:29" x14ac:dyDescent="0.2">
      <c r="A314" t="s">
        <v>223</v>
      </c>
      <c r="B314" t="s">
        <v>25</v>
      </c>
      <c r="C314" s="6">
        <v>43906</v>
      </c>
      <c r="D314" s="7">
        <v>32.158999999999999</v>
      </c>
      <c r="E314" s="6">
        <v>43921</v>
      </c>
      <c r="F314" s="7">
        <v>36.249000000000002</v>
      </c>
      <c r="G314">
        <v>1</v>
      </c>
      <c r="H314">
        <v>0</v>
      </c>
      <c r="J314" s="7"/>
      <c r="K314" s="8"/>
      <c r="M314" s="7"/>
      <c r="N314" s="8"/>
      <c r="O314" s="9" cm="1">
        <f t="array" ref="O314">_xlfn.IFS(AND(B314="Short",F314=Q314),(D314-F314)/D314,AND(B314="Long",F314=Q314),(F314/D314)-1,AND(B314="Long",F314&lt;&gt;Q314),(F314/D314)-1,AND(B314="Short",F314&lt;&gt;Q314),(D314-F314)/D314)</f>
        <v>0.12718057153518458</v>
      </c>
      <c r="P314" t="s">
        <v>23</v>
      </c>
      <c r="Q314" s="7">
        <v>36.249000000000002</v>
      </c>
      <c r="R314" s="8">
        <v>43906</v>
      </c>
      <c r="S314" s="10">
        <f t="shared" si="12"/>
        <v>15</v>
      </c>
      <c r="T314" s="10">
        <v>1</v>
      </c>
      <c r="V314" s="11" t="str">
        <f t="shared" si="13"/>
        <v>1</v>
      </c>
      <c r="X314" s="10">
        <v>0</v>
      </c>
      <c r="AC314">
        <f t="shared" si="14"/>
        <v>15</v>
      </c>
    </row>
    <row r="315" spans="1:29" x14ac:dyDescent="0.2">
      <c r="A315" t="s">
        <v>205</v>
      </c>
      <c r="B315" t="s">
        <v>22</v>
      </c>
      <c r="C315" s="6">
        <v>44853</v>
      </c>
      <c r="D315" s="7">
        <v>215.51900000000001</v>
      </c>
      <c r="E315" s="6">
        <v>45219</v>
      </c>
      <c r="F315" s="7">
        <v>266.91000000000003</v>
      </c>
      <c r="G315">
        <v>0</v>
      </c>
      <c r="H315">
        <v>0</v>
      </c>
      <c r="J315" s="7"/>
      <c r="K315" s="8"/>
      <c r="M315" s="7"/>
      <c r="N315" s="8"/>
      <c r="O315" s="9" cm="1">
        <f t="array" ref="O315">_xlfn.IFS(AND(B315="Short",F315=Q315),(D315-F315)/D315,AND(B315="Long",F315=Q315),(F315/D315)-1,AND(B315="Long",F315&lt;&gt;Q315),(F315/D315)-1,AND(B315="Short",F315&lt;&gt;Q315),(D315-F315)/D315)</f>
        <v>-0.23845229422927916</v>
      </c>
      <c r="P315" t="s">
        <v>23</v>
      </c>
      <c r="Q315" s="7">
        <v>191.309</v>
      </c>
      <c r="R315" s="8">
        <v>44853</v>
      </c>
      <c r="S315" s="10">
        <f t="shared" si="12"/>
        <v>366</v>
      </c>
      <c r="T315" s="10">
        <v>0</v>
      </c>
      <c r="V315" s="11" t="b">
        <f t="shared" si="13"/>
        <v>0</v>
      </c>
      <c r="X315" s="10">
        <v>0</v>
      </c>
      <c r="AC315" t="b">
        <f t="shared" si="14"/>
        <v>0</v>
      </c>
    </row>
    <row r="316" spans="1:29" x14ac:dyDescent="0.2">
      <c r="A316" t="s">
        <v>216</v>
      </c>
      <c r="B316" t="s">
        <v>25</v>
      </c>
      <c r="C316" s="6">
        <v>43906</v>
      </c>
      <c r="D316" s="7">
        <v>36.344000000000001</v>
      </c>
      <c r="E316" s="6">
        <v>43907</v>
      </c>
      <c r="F316" s="7">
        <v>40.484000000000002</v>
      </c>
      <c r="G316">
        <v>1</v>
      </c>
      <c r="H316">
        <v>0</v>
      </c>
      <c r="J316" s="7"/>
      <c r="K316" s="8"/>
      <c r="M316" s="7"/>
      <c r="N316" s="8"/>
      <c r="O316" s="9" cm="1">
        <f t="array" ref="O316">_xlfn.IFS(AND(B316="Short",F316=Q316),(D316-F316)/D316,AND(B316="Long",F316=Q316),(F316/D316)-1,AND(B316="Long",F316&lt;&gt;Q316),(F316/D316)-1,AND(B316="Short",F316&lt;&gt;Q316),(D316-F316)/D316)</f>
        <v>0.11391151221659701</v>
      </c>
      <c r="P316" t="s">
        <v>23</v>
      </c>
      <c r="Q316" s="7">
        <v>40.484000000000002</v>
      </c>
      <c r="R316" s="8">
        <v>43906</v>
      </c>
      <c r="S316" s="10">
        <f t="shared" si="12"/>
        <v>1</v>
      </c>
      <c r="T316" s="10">
        <v>1</v>
      </c>
      <c r="V316" s="11" t="str">
        <f t="shared" si="13"/>
        <v>1</v>
      </c>
      <c r="X316" s="10">
        <v>0</v>
      </c>
      <c r="AC316">
        <f t="shared" si="14"/>
        <v>1</v>
      </c>
    </row>
    <row r="317" spans="1:29" x14ac:dyDescent="0.2">
      <c r="A317" t="s">
        <v>226</v>
      </c>
      <c r="B317" t="s">
        <v>22</v>
      </c>
      <c r="C317" s="6">
        <v>44518</v>
      </c>
      <c r="D317" s="7">
        <v>32.056399999999996</v>
      </c>
      <c r="E317" s="6">
        <v>44536</v>
      </c>
      <c r="F317" s="7">
        <v>28.950399999999998</v>
      </c>
      <c r="G317">
        <v>1</v>
      </c>
      <c r="H317">
        <v>0</v>
      </c>
      <c r="J317" s="7"/>
      <c r="K317" s="8"/>
      <c r="M317" s="7"/>
      <c r="N317" s="8"/>
      <c r="O317" s="9" cm="1">
        <f t="array" ref="O317">_xlfn.IFS(AND(B317="Short",F317=Q317),(D317-F317)/D317,AND(B317="Long",F317=Q317),(F317/D317)-1,AND(B317="Long",F317&lt;&gt;Q317),(F317/D317)-1,AND(B317="Short",F317&lt;&gt;Q317),(D317-F317)/D317)</f>
        <v>9.6891728328820412E-2</v>
      </c>
      <c r="P317" t="s">
        <v>23</v>
      </c>
      <c r="Q317" s="7">
        <v>28.950399999999998</v>
      </c>
      <c r="R317" s="8">
        <v>44518</v>
      </c>
      <c r="S317" s="10">
        <f t="shared" si="12"/>
        <v>18</v>
      </c>
      <c r="T317" s="10">
        <v>1</v>
      </c>
      <c r="V317" s="11" t="str">
        <f t="shared" si="13"/>
        <v>1</v>
      </c>
      <c r="X317" s="10">
        <v>0</v>
      </c>
      <c r="AC317">
        <f t="shared" si="14"/>
        <v>18</v>
      </c>
    </row>
    <row r="318" spans="1:29" x14ac:dyDescent="0.2">
      <c r="A318" t="s">
        <v>212</v>
      </c>
      <c r="B318" t="s">
        <v>25</v>
      </c>
      <c r="C318" s="6">
        <v>43906</v>
      </c>
      <c r="D318" s="7">
        <v>151.49799999999999</v>
      </c>
      <c r="E318" s="6">
        <v>43928</v>
      </c>
      <c r="F318" s="7">
        <v>179.27799999999999</v>
      </c>
      <c r="G318">
        <v>1</v>
      </c>
      <c r="H318">
        <v>0</v>
      </c>
      <c r="J318" s="7"/>
      <c r="K318" s="8"/>
      <c r="M318" s="7"/>
      <c r="N318" s="8"/>
      <c r="O318" s="9" cm="1">
        <f t="array" ref="O318">_xlfn.IFS(AND(B318="Short",F318=Q318),(D318-F318)/D318,AND(B318="Long",F318=Q318),(F318/D318)-1,AND(B318="Long",F318&lt;&gt;Q318),(F318/D318)-1,AND(B318="Short",F318&lt;&gt;Q318),(D318-F318)/D318)</f>
        <v>0.18336875734333136</v>
      </c>
      <c r="P318" t="s">
        <v>23</v>
      </c>
      <c r="Q318" s="7">
        <v>179.27799999999999</v>
      </c>
      <c r="R318" s="8">
        <v>43906</v>
      </c>
      <c r="S318" s="10">
        <f t="shared" si="12"/>
        <v>22</v>
      </c>
      <c r="T318" s="10">
        <v>1</v>
      </c>
      <c r="V318" s="11" t="str">
        <f t="shared" si="13"/>
        <v>1</v>
      </c>
      <c r="X318" s="10">
        <v>0</v>
      </c>
      <c r="AC318">
        <f t="shared" si="14"/>
        <v>22</v>
      </c>
    </row>
    <row r="319" spans="1:29" x14ac:dyDescent="0.2">
      <c r="A319" t="s">
        <v>226</v>
      </c>
      <c r="B319" t="s">
        <v>22</v>
      </c>
      <c r="C319" s="6">
        <v>44980</v>
      </c>
      <c r="D319" s="7">
        <v>23.171399999999998</v>
      </c>
      <c r="E319" s="6">
        <v>45348</v>
      </c>
      <c r="F319" s="7">
        <v>79.091999999999999</v>
      </c>
      <c r="G319">
        <v>0</v>
      </c>
      <c r="H319">
        <v>0</v>
      </c>
      <c r="J319" s="7"/>
      <c r="K319" s="8"/>
      <c r="M319" s="7"/>
      <c r="N319" s="8"/>
      <c r="O319" s="9" cm="1">
        <f t="array" ref="O319">_xlfn.IFS(AND(B319="Short",F319=Q319),(D319-F319)/D319,AND(B319="Long",F319=Q319),(F319/D319)-1,AND(B319="Long",F319&lt;&gt;Q319),(F319/D319)-1,AND(B319="Short",F319&lt;&gt;Q319),(D319-F319)/D319)</f>
        <v>-2.4133457624485359</v>
      </c>
      <c r="P319" t="s">
        <v>23</v>
      </c>
      <c r="Q319" s="7">
        <v>20.485399999999998</v>
      </c>
      <c r="R319" s="8">
        <v>44980</v>
      </c>
      <c r="S319" s="10">
        <f t="shared" si="12"/>
        <v>368</v>
      </c>
      <c r="T319" s="10">
        <v>0</v>
      </c>
      <c r="V319" s="11" t="b">
        <f t="shared" si="13"/>
        <v>0</v>
      </c>
      <c r="X319" s="10">
        <v>0</v>
      </c>
      <c r="AC319" t="b">
        <f t="shared" si="14"/>
        <v>0</v>
      </c>
    </row>
    <row r="320" spans="1:29" x14ac:dyDescent="0.2">
      <c r="A320" t="s">
        <v>226</v>
      </c>
      <c r="B320" t="s">
        <v>25</v>
      </c>
      <c r="C320" s="6">
        <v>45509</v>
      </c>
      <c r="D320" s="7">
        <v>93.581000000000003</v>
      </c>
      <c r="E320" s="6">
        <v>45511</v>
      </c>
      <c r="F320" s="7">
        <v>108.791</v>
      </c>
      <c r="G320">
        <v>1</v>
      </c>
      <c r="H320">
        <v>0</v>
      </c>
      <c r="J320" s="7"/>
      <c r="K320" s="8"/>
      <c r="M320" s="7"/>
      <c r="N320" s="8"/>
      <c r="O320" s="9" cm="1">
        <f t="array" ref="O320">_xlfn.IFS(AND(B320="Short",F320=Q320),(D320-F320)/D320,AND(B320="Long",F320=Q320),(F320/D320)-1,AND(B320="Long",F320&lt;&gt;Q320),(F320/D320)-1,AND(B320="Short",F320&lt;&gt;Q320),(D320-F320)/D320)</f>
        <v>0.16253299280836919</v>
      </c>
      <c r="P320" t="s">
        <v>23</v>
      </c>
      <c r="Q320" s="7">
        <v>108.791</v>
      </c>
      <c r="R320" s="8">
        <v>45509</v>
      </c>
      <c r="S320" s="10">
        <f t="shared" si="12"/>
        <v>2</v>
      </c>
      <c r="T320" s="10">
        <v>1</v>
      </c>
      <c r="V320" s="11" t="str">
        <f t="shared" si="13"/>
        <v>1</v>
      </c>
      <c r="X320" s="10">
        <v>0</v>
      </c>
      <c r="AC320">
        <f t="shared" si="14"/>
        <v>2</v>
      </c>
    </row>
    <row r="321" spans="1:29" x14ac:dyDescent="0.2">
      <c r="A321" t="s">
        <v>231</v>
      </c>
      <c r="B321" t="s">
        <v>25</v>
      </c>
      <c r="C321" s="6">
        <v>43906</v>
      </c>
      <c r="D321" s="7">
        <v>2632.2280000000001</v>
      </c>
      <c r="E321" s="6">
        <v>43915</v>
      </c>
      <c r="F321" s="7">
        <v>2954.5079999999998</v>
      </c>
      <c r="G321">
        <v>1</v>
      </c>
      <c r="H321">
        <v>0</v>
      </c>
      <c r="J321" s="7"/>
      <c r="K321" s="8"/>
      <c r="M321" s="7"/>
      <c r="N321" s="8"/>
      <c r="O321" s="9" cm="1">
        <f t="array" ref="O321">_xlfn.IFS(AND(B321="Short",F321=Q321),(D321-F321)/D321,AND(B321="Long",F321=Q321),(F321/D321)-1,AND(B321="Long",F321&lt;&gt;Q321),(F321/D321)-1,AND(B321="Short",F321&lt;&gt;Q321),(D321-F321)/D321)</f>
        <v>0.12243620233505603</v>
      </c>
      <c r="P321" t="s">
        <v>23</v>
      </c>
      <c r="Q321" s="7">
        <v>2954.5079999999998</v>
      </c>
      <c r="R321" s="8">
        <v>43906</v>
      </c>
      <c r="S321" s="10">
        <f t="shared" si="12"/>
        <v>9</v>
      </c>
      <c r="T321" s="10">
        <v>1</v>
      </c>
      <c r="V321" s="11" t="str">
        <f t="shared" si="13"/>
        <v>1</v>
      </c>
      <c r="X321" s="10">
        <v>0</v>
      </c>
      <c r="AC321">
        <f t="shared" si="14"/>
        <v>9</v>
      </c>
    </row>
    <row r="322" spans="1:29" x14ac:dyDescent="0.2">
      <c r="A322" t="s">
        <v>209</v>
      </c>
      <c r="B322" t="s">
        <v>25</v>
      </c>
      <c r="C322" s="6">
        <v>43906</v>
      </c>
      <c r="D322" s="7">
        <v>92.738</v>
      </c>
      <c r="E322" s="6">
        <v>43917</v>
      </c>
      <c r="F322" s="7">
        <v>107.818</v>
      </c>
      <c r="G322">
        <v>1</v>
      </c>
      <c r="H322">
        <v>0</v>
      </c>
      <c r="J322" s="7"/>
      <c r="K322" s="8"/>
      <c r="M322" s="7"/>
      <c r="N322" s="8"/>
      <c r="O322" s="9" cm="1">
        <f t="array" ref="O322">_xlfn.IFS(AND(B322="Short",F322=Q322),(D322-F322)/D322,AND(B322="Long",F322=Q322),(F322/D322)-1,AND(B322="Long",F322&lt;&gt;Q322),(F322/D322)-1,AND(B322="Short",F322&lt;&gt;Q322),(D322-F322)/D322)</f>
        <v>0.16260863939269776</v>
      </c>
      <c r="P322" t="s">
        <v>23</v>
      </c>
      <c r="Q322" s="7">
        <v>107.818</v>
      </c>
      <c r="R322" s="8">
        <v>43906</v>
      </c>
      <c r="S322" s="10">
        <f t="shared" si="12"/>
        <v>11</v>
      </c>
      <c r="T322" s="10">
        <v>1</v>
      </c>
      <c r="V322" s="11" t="str">
        <f t="shared" si="13"/>
        <v>1</v>
      </c>
      <c r="X322" s="10">
        <v>0</v>
      </c>
      <c r="AC322">
        <f t="shared" si="14"/>
        <v>11</v>
      </c>
    </row>
    <row r="323" spans="1:29" x14ac:dyDescent="0.2">
      <c r="A323" t="s">
        <v>218</v>
      </c>
      <c r="B323" t="s">
        <v>22</v>
      </c>
      <c r="C323" s="6">
        <v>44207</v>
      </c>
      <c r="D323" s="7">
        <v>183.14099999999999</v>
      </c>
      <c r="E323" s="6">
        <v>44573</v>
      </c>
      <c r="F323" s="7">
        <v>255.92</v>
      </c>
      <c r="G323">
        <v>0</v>
      </c>
      <c r="H323">
        <v>0</v>
      </c>
      <c r="J323" s="7"/>
      <c r="K323" s="8"/>
      <c r="M323" s="7"/>
      <c r="N323" s="8"/>
      <c r="O323" s="9" cm="1">
        <f t="array" ref="O323">_xlfn.IFS(AND(B323="Short",F323=Q323),(D323-F323)/D323,AND(B323="Long",F323=Q323),(F323/D323)-1,AND(B323="Long",F323&lt;&gt;Q323),(F323/D323)-1,AND(B323="Short",F323&lt;&gt;Q323),(D323-F323)/D323)</f>
        <v>-0.39739326529832208</v>
      </c>
      <c r="P323" t="s">
        <v>23</v>
      </c>
      <c r="Q323" s="7">
        <v>164.55099999999999</v>
      </c>
      <c r="R323" s="8">
        <v>44207</v>
      </c>
      <c r="S323" s="10">
        <f t="shared" ref="S323:S386" si="15">_xlfn.DAYS(E323,C323)</f>
        <v>366</v>
      </c>
      <c r="T323" s="10">
        <v>0</v>
      </c>
      <c r="V323" s="11" t="b">
        <f t="shared" ref="V323:V386" si="16">IF(F323=Q323,"1")</f>
        <v>0</v>
      </c>
      <c r="X323" s="10">
        <v>0</v>
      </c>
      <c r="AC323" t="b">
        <f t="shared" si="14"/>
        <v>0</v>
      </c>
    </row>
    <row r="324" spans="1:29" x14ac:dyDescent="0.2">
      <c r="A324" t="s">
        <v>209</v>
      </c>
      <c r="B324" t="s">
        <v>22</v>
      </c>
      <c r="C324" s="6">
        <v>44320</v>
      </c>
      <c r="D324" s="7">
        <v>229.41399999999999</v>
      </c>
      <c r="E324" s="6">
        <v>44686</v>
      </c>
      <c r="F324" s="7">
        <v>259.55</v>
      </c>
      <c r="G324">
        <v>0</v>
      </c>
      <c r="H324">
        <v>0</v>
      </c>
      <c r="J324" s="7"/>
      <c r="K324" s="8"/>
      <c r="M324" s="7"/>
      <c r="N324" s="8"/>
      <c r="O324" s="9" cm="1">
        <f t="array" ref="O324">_xlfn.IFS(AND(B324="Short",F324=Q324),(D324-F324)/D324,AND(B324="Long",F324=Q324),(F324/D324)-1,AND(B324="Long",F324&lt;&gt;Q324),(F324/D324)-1,AND(B324="Short",F324&lt;&gt;Q324),(D324-F324)/D324)</f>
        <v>-0.13136077135658689</v>
      </c>
      <c r="P324" t="s">
        <v>23</v>
      </c>
      <c r="Q324" s="7">
        <v>193.85400000000001</v>
      </c>
      <c r="R324" s="8">
        <v>44320</v>
      </c>
      <c r="S324" s="10">
        <f t="shared" si="15"/>
        <v>366</v>
      </c>
      <c r="T324" s="10">
        <v>0</v>
      </c>
      <c r="V324" s="11" t="b">
        <f t="shared" si="16"/>
        <v>0</v>
      </c>
      <c r="X324" s="10">
        <v>0</v>
      </c>
      <c r="AC324" t="b">
        <f t="shared" ref="AC324:AC387" si="17">IF(O324&gt;-0.01,_xlfn.DAYS(E324,C324))</f>
        <v>0</v>
      </c>
    </row>
    <row r="325" spans="1:29" x14ac:dyDescent="0.2">
      <c r="A325" t="s">
        <v>219</v>
      </c>
      <c r="B325" t="s">
        <v>25</v>
      </c>
      <c r="C325" s="6">
        <v>43906</v>
      </c>
      <c r="D325" s="7">
        <v>298.36799999999999</v>
      </c>
      <c r="E325" s="6">
        <v>43908</v>
      </c>
      <c r="F325" s="7">
        <v>331.94799999999998</v>
      </c>
      <c r="G325">
        <v>1</v>
      </c>
      <c r="H325">
        <v>0</v>
      </c>
      <c r="J325" s="7"/>
      <c r="K325" s="8"/>
      <c r="M325" s="7"/>
      <c r="N325" s="8"/>
      <c r="O325" s="9" cm="1">
        <f t="array" ref="O325">_xlfn.IFS(AND(B325="Short",F325=Q325),(D325-F325)/D325,AND(B325="Long",F325=Q325),(F325/D325)-1,AND(B325="Long",F325&lt;&gt;Q325),(F325/D325)-1,AND(B325="Short",F325&lt;&gt;Q325),(D325-F325)/D325)</f>
        <v>0.11254558129558134</v>
      </c>
      <c r="P325" t="s">
        <v>23</v>
      </c>
      <c r="Q325" s="7">
        <v>331.94799999999998</v>
      </c>
      <c r="R325" s="8">
        <v>43906</v>
      </c>
      <c r="S325" s="10">
        <f t="shared" si="15"/>
        <v>2</v>
      </c>
      <c r="T325" s="10">
        <v>1</v>
      </c>
      <c r="V325" s="11" t="str">
        <f t="shared" si="16"/>
        <v>1</v>
      </c>
      <c r="X325" s="10">
        <v>0</v>
      </c>
      <c r="AC325">
        <f t="shared" si="17"/>
        <v>2</v>
      </c>
    </row>
    <row r="326" spans="1:29" x14ac:dyDescent="0.2">
      <c r="A326" t="s">
        <v>233</v>
      </c>
      <c r="B326" t="s">
        <v>25</v>
      </c>
      <c r="C326" s="6">
        <v>43906</v>
      </c>
      <c r="D326" s="7">
        <v>9.6020000000000003</v>
      </c>
      <c r="E326" s="6">
        <v>43907</v>
      </c>
      <c r="F326" s="7">
        <v>10.722</v>
      </c>
      <c r="G326">
        <v>1</v>
      </c>
      <c r="H326">
        <v>0</v>
      </c>
      <c r="J326" s="7"/>
      <c r="K326" s="8"/>
      <c r="M326" s="7"/>
      <c r="N326" s="8"/>
      <c r="O326" s="9" cm="1">
        <f t="array" ref="O326">_xlfn.IFS(AND(B326="Short",F326=Q326),(D326-F326)/D326,AND(B326="Long",F326=Q326),(F326/D326)-1,AND(B326="Long",F326&lt;&gt;Q326),(F326/D326)-1,AND(B326="Short",F326&lt;&gt;Q326),(D326-F326)/D326)</f>
        <v>0.11664236617371371</v>
      </c>
      <c r="P326" t="s">
        <v>23</v>
      </c>
      <c r="Q326" s="7">
        <v>10.722</v>
      </c>
      <c r="R326" s="8">
        <v>43906</v>
      </c>
      <c r="S326" s="10">
        <f t="shared" si="15"/>
        <v>1</v>
      </c>
      <c r="T326" s="10">
        <v>1</v>
      </c>
      <c r="V326" s="11" t="str">
        <f t="shared" si="16"/>
        <v>1</v>
      </c>
      <c r="X326" s="10">
        <v>0</v>
      </c>
      <c r="AC326">
        <f t="shared" si="17"/>
        <v>1</v>
      </c>
    </row>
    <row r="327" spans="1:29" x14ac:dyDescent="0.2">
      <c r="A327" t="s">
        <v>224</v>
      </c>
      <c r="B327" t="s">
        <v>22</v>
      </c>
      <c r="C327" s="6">
        <v>43903</v>
      </c>
      <c r="D327" s="7">
        <v>25.545000000000002</v>
      </c>
      <c r="E327" s="6">
        <v>43906</v>
      </c>
      <c r="F327" s="7">
        <v>22.594999999999999</v>
      </c>
      <c r="G327">
        <v>1</v>
      </c>
      <c r="H327">
        <v>0</v>
      </c>
      <c r="J327" s="7"/>
      <c r="K327" s="8"/>
      <c r="M327" s="7"/>
      <c r="N327" s="8"/>
      <c r="O327" s="9" cm="1">
        <f t="array" ref="O327">_xlfn.IFS(AND(B327="Short",F327=Q327),(D327-F327)/D327,AND(B327="Long",F327=Q327),(F327/D327)-1,AND(B327="Long",F327&lt;&gt;Q327),(F327/D327)-1,AND(B327="Short",F327&lt;&gt;Q327),(D327-F327)/D327)</f>
        <v>0.11548248189469573</v>
      </c>
      <c r="P327" t="s">
        <v>23</v>
      </c>
      <c r="Q327" s="7">
        <v>22.594999999999999</v>
      </c>
      <c r="R327" s="8">
        <v>43903</v>
      </c>
      <c r="S327" s="10">
        <f t="shared" si="15"/>
        <v>3</v>
      </c>
      <c r="T327" s="10">
        <v>1</v>
      </c>
      <c r="V327" s="11" t="str">
        <f t="shared" si="16"/>
        <v>1</v>
      </c>
      <c r="X327" s="10">
        <v>0</v>
      </c>
      <c r="AC327">
        <f t="shared" si="17"/>
        <v>3</v>
      </c>
    </row>
    <row r="328" spans="1:29" x14ac:dyDescent="0.2">
      <c r="A328" t="s">
        <v>233</v>
      </c>
      <c r="B328" t="s">
        <v>22</v>
      </c>
      <c r="C328" s="6">
        <v>44141</v>
      </c>
      <c r="D328" s="7">
        <v>15.16</v>
      </c>
      <c r="E328" s="6">
        <v>44508</v>
      </c>
      <c r="F328" s="7">
        <v>23.95</v>
      </c>
      <c r="G328">
        <v>0</v>
      </c>
      <c r="H328">
        <v>0</v>
      </c>
      <c r="J328" s="7"/>
      <c r="K328" s="8"/>
      <c r="M328" s="7"/>
      <c r="N328" s="8"/>
      <c r="O328" s="9" cm="1">
        <f t="array" ref="O328">_xlfn.IFS(AND(B328="Short",F328=Q328),(D328-F328)/D328,AND(B328="Long",F328=Q328),(F328/D328)-1,AND(B328="Long",F328&lt;&gt;Q328),(F328/D328)-1,AND(B328="Short",F328&lt;&gt;Q328),(D328-F328)/D328)</f>
        <v>-0.57981530343007914</v>
      </c>
      <c r="P328" t="s">
        <v>23</v>
      </c>
      <c r="Q328" s="7">
        <v>13.76</v>
      </c>
      <c r="R328" s="8">
        <v>44141</v>
      </c>
      <c r="S328" s="10">
        <f t="shared" si="15"/>
        <v>367</v>
      </c>
      <c r="T328" s="10">
        <v>0</v>
      </c>
      <c r="V328" s="11" t="b">
        <f t="shared" si="16"/>
        <v>0</v>
      </c>
      <c r="X328" s="10">
        <v>0</v>
      </c>
      <c r="AC328" t="b">
        <f t="shared" si="17"/>
        <v>0</v>
      </c>
    </row>
    <row r="329" spans="1:29" x14ac:dyDescent="0.2">
      <c r="A329" t="s">
        <v>213</v>
      </c>
      <c r="B329" t="s">
        <v>25</v>
      </c>
      <c r="C329" s="6">
        <v>43906</v>
      </c>
      <c r="D329" s="7">
        <v>140.988</v>
      </c>
      <c r="E329" s="6">
        <v>43907</v>
      </c>
      <c r="F329" s="7">
        <v>158.16800000000001</v>
      </c>
      <c r="G329">
        <v>1</v>
      </c>
      <c r="H329">
        <v>0</v>
      </c>
      <c r="J329" s="7"/>
      <c r="K329" s="8"/>
      <c r="M329" s="7"/>
      <c r="N329" s="8"/>
      <c r="O329" s="9" cm="1">
        <f t="array" ref="O329">_xlfn.IFS(AND(B329="Short",F329=Q329),(D329-F329)/D329,AND(B329="Long",F329=Q329),(F329/D329)-1,AND(B329="Long",F329&lt;&gt;Q329),(F329/D329)-1,AND(B329="Short",F329&lt;&gt;Q329),(D329-F329)/D329)</f>
        <v>0.12185434221352187</v>
      </c>
      <c r="P329" t="s">
        <v>23</v>
      </c>
      <c r="Q329" s="7">
        <v>158.16800000000001</v>
      </c>
      <c r="R329" s="8">
        <v>43906</v>
      </c>
      <c r="S329" s="10">
        <f t="shared" si="15"/>
        <v>1</v>
      </c>
      <c r="T329" s="10">
        <v>1</v>
      </c>
      <c r="V329" s="11" t="str">
        <f t="shared" si="16"/>
        <v>1</v>
      </c>
      <c r="X329" s="10">
        <v>0</v>
      </c>
      <c r="AC329">
        <f t="shared" si="17"/>
        <v>1</v>
      </c>
    </row>
    <row r="330" spans="1:29" x14ac:dyDescent="0.2">
      <c r="A330" t="s">
        <v>228</v>
      </c>
      <c r="B330" t="s">
        <v>25</v>
      </c>
      <c r="C330" s="6">
        <v>43906</v>
      </c>
      <c r="D330" s="7">
        <v>153.40600000000001</v>
      </c>
      <c r="E330" s="6">
        <v>43916</v>
      </c>
      <c r="F330" s="7">
        <v>172.46600000000001</v>
      </c>
      <c r="G330">
        <v>1</v>
      </c>
      <c r="H330">
        <v>0</v>
      </c>
      <c r="J330" s="7"/>
      <c r="K330" s="8"/>
      <c r="M330" s="7"/>
      <c r="N330" s="8"/>
      <c r="O330" s="9" cm="1">
        <f t="array" ref="O330">_xlfn.IFS(AND(B330="Short",F330=Q330),(D330-F330)/D330,AND(B330="Long",F330=Q330),(F330/D330)-1,AND(B330="Long",F330&lt;&gt;Q330),(F330/D330)-1,AND(B330="Short",F330&lt;&gt;Q330),(D330-F330)/D330)</f>
        <v>0.12424546627902422</v>
      </c>
      <c r="P330" t="s">
        <v>23</v>
      </c>
      <c r="Q330" s="7">
        <v>172.46600000000001</v>
      </c>
      <c r="R330" s="8">
        <v>43906</v>
      </c>
      <c r="S330" s="10">
        <f t="shared" si="15"/>
        <v>10</v>
      </c>
      <c r="T330" s="10">
        <v>1</v>
      </c>
      <c r="V330" s="11" t="str">
        <f t="shared" si="16"/>
        <v>1</v>
      </c>
      <c r="X330" s="10">
        <v>0</v>
      </c>
      <c r="AC330">
        <f t="shared" si="17"/>
        <v>10</v>
      </c>
    </row>
    <row r="331" spans="1:29" x14ac:dyDescent="0.2">
      <c r="A331" t="s">
        <v>233</v>
      </c>
      <c r="B331" t="s">
        <v>25</v>
      </c>
      <c r="C331" s="6">
        <v>44874</v>
      </c>
      <c r="D331" s="7">
        <v>15.522</v>
      </c>
      <c r="E331" s="6">
        <v>44875</v>
      </c>
      <c r="F331" s="7">
        <v>17.542000000000002</v>
      </c>
      <c r="G331">
        <v>1</v>
      </c>
      <c r="H331">
        <v>0</v>
      </c>
      <c r="J331" s="7"/>
      <c r="K331" s="8"/>
      <c r="M331" s="7"/>
      <c r="N331" s="8"/>
      <c r="O331" s="9" cm="1">
        <f t="array" ref="O331">_xlfn.IFS(AND(B331="Short",F331=Q331),(D331-F331)/D331,AND(B331="Long",F331=Q331),(F331/D331)-1,AND(B331="Long",F331&lt;&gt;Q331),(F331/D331)-1,AND(B331="Short",F331&lt;&gt;Q331),(D331-F331)/D331)</f>
        <v>0.13013786883133616</v>
      </c>
      <c r="P331" t="s">
        <v>23</v>
      </c>
      <c r="Q331" s="7">
        <v>17.542000000000002</v>
      </c>
      <c r="R331" s="8">
        <v>44874</v>
      </c>
      <c r="S331" s="10">
        <f t="shared" si="15"/>
        <v>1</v>
      </c>
      <c r="T331" s="10">
        <v>1</v>
      </c>
      <c r="V331" s="11" t="str">
        <f t="shared" si="16"/>
        <v>1</v>
      </c>
      <c r="X331" s="10">
        <v>0</v>
      </c>
      <c r="AC331">
        <f t="shared" si="17"/>
        <v>1</v>
      </c>
    </row>
    <row r="332" spans="1:29" x14ac:dyDescent="0.2">
      <c r="A332" t="s">
        <v>228</v>
      </c>
      <c r="B332" t="s">
        <v>25</v>
      </c>
      <c r="C332" s="6">
        <v>45051</v>
      </c>
      <c r="D332" s="7">
        <v>410.43799999999999</v>
      </c>
      <c r="E332" s="6">
        <v>45071</v>
      </c>
      <c r="F332" s="7">
        <v>464.31799999999998</v>
      </c>
      <c r="G332">
        <v>1</v>
      </c>
      <c r="H332">
        <v>0</v>
      </c>
      <c r="J332" s="7"/>
      <c r="K332" s="8"/>
      <c r="M332" s="7"/>
      <c r="N332" s="8"/>
      <c r="O332" s="9" cm="1">
        <f t="array" ref="O332">_xlfn.IFS(AND(B332="Short",F332=Q332),(D332-F332)/D332,AND(B332="Long",F332=Q332),(F332/D332)-1,AND(B332="Long",F332&lt;&gt;Q332),(F332/D332)-1,AND(B332="Short",F332&lt;&gt;Q332),(D332-F332)/D332)</f>
        <v>0.13127439467105861</v>
      </c>
      <c r="P332" t="s">
        <v>23</v>
      </c>
      <c r="Q332" s="7">
        <v>464.31799999999998</v>
      </c>
      <c r="R332" s="8">
        <v>45051</v>
      </c>
      <c r="S332" s="10">
        <f t="shared" si="15"/>
        <v>20</v>
      </c>
      <c r="T332" s="10">
        <v>1</v>
      </c>
      <c r="V332" s="11" t="str">
        <f t="shared" si="16"/>
        <v>1</v>
      </c>
      <c r="X332" s="10">
        <v>0</v>
      </c>
      <c r="AC332">
        <f t="shared" si="17"/>
        <v>20</v>
      </c>
    </row>
    <row r="333" spans="1:29" x14ac:dyDescent="0.2">
      <c r="A333" t="s">
        <v>237</v>
      </c>
      <c r="B333" t="s">
        <v>22</v>
      </c>
      <c r="C333" s="6">
        <v>44141</v>
      </c>
      <c r="D333" s="7">
        <v>15.503</v>
      </c>
      <c r="E333" s="6">
        <v>44508</v>
      </c>
      <c r="F333" s="7">
        <v>24.05</v>
      </c>
      <c r="G333">
        <v>0</v>
      </c>
      <c r="H333">
        <v>0</v>
      </c>
      <c r="J333" s="7"/>
      <c r="K333" s="8"/>
      <c r="M333" s="7"/>
      <c r="N333" s="8"/>
      <c r="O333" s="9" cm="1">
        <f t="array" ref="O333">_xlfn.IFS(AND(B333="Short",F333=Q333),(D333-F333)/D333,AND(B333="Long",F333=Q333),(F333/D333)-1,AND(B333="Long",F333&lt;&gt;Q333),(F333/D333)-1,AND(B333="Short",F333&lt;&gt;Q333),(D333-F333)/D333)</f>
        <v>-0.55131264916467781</v>
      </c>
      <c r="P333" t="s">
        <v>23</v>
      </c>
      <c r="Q333" s="7">
        <v>13.833</v>
      </c>
      <c r="R333" s="8">
        <v>44141</v>
      </c>
      <c r="S333" s="10">
        <f t="shared" si="15"/>
        <v>367</v>
      </c>
      <c r="T333" s="10">
        <v>0</v>
      </c>
      <c r="V333" s="11" t="b">
        <f t="shared" si="16"/>
        <v>0</v>
      </c>
      <c r="X333" s="10">
        <v>0</v>
      </c>
      <c r="AC333" t="b">
        <f t="shared" si="17"/>
        <v>0</v>
      </c>
    </row>
    <row r="334" spans="1:29" x14ac:dyDescent="0.2">
      <c r="A334" t="s">
        <v>225</v>
      </c>
      <c r="B334" t="s">
        <v>22</v>
      </c>
      <c r="C334" s="6">
        <v>43698</v>
      </c>
      <c r="D334" s="7">
        <v>108.80500000000001</v>
      </c>
      <c r="E334" s="6">
        <v>43899</v>
      </c>
      <c r="F334" s="7">
        <v>96.655000000000001</v>
      </c>
      <c r="G334">
        <v>1</v>
      </c>
      <c r="H334">
        <v>0</v>
      </c>
      <c r="J334" s="7"/>
      <c r="K334" s="8"/>
      <c r="M334" s="7"/>
      <c r="N334" s="8"/>
      <c r="O334" s="9" cm="1">
        <f t="array" ref="O334">_xlfn.IFS(AND(B334="Short",F334=Q334),(D334-F334)/D334,AND(B334="Long",F334=Q334),(F334/D334)-1,AND(B334="Long",F334&lt;&gt;Q334),(F334/D334)-1,AND(B334="Short",F334&lt;&gt;Q334),(D334-F334)/D334)</f>
        <v>0.11166766233169437</v>
      </c>
      <c r="P334" t="s">
        <v>23</v>
      </c>
      <c r="Q334" s="7">
        <v>96.655000000000001</v>
      </c>
      <c r="R334" s="8">
        <v>43698</v>
      </c>
      <c r="S334" s="10">
        <f t="shared" si="15"/>
        <v>201</v>
      </c>
      <c r="T334" s="10">
        <v>1</v>
      </c>
      <c r="V334" s="11" t="str">
        <f t="shared" si="16"/>
        <v>1</v>
      </c>
      <c r="X334" s="10">
        <v>0</v>
      </c>
      <c r="AC334">
        <f t="shared" si="17"/>
        <v>201</v>
      </c>
    </row>
    <row r="335" spans="1:29" x14ac:dyDescent="0.2">
      <c r="A335" t="s">
        <v>225</v>
      </c>
      <c r="B335" t="s">
        <v>25</v>
      </c>
      <c r="C335" s="6">
        <v>43906</v>
      </c>
      <c r="D335" s="7">
        <v>86.644000000000005</v>
      </c>
      <c r="E335" s="6">
        <v>43930</v>
      </c>
      <c r="F335" s="7">
        <v>97.584000000000003</v>
      </c>
      <c r="G335">
        <v>1</v>
      </c>
      <c r="H335">
        <v>0</v>
      </c>
      <c r="J335" s="7"/>
      <c r="K335" s="8"/>
      <c r="M335" s="7"/>
      <c r="N335" s="8"/>
      <c r="O335" s="9" cm="1">
        <f t="array" ref="O335">_xlfn.IFS(AND(B335="Short",F335=Q335),(D335-F335)/D335,AND(B335="Long",F335=Q335),(F335/D335)-1,AND(B335="Long",F335&lt;&gt;Q335),(F335/D335)-1,AND(B335="Short",F335&lt;&gt;Q335),(D335-F335)/D335)</f>
        <v>0.12626379206869487</v>
      </c>
      <c r="P335" t="s">
        <v>23</v>
      </c>
      <c r="Q335" s="7">
        <v>97.584000000000003</v>
      </c>
      <c r="R335" s="8">
        <v>43906</v>
      </c>
      <c r="S335" s="10">
        <f t="shared" si="15"/>
        <v>24</v>
      </c>
      <c r="T335" s="10">
        <v>1</v>
      </c>
      <c r="V335" s="11" t="str">
        <f t="shared" si="16"/>
        <v>1</v>
      </c>
      <c r="X335" s="10">
        <v>0</v>
      </c>
      <c r="AC335">
        <f t="shared" si="17"/>
        <v>24</v>
      </c>
    </row>
    <row r="336" spans="1:29" x14ac:dyDescent="0.2">
      <c r="A336" t="s">
        <v>237</v>
      </c>
      <c r="B336" t="s">
        <v>25</v>
      </c>
      <c r="C336" s="6">
        <v>44874</v>
      </c>
      <c r="D336" s="7">
        <v>15.254</v>
      </c>
      <c r="E336" s="6">
        <v>44875</v>
      </c>
      <c r="F336" s="7">
        <v>17.294</v>
      </c>
      <c r="G336">
        <v>1</v>
      </c>
      <c r="H336">
        <v>0</v>
      </c>
      <c r="J336" s="7"/>
      <c r="K336" s="8"/>
      <c r="M336" s="7"/>
      <c r="N336" s="8"/>
      <c r="O336" s="9" cm="1">
        <f t="array" ref="O336">_xlfn.IFS(AND(B336="Short",F336=Q336),(D336-F336)/D336,AND(B336="Long",F336=Q336),(F336/D336)-1,AND(B336="Long",F336&lt;&gt;Q336),(F336/D336)-1,AND(B336="Short",F336&lt;&gt;Q336),(D336-F336)/D336)</f>
        <v>0.13373541366199038</v>
      </c>
      <c r="P336" t="s">
        <v>23</v>
      </c>
      <c r="Q336" s="7">
        <v>17.294</v>
      </c>
      <c r="R336" s="8">
        <v>44874</v>
      </c>
      <c r="S336" s="10">
        <f t="shared" si="15"/>
        <v>1</v>
      </c>
      <c r="T336" s="10">
        <v>1</v>
      </c>
      <c r="V336" s="11" t="str">
        <f t="shared" si="16"/>
        <v>1</v>
      </c>
      <c r="X336" s="10">
        <v>0</v>
      </c>
      <c r="AC336">
        <f t="shared" si="17"/>
        <v>1</v>
      </c>
    </row>
    <row r="337" spans="1:29" x14ac:dyDescent="0.2">
      <c r="A337" t="s">
        <v>237</v>
      </c>
      <c r="B337" t="s">
        <v>22</v>
      </c>
      <c r="C337" s="6">
        <v>45330</v>
      </c>
      <c r="D337" s="7">
        <v>26.619</v>
      </c>
      <c r="E337" s="6">
        <v>45398</v>
      </c>
      <c r="F337" s="7">
        <v>24.009</v>
      </c>
      <c r="G337">
        <v>1</v>
      </c>
      <c r="H337">
        <v>0</v>
      </c>
      <c r="J337" s="7"/>
      <c r="K337" s="8"/>
      <c r="M337" s="7"/>
      <c r="N337" s="8"/>
      <c r="O337" s="9" cm="1">
        <f t="array" ref="O337">_xlfn.IFS(AND(B337="Short",F337=Q337),(D337-F337)/D337,AND(B337="Long",F337=Q337),(F337/D337)-1,AND(B337="Long",F337&lt;&gt;Q337),(F337/D337)-1,AND(B337="Short",F337&lt;&gt;Q337),(D337-F337)/D337)</f>
        <v>9.805026484841653E-2</v>
      </c>
      <c r="P337" t="s">
        <v>23</v>
      </c>
      <c r="Q337" s="7">
        <v>24.009</v>
      </c>
      <c r="R337" s="8">
        <v>45330</v>
      </c>
      <c r="S337" s="10">
        <f t="shared" si="15"/>
        <v>68</v>
      </c>
      <c r="T337" s="10">
        <v>1</v>
      </c>
      <c r="V337" s="11" t="str">
        <f t="shared" si="16"/>
        <v>1</v>
      </c>
      <c r="X337" s="10">
        <v>0</v>
      </c>
      <c r="AC337">
        <f t="shared" si="17"/>
        <v>68</v>
      </c>
    </row>
    <row r="338" spans="1:29" x14ac:dyDescent="0.2">
      <c r="A338" t="s">
        <v>215</v>
      </c>
      <c r="B338" t="s">
        <v>25</v>
      </c>
      <c r="C338" s="6">
        <v>43902</v>
      </c>
      <c r="D338" s="7">
        <v>78.504999999999995</v>
      </c>
      <c r="E338" s="6">
        <v>43987</v>
      </c>
      <c r="F338" s="7">
        <v>89.055000000000007</v>
      </c>
      <c r="G338">
        <v>1</v>
      </c>
      <c r="H338">
        <v>0</v>
      </c>
      <c r="J338" s="7"/>
      <c r="K338" s="8"/>
      <c r="M338" s="7"/>
      <c r="N338" s="8"/>
      <c r="O338" s="9" cm="1">
        <f t="array" ref="O338">_xlfn.IFS(AND(B338="Short",F338=Q338),(D338-F338)/D338,AND(B338="Long",F338=Q338),(F338/D338)-1,AND(B338="Long",F338&lt;&gt;Q338),(F338/D338)-1,AND(B338="Short",F338&lt;&gt;Q338),(D338-F338)/D338)</f>
        <v>0.13438634481880141</v>
      </c>
      <c r="P338" t="s">
        <v>23</v>
      </c>
      <c r="Q338" s="7">
        <v>89.055000000000007</v>
      </c>
      <c r="R338" s="8">
        <v>43902</v>
      </c>
      <c r="S338" s="10">
        <f t="shared" si="15"/>
        <v>85</v>
      </c>
      <c r="T338" s="10">
        <v>1</v>
      </c>
      <c r="V338" s="11" t="str">
        <f t="shared" si="16"/>
        <v>1</v>
      </c>
      <c r="X338" s="10">
        <v>0</v>
      </c>
      <c r="AC338">
        <f t="shared" si="17"/>
        <v>85</v>
      </c>
    </row>
    <row r="339" spans="1:29" x14ac:dyDescent="0.2">
      <c r="A339" t="s">
        <v>240</v>
      </c>
      <c r="B339" t="s">
        <v>25</v>
      </c>
      <c r="C339" s="6">
        <v>43902</v>
      </c>
      <c r="D339" s="7">
        <v>87.811999999999998</v>
      </c>
      <c r="E339" s="6">
        <v>43949</v>
      </c>
      <c r="F339" s="7">
        <v>101.932</v>
      </c>
      <c r="G339">
        <v>1</v>
      </c>
      <c r="H339">
        <v>0</v>
      </c>
      <c r="J339" s="7"/>
      <c r="K339" s="8"/>
      <c r="M339" s="7"/>
      <c r="N339" s="8"/>
      <c r="O339" s="9" cm="1">
        <f t="array" ref="O339">_xlfn.IFS(AND(B339="Short",F339=Q339),(D339-F339)/D339,AND(B339="Long",F339=Q339),(F339/D339)-1,AND(B339="Long",F339&lt;&gt;Q339),(F339/D339)-1,AND(B339="Short",F339&lt;&gt;Q339),(D339-F339)/D339)</f>
        <v>0.16079806860110235</v>
      </c>
      <c r="P339" t="s">
        <v>23</v>
      </c>
      <c r="Q339" s="7">
        <v>101.932</v>
      </c>
      <c r="R339" s="8">
        <v>43902</v>
      </c>
      <c r="S339" s="10">
        <f t="shared" si="15"/>
        <v>47</v>
      </c>
      <c r="T339" s="10">
        <v>1</v>
      </c>
      <c r="V339" s="11" t="str">
        <f t="shared" si="16"/>
        <v>1</v>
      </c>
      <c r="X339" s="10">
        <v>0</v>
      </c>
      <c r="AC339">
        <f t="shared" si="17"/>
        <v>47</v>
      </c>
    </row>
    <row r="340" spans="1:29" x14ac:dyDescent="0.2">
      <c r="A340" t="s">
        <v>234</v>
      </c>
      <c r="B340" t="s">
        <v>22</v>
      </c>
      <c r="C340" s="6">
        <v>43840</v>
      </c>
      <c r="D340" s="7">
        <v>20.74</v>
      </c>
      <c r="E340" s="6">
        <v>43882</v>
      </c>
      <c r="F340" s="7">
        <v>18.14</v>
      </c>
      <c r="G340">
        <v>1</v>
      </c>
      <c r="H340">
        <v>0</v>
      </c>
      <c r="J340" s="7"/>
      <c r="K340" s="8"/>
      <c r="M340" s="7"/>
      <c r="N340" s="8"/>
      <c r="O340" s="9" cm="1">
        <f t="array" ref="O340">_xlfn.IFS(AND(B340="Short",F340=Q340),(D340-F340)/D340,AND(B340="Long",F340=Q340),(F340/D340)-1,AND(B340="Long",F340&lt;&gt;Q340),(F340/D340)-1,AND(B340="Short",F340&lt;&gt;Q340),(D340-F340)/D340)</f>
        <v>0.12536162005785911</v>
      </c>
      <c r="P340" t="s">
        <v>23</v>
      </c>
      <c r="Q340" s="7">
        <v>18.14</v>
      </c>
      <c r="R340" s="8">
        <v>43840</v>
      </c>
      <c r="S340" s="10">
        <f t="shared" si="15"/>
        <v>42</v>
      </c>
      <c r="T340" s="10">
        <v>1</v>
      </c>
      <c r="V340" s="11" t="str">
        <f t="shared" si="16"/>
        <v>1</v>
      </c>
      <c r="X340" s="10">
        <v>0</v>
      </c>
      <c r="AC340">
        <f t="shared" si="17"/>
        <v>42</v>
      </c>
    </row>
    <row r="341" spans="1:29" x14ac:dyDescent="0.2">
      <c r="A341" t="s">
        <v>234</v>
      </c>
      <c r="B341" t="s">
        <v>25</v>
      </c>
      <c r="C341" s="6">
        <v>43889</v>
      </c>
      <c r="D341" s="7">
        <v>23.658000000000001</v>
      </c>
      <c r="E341" s="6">
        <v>43892</v>
      </c>
      <c r="F341" s="7">
        <v>26.437999999999999</v>
      </c>
      <c r="G341">
        <v>1</v>
      </c>
      <c r="H341">
        <v>0</v>
      </c>
      <c r="J341" s="7"/>
      <c r="K341" s="8"/>
      <c r="M341" s="7"/>
      <c r="N341" s="8"/>
      <c r="O341" s="9" cm="1">
        <f t="array" ref="O341">_xlfn.IFS(AND(B341="Short",F341=Q341),(D341-F341)/D341,AND(B341="Long",F341=Q341),(F341/D341)-1,AND(B341="Long",F341&lt;&gt;Q341),(F341/D341)-1,AND(B341="Short",F341&lt;&gt;Q341),(D341-F341)/D341)</f>
        <v>0.11750781976498414</v>
      </c>
      <c r="P341" t="s">
        <v>23</v>
      </c>
      <c r="Q341" s="7">
        <v>26.437999999999999</v>
      </c>
      <c r="R341" s="8">
        <v>43889</v>
      </c>
      <c r="S341" s="10">
        <f t="shared" si="15"/>
        <v>3</v>
      </c>
      <c r="T341" s="10">
        <v>1</v>
      </c>
      <c r="V341" s="11" t="str">
        <f t="shared" si="16"/>
        <v>1</v>
      </c>
      <c r="X341" s="10">
        <v>0</v>
      </c>
      <c r="AC341">
        <f t="shared" si="17"/>
        <v>3</v>
      </c>
    </row>
    <row r="342" spans="1:29" x14ac:dyDescent="0.2">
      <c r="A342" t="s">
        <v>234</v>
      </c>
      <c r="B342" t="s">
        <v>25</v>
      </c>
      <c r="C342" s="6">
        <v>43978</v>
      </c>
      <c r="D342" s="7">
        <v>51.850999999999999</v>
      </c>
      <c r="E342" s="6">
        <v>43979</v>
      </c>
      <c r="F342" s="7">
        <v>58.360999999999997</v>
      </c>
      <c r="G342">
        <v>1</v>
      </c>
      <c r="H342">
        <v>0</v>
      </c>
      <c r="J342" s="7"/>
      <c r="K342" s="8"/>
      <c r="M342" s="7"/>
      <c r="N342" s="8"/>
      <c r="O342" s="9" cm="1">
        <f t="array" ref="O342">_xlfn.IFS(AND(B342="Short",F342=Q342),(D342-F342)/D342,AND(B342="Long",F342=Q342),(F342/D342)-1,AND(B342="Long",F342&lt;&gt;Q342),(F342/D342)-1,AND(B342="Short",F342&lt;&gt;Q342),(D342-F342)/D342)</f>
        <v>0.12555206264102914</v>
      </c>
      <c r="P342" t="s">
        <v>23</v>
      </c>
      <c r="Q342" s="7">
        <v>58.360999999999997</v>
      </c>
      <c r="R342" s="8">
        <v>43978</v>
      </c>
      <c r="S342" s="10">
        <f t="shared" si="15"/>
        <v>1</v>
      </c>
      <c r="T342" s="10">
        <v>1</v>
      </c>
      <c r="V342" s="11" t="str">
        <f t="shared" si="16"/>
        <v>1</v>
      </c>
      <c r="X342" s="10">
        <v>0</v>
      </c>
      <c r="AC342">
        <f t="shared" si="17"/>
        <v>1</v>
      </c>
    </row>
    <row r="343" spans="1:29" x14ac:dyDescent="0.2">
      <c r="A343" t="s">
        <v>234</v>
      </c>
      <c r="B343" t="s">
        <v>25</v>
      </c>
      <c r="C343" s="6">
        <v>44505</v>
      </c>
      <c r="D343" s="7">
        <v>245.815</v>
      </c>
      <c r="E343" s="6">
        <v>44522</v>
      </c>
      <c r="F343" s="7">
        <v>288.26499999999999</v>
      </c>
      <c r="G343">
        <v>1</v>
      </c>
      <c r="H343">
        <v>0</v>
      </c>
      <c r="J343" s="7"/>
      <c r="K343" s="8"/>
      <c r="M343" s="7"/>
      <c r="N343" s="8"/>
      <c r="O343" s="9" cm="1">
        <f t="array" ref="O343">_xlfn.IFS(AND(B343="Short",F343=Q343),(D343-F343)/D343,AND(B343="Long",F343=Q343),(F343/D343)-1,AND(B343="Long",F343&lt;&gt;Q343),(F343/D343)-1,AND(B343="Short",F343&lt;&gt;Q343),(D343-F343)/D343)</f>
        <v>0.17269084474096363</v>
      </c>
      <c r="P343" t="s">
        <v>23</v>
      </c>
      <c r="Q343" s="7">
        <v>288.26499999999999</v>
      </c>
      <c r="R343" s="8">
        <v>44505</v>
      </c>
      <c r="S343" s="10">
        <f t="shared" si="15"/>
        <v>17</v>
      </c>
      <c r="T343" s="10">
        <v>1</v>
      </c>
      <c r="V343" s="11" t="str">
        <f t="shared" si="16"/>
        <v>1</v>
      </c>
      <c r="X343" s="10">
        <v>0</v>
      </c>
      <c r="AC343">
        <f t="shared" si="17"/>
        <v>17</v>
      </c>
    </row>
    <row r="344" spans="1:29" x14ac:dyDescent="0.2">
      <c r="A344" t="s">
        <v>234</v>
      </c>
      <c r="B344" t="s">
        <v>25</v>
      </c>
      <c r="C344" s="6">
        <v>44540</v>
      </c>
      <c r="D344" s="7">
        <v>239.0855</v>
      </c>
      <c r="E344" s="6">
        <v>44544</v>
      </c>
      <c r="F344" s="7">
        <v>275.89049999999997</v>
      </c>
      <c r="G344">
        <v>1</v>
      </c>
      <c r="H344">
        <v>0</v>
      </c>
      <c r="J344" s="7"/>
      <c r="K344" s="8"/>
      <c r="M344" s="7"/>
      <c r="N344" s="8"/>
      <c r="O344" s="9" cm="1">
        <f t="array" ref="O344">_xlfn.IFS(AND(B344="Short",F344=Q344),(D344-F344)/D344,AND(B344="Long",F344=Q344),(F344/D344)-1,AND(B344="Long",F344&lt;&gt;Q344),(F344/D344)-1,AND(B344="Short",F344&lt;&gt;Q344),(D344-F344)/D344)</f>
        <v>0.15394074504727384</v>
      </c>
      <c r="P344" t="s">
        <v>23</v>
      </c>
      <c r="Q344" s="7">
        <v>275.89049999999997</v>
      </c>
      <c r="R344" s="8">
        <v>44540</v>
      </c>
      <c r="S344" s="10">
        <f t="shared" si="15"/>
        <v>4</v>
      </c>
      <c r="T344" s="10">
        <v>1</v>
      </c>
      <c r="V344" s="11" t="str">
        <f t="shared" si="16"/>
        <v>1</v>
      </c>
      <c r="X344" s="10">
        <v>0</v>
      </c>
      <c r="AC344">
        <f t="shared" si="17"/>
        <v>4</v>
      </c>
    </row>
    <row r="345" spans="1:29" x14ac:dyDescent="0.2">
      <c r="A345" t="s">
        <v>234</v>
      </c>
      <c r="B345" t="s">
        <v>25</v>
      </c>
      <c r="C345" s="6">
        <v>45232</v>
      </c>
      <c r="D345" s="7">
        <v>65.534999999999997</v>
      </c>
      <c r="E345" s="6">
        <v>45233</v>
      </c>
      <c r="F345" s="7">
        <v>77.385000000000005</v>
      </c>
      <c r="G345">
        <v>1</v>
      </c>
      <c r="H345">
        <v>0</v>
      </c>
      <c r="J345" s="7"/>
      <c r="K345" s="8"/>
      <c r="M345" s="7"/>
      <c r="N345" s="8"/>
      <c r="O345" s="9" cm="1">
        <f t="array" ref="O345">_xlfn.IFS(AND(B345="Short",F345=Q345),(D345-F345)/D345,AND(B345="Long",F345=Q345),(F345/D345)-1,AND(B345="Long",F345&lt;&gt;Q345),(F345/D345)-1,AND(B345="Short",F345&lt;&gt;Q345),(D345-F345)/D345)</f>
        <v>0.18081940947585284</v>
      </c>
      <c r="P345" t="s">
        <v>23</v>
      </c>
      <c r="Q345" s="7">
        <v>77.385000000000005</v>
      </c>
      <c r="R345" s="8">
        <v>45232</v>
      </c>
      <c r="S345" s="10">
        <f t="shared" si="15"/>
        <v>1</v>
      </c>
      <c r="T345" s="10">
        <v>1</v>
      </c>
      <c r="V345" s="11" t="str">
        <f t="shared" si="16"/>
        <v>1</v>
      </c>
      <c r="X345" s="10">
        <v>0</v>
      </c>
      <c r="AC345">
        <f t="shared" si="17"/>
        <v>1</v>
      </c>
    </row>
    <row r="346" spans="1:29" x14ac:dyDescent="0.2">
      <c r="A346" t="s">
        <v>236</v>
      </c>
      <c r="B346" t="s">
        <v>22</v>
      </c>
      <c r="C346" s="6">
        <v>43724</v>
      </c>
      <c r="D346" s="7">
        <v>13.942</v>
      </c>
      <c r="E346" s="6">
        <v>43732</v>
      </c>
      <c r="F346" s="7">
        <v>12.561999999999999</v>
      </c>
      <c r="G346">
        <v>1</v>
      </c>
      <c r="H346">
        <v>0</v>
      </c>
      <c r="J346" s="7"/>
      <c r="K346" s="8"/>
      <c r="M346" s="7"/>
      <c r="N346" s="8"/>
      <c r="O346" s="9" cm="1">
        <f t="array" ref="O346">_xlfn.IFS(AND(B346="Short",F346=Q346),(D346-F346)/D346,AND(B346="Long",F346=Q346),(F346/D346)-1,AND(B346="Long",F346&lt;&gt;Q346),(F346/D346)-1,AND(B346="Short",F346&lt;&gt;Q346),(D346-F346)/D346)</f>
        <v>9.8981494764022432E-2</v>
      </c>
      <c r="P346" t="s">
        <v>23</v>
      </c>
      <c r="Q346" s="7">
        <v>12.561999999999999</v>
      </c>
      <c r="R346" s="8">
        <v>43724</v>
      </c>
      <c r="S346" s="10">
        <f t="shared" si="15"/>
        <v>8</v>
      </c>
      <c r="T346" s="10">
        <v>1</v>
      </c>
      <c r="V346" s="11" t="str">
        <f t="shared" si="16"/>
        <v>1</v>
      </c>
      <c r="X346" s="10">
        <v>0</v>
      </c>
      <c r="AC346">
        <f t="shared" si="17"/>
        <v>8</v>
      </c>
    </row>
    <row r="347" spans="1:29" x14ac:dyDescent="0.2">
      <c r="A347" t="s">
        <v>236</v>
      </c>
      <c r="B347" t="s">
        <v>22</v>
      </c>
      <c r="C347" s="6">
        <v>45441</v>
      </c>
      <c r="D347" s="7">
        <v>29.06</v>
      </c>
      <c r="E347" s="6">
        <v>45509</v>
      </c>
      <c r="F347" s="7">
        <v>26.16</v>
      </c>
      <c r="G347">
        <v>1</v>
      </c>
      <c r="H347">
        <v>0</v>
      </c>
      <c r="J347" s="7"/>
      <c r="K347" s="8"/>
      <c r="M347" s="7"/>
      <c r="N347" s="8"/>
      <c r="O347" s="9" cm="1">
        <f t="array" ref="O347">_xlfn.IFS(AND(B347="Short",F347=Q347),(D347-F347)/D347,AND(B347="Long",F347=Q347),(F347/D347)-1,AND(B347="Long",F347&lt;&gt;Q347),(F347/D347)-1,AND(B347="Short",F347&lt;&gt;Q347),(D347-F347)/D347)</f>
        <v>9.9793530626290386E-2</v>
      </c>
      <c r="P347" t="s">
        <v>23</v>
      </c>
      <c r="Q347" s="7">
        <v>26.16</v>
      </c>
      <c r="R347" s="8">
        <v>45441</v>
      </c>
      <c r="S347" s="10">
        <f t="shared" si="15"/>
        <v>68</v>
      </c>
      <c r="T347" s="10">
        <v>1</v>
      </c>
      <c r="V347" s="11" t="str">
        <f t="shared" si="16"/>
        <v>1</v>
      </c>
      <c r="X347" s="10">
        <v>0</v>
      </c>
      <c r="AC347">
        <f t="shared" si="17"/>
        <v>68</v>
      </c>
    </row>
    <row r="348" spans="1:29" x14ac:dyDescent="0.2">
      <c r="A348" t="s">
        <v>238</v>
      </c>
      <c r="B348" t="s">
        <v>25</v>
      </c>
      <c r="C348" s="6">
        <v>43899</v>
      </c>
      <c r="D348" s="7">
        <v>37.348999999999997</v>
      </c>
      <c r="E348" s="6">
        <v>43977</v>
      </c>
      <c r="F348" s="7">
        <v>42.338999999999999</v>
      </c>
      <c r="G348">
        <v>1</v>
      </c>
      <c r="H348">
        <v>0</v>
      </c>
      <c r="J348" s="7"/>
      <c r="K348" s="8"/>
      <c r="M348" s="7"/>
      <c r="N348" s="8"/>
      <c r="O348" s="9" cm="1">
        <f t="array" ref="O348">_xlfn.IFS(AND(B348="Short",F348=Q348),(D348-F348)/D348,AND(B348="Long",F348=Q348),(F348/D348)-1,AND(B348="Long",F348&lt;&gt;Q348),(F348/D348)-1,AND(B348="Short",F348&lt;&gt;Q348),(D348-F348)/D348)</f>
        <v>0.13360464804947925</v>
      </c>
      <c r="P348" t="s">
        <v>23</v>
      </c>
      <c r="Q348" s="7">
        <v>42.338999999999999</v>
      </c>
      <c r="R348" s="8">
        <v>43899</v>
      </c>
      <c r="S348" s="10">
        <f t="shared" si="15"/>
        <v>78</v>
      </c>
      <c r="T348" s="10">
        <v>1</v>
      </c>
      <c r="V348" s="11" t="str">
        <f t="shared" si="16"/>
        <v>1</v>
      </c>
      <c r="X348" s="10">
        <v>0</v>
      </c>
      <c r="AC348">
        <f t="shared" si="17"/>
        <v>78</v>
      </c>
    </row>
    <row r="349" spans="1:29" x14ac:dyDescent="0.2">
      <c r="A349" t="s">
        <v>227</v>
      </c>
      <c r="B349" t="s">
        <v>25</v>
      </c>
      <c r="C349" s="6">
        <v>43906</v>
      </c>
      <c r="D349" s="7">
        <v>227.61600000000001</v>
      </c>
      <c r="E349" s="6">
        <v>43929</v>
      </c>
      <c r="F349" s="7">
        <v>265.57600000000002</v>
      </c>
      <c r="G349">
        <v>1</v>
      </c>
      <c r="H349">
        <v>0</v>
      </c>
      <c r="J349" s="7"/>
      <c r="K349" s="8"/>
      <c r="M349" s="7"/>
      <c r="N349" s="8"/>
      <c r="O349" s="9" cm="1">
        <f t="array" ref="O349">_xlfn.IFS(AND(B349="Short",F349=Q349),(D349-F349)/D349,AND(B349="Long",F349=Q349),(F349/D349)-1,AND(B349="Long",F349&lt;&gt;Q349),(F349/D349)-1,AND(B349="Short",F349&lt;&gt;Q349),(D349-F349)/D349)</f>
        <v>0.16677210740896942</v>
      </c>
      <c r="P349" t="s">
        <v>23</v>
      </c>
      <c r="Q349" s="7">
        <v>265.57600000000002</v>
      </c>
      <c r="R349" s="8">
        <v>43906</v>
      </c>
      <c r="S349" s="10">
        <f t="shared" si="15"/>
        <v>23</v>
      </c>
      <c r="T349" s="10">
        <v>1</v>
      </c>
      <c r="V349" s="11" t="str">
        <f t="shared" si="16"/>
        <v>1</v>
      </c>
      <c r="X349" s="10">
        <v>0</v>
      </c>
      <c r="AC349">
        <f t="shared" si="17"/>
        <v>23</v>
      </c>
    </row>
    <row r="350" spans="1:29" x14ac:dyDescent="0.2">
      <c r="A350" t="s">
        <v>221</v>
      </c>
      <c r="B350" t="s">
        <v>22</v>
      </c>
      <c r="C350" s="6">
        <v>44636</v>
      </c>
      <c r="D350" s="7">
        <v>61.003</v>
      </c>
      <c r="E350" s="6">
        <v>44693</v>
      </c>
      <c r="F350" s="7">
        <v>55.232999999999997</v>
      </c>
      <c r="G350">
        <v>1</v>
      </c>
      <c r="H350">
        <v>0</v>
      </c>
      <c r="J350" s="7"/>
      <c r="K350" s="8"/>
      <c r="M350" s="7"/>
      <c r="N350" s="8"/>
      <c r="O350" s="9" cm="1">
        <f t="array" ref="O350">_xlfn.IFS(AND(B350="Short",F350=Q350),(D350-F350)/D350,AND(B350="Long",F350=Q350),(F350/D350)-1,AND(B350="Long",F350&lt;&gt;Q350),(F350/D350)-1,AND(B350="Short",F350&lt;&gt;Q350),(D350-F350)/D350)</f>
        <v>9.4585512187925241E-2</v>
      </c>
      <c r="P350" t="s">
        <v>23</v>
      </c>
      <c r="Q350" s="7">
        <v>55.232999999999997</v>
      </c>
      <c r="R350" s="8">
        <v>44636</v>
      </c>
      <c r="S350" s="10">
        <f t="shared" si="15"/>
        <v>57</v>
      </c>
      <c r="T350" s="10">
        <v>1</v>
      </c>
      <c r="V350" s="11" t="str">
        <f t="shared" si="16"/>
        <v>1</v>
      </c>
      <c r="X350" s="10">
        <v>0</v>
      </c>
      <c r="AC350">
        <f t="shared" si="17"/>
        <v>57</v>
      </c>
    </row>
    <row r="351" spans="1:29" x14ac:dyDescent="0.2">
      <c r="A351" t="s">
        <v>221</v>
      </c>
      <c r="B351" t="s">
        <v>25</v>
      </c>
      <c r="C351" s="6">
        <v>45259</v>
      </c>
      <c r="D351" s="7">
        <v>118.881</v>
      </c>
      <c r="E351" s="6">
        <v>45274</v>
      </c>
      <c r="F351" s="7">
        <v>131.99100000000001</v>
      </c>
      <c r="G351">
        <v>1</v>
      </c>
      <c r="H351">
        <v>0</v>
      </c>
      <c r="J351" s="7"/>
      <c r="K351" s="8"/>
      <c r="M351" s="7"/>
      <c r="N351" s="8"/>
      <c r="O351" s="9" cm="1">
        <f t="array" ref="O351">_xlfn.IFS(AND(B351="Short",F351=Q351),(D351-F351)/D351,AND(B351="Long",F351=Q351),(F351/D351)-1,AND(B351="Long",F351&lt;&gt;Q351),(F351/D351)-1,AND(B351="Short",F351&lt;&gt;Q351),(D351-F351)/D351)</f>
        <v>0.11027834557246341</v>
      </c>
      <c r="P351" t="s">
        <v>23</v>
      </c>
      <c r="Q351" s="7">
        <v>131.99100000000001</v>
      </c>
      <c r="R351" s="8">
        <v>45259</v>
      </c>
      <c r="S351" s="10">
        <f t="shared" si="15"/>
        <v>15</v>
      </c>
      <c r="T351" s="10">
        <v>1</v>
      </c>
      <c r="V351" s="11" t="str">
        <f t="shared" si="16"/>
        <v>1</v>
      </c>
      <c r="X351" s="10">
        <v>0</v>
      </c>
      <c r="AC351">
        <f t="shared" si="17"/>
        <v>15</v>
      </c>
    </row>
    <row r="352" spans="1:29" x14ac:dyDescent="0.2">
      <c r="A352" t="s">
        <v>230</v>
      </c>
      <c r="B352" t="s">
        <v>22</v>
      </c>
      <c r="C352" s="6">
        <v>44448</v>
      </c>
      <c r="D352" s="7">
        <v>428.4375</v>
      </c>
      <c r="E352" s="6">
        <v>44550</v>
      </c>
      <c r="F352" s="7">
        <v>375.5625</v>
      </c>
      <c r="G352">
        <v>1</v>
      </c>
      <c r="H352">
        <v>0</v>
      </c>
      <c r="J352" s="7"/>
      <c r="K352" s="8"/>
      <c r="M352" s="7"/>
      <c r="N352" s="8"/>
      <c r="O352" s="9" cm="1">
        <f t="array" ref="O352">_xlfn.IFS(AND(B352="Short",F352=Q352),(D352-F352)/D352,AND(B352="Long",F352=Q352),(F352/D352)-1,AND(B352="Long",F352&lt;&gt;Q352),(F352/D352)-1,AND(B352="Short",F352&lt;&gt;Q352),(D352-F352)/D352)</f>
        <v>0.12341356673960613</v>
      </c>
      <c r="P352" t="s">
        <v>23</v>
      </c>
      <c r="Q352" s="7">
        <v>375.5625</v>
      </c>
      <c r="R352" s="8">
        <v>44448</v>
      </c>
      <c r="S352" s="10">
        <f t="shared" si="15"/>
        <v>102</v>
      </c>
      <c r="T352" s="10">
        <v>1</v>
      </c>
      <c r="V352" s="11" t="str">
        <f t="shared" si="16"/>
        <v>1</v>
      </c>
      <c r="X352" s="10">
        <v>0</v>
      </c>
      <c r="AC352">
        <f t="shared" si="17"/>
        <v>102</v>
      </c>
    </row>
    <row r="353" spans="1:29" x14ac:dyDescent="0.2">
      <c r="A353" t="s">
        <v>242</v>
      </c>
      <c r="B353" t="s">
        <v>25</v>
      </c>
      <c r="C353" s="6">
        <v>43906</v>
      </c>
      <c r="D353" s="7">
        <v>254.24</v>
      </c>
      <c r="E353" s="6">
        <v>43916</v>
      </c>
      <c r="F353" s="7">
        <v>286.64</v>
      </c>
      <c r="G353">
        <v>1</v>
      </c>
      <c r="H353">
        <v>0</v>
      </c>
      <c r="J353" s="7"/>
      <c r="K353" s="8"/>
      <c r="M353" s="7"/>
      <c r="N353" s="8"/>
      <c r="O353" s="9" cm="1">
        <f t="array" ref="O353">_xlfn.IFS(AND(B353="Short",F353=Q353),(D353-F353)/D353,AND(B353="Long",F353=Q353),(F353/D353)-1,AND(B353="Long",F353&lt;&gt;Q353),(F353/D353)-1,AND(B353="Short",F353&lt;&gt;Q353),(D353-F353)/D353)</f>
        <v>0.12743864065449961</v>
      </c>
      <c r="P353" t="s">
        <v>23</v>
      </c>
      <c r="Q353" s="7">
        <v>286.64</v>
      </c>
      <c r="R353" s="8">
        <v>43906</v>
      </c>
      <c r="S353" s="10">
        <f t="shared" si="15"/>
        <v>10</v>
      </c>
      <c r="T353" s="10">
        <v>1</v>
      </c>
      <c r="V353" s="11" t="str">
        <f t="shared" si="16"/>
        <v>1</v>
      </c>
      <c r="X353" s="10">
        <v>0</v>
      </c>
      <c r="AC353">
        <f t="shared" si="17"/>
        <v>10</v>
      </c>
    </row>
    <row r="354" spans="1:29" x14ac:dyDescent="0.2">
      <c r="A354" t="s">
        <v>245</v>
      </c>
      <c r="B354" t="s">
        <v>25</v>
      </c>
      <c r="C354" s="6">
        <v>43906</v>
      </c>
      <c r="D354" s="7">
        <v>64.611999999999995</v>
      </c>
      <c r="E354" s="6">
        <v>44272</v>
      </c>
      <c r="F354" s="7">
        <v>63.88</v>
      </c>
      <c r="G354">
        <v>0</v>
      </c>
      <c r="H354">
        <v>0</v>
      </c>
      <c r="J354" s="7"/>
      <c r="K354" s="8"/>
      <c r="M354" s="7"/>
      <c r="N354" s="8"/>
      <c r="O354" s="9" cm="1">
        <f t="array" ref="O354">_xlfn.IFS(AND(B354="Short",F354=Q354),(D354-F354)/D354,AND(B354="Long",F354=Q354),(F354/D354)-1,AND(B354="Long",F354&lt;&gt;Q354),(F354/D354)-1,AND(B354="Short",F354&lt;&gt;Q354),(D354-F354)/D354)</f>
        <v>-1.1329164861016428E-2</v>
      </c>
      <c r="P354" t="s">
        <v>23</v>
      </c>
      <c r="Q354" s="7">
        <v>72.731999999999999</v>
      </c>
      <c r="R354" s="8">
        <v>43906</v>
      </c>
      <c r="S354" s="10">
        <f t="shared" si="15"/>
        <v>366</v>
      </c>
      <c r="T354" s="10">
        <v>0</v>
      </c>
      <c r="V354" s="11" t="b">
        <f t="shared" si="16"/>
        <v>0</v>
      </c>
      <c r="X354" s="10">
        <v>0</v>
      </c>
      <c r="AC354" t="b">
        <f t="shared" si="17"/>
        <v>0</v>
      </c>
    </row>
    <row r="355" spans="1:29" x14ac:dyDescent="0.2">
      <c r="A355" t="s">
        <v>222</v>
      </c>
      <c r="B355" t="s">
        <v>25</v>
      </c>
      <c r="C355" s="6">
        <v>43906</v>
      </c>
      <c r="D355" s="7">
        <v>29.155999999999999</v>
      </c>
      <c r="E355" s="6">
        <v>43985</v>
      </c>
      <c r="F355" s="7">
        <v>33.216000000000001</v>
      </c>
      <c r="G355">
        <v>1</v>
      </c>
      <c r="H355">
        <v>0</v>
      </c>
      <c r="J355" s="7"/>
      <c r="K355" s="8"/>
      <c r="M355" s="7"/>
      <c r="N355" s="8"/>
      <c r="O355" s="9" cm="1">
        <f t="array" ref="O355">_xlfn.IFS(AND(B355="Short",F355=Q355),(D355-F355)/D355,AND(B355="Long",F355=Q355),(F355/D355)-1,AND(B355="Long",F355&lt;&gt;Q355),(F355/D355)-1,AND(B355="Short",F355&lt;&gt;Q355),(D355-F355)/D355)</f>
        <v>0.13925092605295664</v>
      </c>
      <c r="P355" t="s">
        <v>23</v>
      </c>
      <c r="Q355" s="7">
        <v>33.216000000000001</v>
      </c>
      <c r="R355" s="8">
        <v>43906</v>
      </c>
      <c r="S355" s="10">
        <f t="shared" si="15"/>
        <v>79</v>
      </c>
      <c r="T355" s="10">
        <v>1</v>
      </c>
      <c r="V355" s="11" t="str">
        <f t="shared" si="16"/>
        <v>1</v>
      </c>
      <c r="X355" s="10">
        <v>0</v>
      </c>
      <c r="AC355">
        <f t="shared" si="17"/>
        <v>79</v>
      </c>
    </row>
    <row r="356" spans="1:29" x14ac:dyDescent="0.2">
      <c r="A356" t="s">
        <v>222</v>
      </c>
      <c r="B356" t="s">
        <v>25</v>
      </c>
      <c r="C356" s="6">
        <v>44685</v>
      </c>
      <c r="D356" s="7">
        <v>54.844999999999999</v>
      </c>
      <c r="E356" s="6">
        <v>44869</v>
      </c>
      <c r="F356" s="7">
        <v>62.695</v>
      </c>
      <c r="G356">
        <v>1</v>
      </c>
      <c r="H356">
        <v>0</v>
      </c>
      <c r="J356" s="7"/>
      <c r="K356" s="8"/>
      <c r="M356" s="7"/>
      <c r="N356" s="8"/>
      <c r="O356" s="9" cm="1">
        <f t="array" ref="O356">_xlfn.IFS(AND(B356="Short",F356=Q356),(D356-F356)/D356,AND(B356="Long",F356=Q356),(F356/D356)-1,AND(B356="Long",F356&lt;&gt;Q356),(F356/D356)-1,AND(B356="Short",F356&lt;&gt;Q356),(D356-F356)/D356)</f>
        <v>0.14313064089707361</v>
      </c>
      <c r="P356" t="s">
        <v>23</v>
      </c>
      <c r="Q356" s="7">
        <v>62.695</v>
      </c>
      <c r="R356" s="8">
        <v>44685</v>
      </c>
      <c r="S356" s="10">
        <f t="shared" si="15"/>
        <v>184</v>
      </c>
      <c r="T356" s="10">
        <v>1</v>
      </c>
      <c r="V356" s="11" t="str">
        <f t="shared" si="16"/>
        <v>1</v>
      </c>
      <c r="X356" s="10">
        <v>0</v>
      </c>
      <c r="AC356">
        <f t="shared" si="17"/>
        <v>184</v>
      </c>
    </row>
    <row r="357" spans="1:29" x14ac:dyDescent="0.2">
      <c r="A357" t="s">
        <v>244</v>
      </c>
      <c r="B357" t="s">
        <v>25</v>
      </c>
      <c r="C357" s="6">
        <v>43906</v>
      </c>
      <c r="D357" s="7">
        <v>141.88300000000001</v>
      </c>
      <c r="E357" s="6">
        <v>43921</v>
      </c>
      <c r="F357" s="7">
        <v>160.71299999999999</v>
      </c>
      <c r="G357">
        <v>1</v>
      </c>
      <c r="H357">
        <v>0</v>
      </c>
      <c r="J357" s="7"/>
      <c r="K357" s="8"/>
      <c r="M357" s="7"/>
      <c r="N357" s="8"/>
      <c r="O357" s="9" cm="1">
        <f t="array" ref="O357">_xlfn.IFS(AND(B357="Short",F357=Q357),(D357-F357)/D357,AND(B357="Long",F357=Q357),(F357/D357)-1,AND(B357="Long",F357&lt;&gt;Q357),(F357/D357)-1,AND(B357="Short",F357&lt;&gt;Q357),(D357-F357)/D357)</f>
        <v>0.13271498347229738</v>
      </c>
      <c r="P357" t="s">
        <v>23</v>
      </c>
      <c r="Q357" s="7">
        <v>160.71299999999999</v>
      </c>
      <c r="R357" s="8">
        <v>43906</v>
      </c>
      <c r="S357" s="10">
        <f t="shared" si="15"/>
        <v>15</v>
      </c>
      <c r="T357" s="10">
        <v>1</v>
      </c>
      <c r="V357" s="11" t="str">
        <f t="shared" si="16"/>
        <v>1</v>
      </c>
      <c r="X357" s="10">
        <v>0</v>
      </c>
      <c r="AC357">
        <f t="shared" si="17"/>
        <v>15</v>
      </c>
    </row>
    <row r="358" spans="1:29" x14ac:dyDescent="0.2">
      <c r="A358" t="s">
        <v>247</v>
      </c>
      <c r="B358" t="s">
        <v>25</v>
      </c>
      <c r="C358" s="6">
        <v>43906</v>
      </c>
      <c r="D358" s="7">
        <v>140.21700000000001</v>
      </c>
      <c r="E358" s="6">
        <v>43907</v>
      </c>
      <c r="F358" s="7">
        <v>156.58699999999999</v>
      </c>
      <c r="G358">
        <v>1</v>
      </c>
      <c r="H358">
        <v>0</v>
      </c>
      <c r="J358" s="7"/>
      <c r="K358" s="8"/>
      <c r="M358" s="7"/>
      <c r="N358" s="8"/>
      <c r="O358" s="9" cm="1">
        <f t="array" ref="O358">_xlfn.IFS(AND(B358="Short",F358=Q358),(D358-F358)/D358,AND(B358="Long",F358=Q358),(F358/D358)-1,AND(B358="Long",F358&lt;&gt;Q358),(F358/D358)-1,AND(B358="Short",F358&lt;&gt;Q358),(D358-F358)/D358)</f>
        <v>0.11674761262899636</v>
      </c>
      <c r="P358" t="s">
        <v>23</v>
      </c>
      <c r="Q358" s="7">
        <v>156.58699999999999</v>
      </c>
      <c r="R358" s="8">
        <v>43906</v>
      </c>
      <c r="S358" s="10">
        <f t="shared" si="15"/>
        <v>1</v>
      </c>
      <c r="T358" s="10">
        <v>1</v>
      </c>
      <c r="V358" s="11" t="str">
        <f t="shared" si="16"/>
        <v>1</v>
      </c>
      <c r="X358" s="10">
        <v>0</v>
      </c>
      <c r="AC358">
        <f t="shared" si="17"/>
        <v>1</v>
      </c>
    </row>
    <row r="359" spans="1:29" x14ac:dyDescent="0.2">
      <c r="A359" t="s">
        <v>252</v>
      </c>
      <c r="B359" t="s">
        <v>25</v>
      </c>
      <c r="C359" s="6">
        <v>43899</v>
      </c>
      <c r="D359" s="7">
        <v>113.547</v>
      </c>
      <c r="E359" s="6">
        <v>43987</v>
      </c>
      <c r="F359" s="7">
        <v>126.417</v>
      </c>
      <c r="G359">
        <v>1</v>
      </c>
      <c r="H359">
        <v>0</v>
      </c>
      <c r="J359" s="7"/>
      <c r="K359" s="8"/>
      <c r="M359" s="7"/>
      <c r="N359" s="8"/>
      <c r="O359" s="9" cm="1">
        <f t="array" ref="O359">_xlfn.IFS(AND(B359="Short",F359=Q359),(D359-F359)/D359,AND(B359="Long",F359=Q359),(F359/D359)-1,AND(B359="Long",F359&lt;&gt;Q359),(F359/D359)-1,AND(B359="Short",F359&lt;&gt;Q359),(D359-F359)/D359)</f>
        <v>0.11334513461386031</v>
      </c>
      <c r="P359" t="s">
        <v>23</v>
      </c>
      <c r="Q359" s="7">
        <v>126.417</v>
      </c>
      <c r="R359" s="8">
        <v>43899</v>
      </c>
      <c r="S359" s="10">
        <f t="shared" si="15"/>
        <v>88</v>
      </c>
      <c r="T359" s="10">
        <v>1</v>
      </c>
      <c r="V359" s="11" t="str">
        <f t="shared" si="16"/>
        <v>1</v>
      </c>
      <c r="X359" s="10">
        <v>0</v>
      </c>
      <c r="AC359">
        <f t="shared" si="17"/>
        <v>88</v>
      </c>
    </row>
    <row r="360" spans="1:29" x14ac:dyDescent="0.2">
      <c r="A360" t="s">
        <v>256</v>
      </c>
      <c r="B360" t="s">
        <v>25</v>
      </c>
      <c r="C360" s="6">
        <v>43906</v>
      </c>
      <c r="D360" s="7">
        <v>54.377000000000002</v>
      </c>
      <c r="E360" s="6">
        <v>43915</v>
      </c>
      <c r="F360" s="7">
        <v>61.146999999999998</v>
      </c>
      <c r="G360">
        <v>1</v>
      </c>
      <c r="H360">
        <v>0</v>
      </c>
      <c r="J360" s="7"/>
      <c r="K360" s="8"/>
      <c r="M360" s="7"/>
      <c r="N360" s="8"/>
      <c r="O360" s="9" cm="1">
        <f t="array" ref="O360">_xlfn.IFS(AND(B360="Short",F360=Q360),(D360-F360)/D360,AND(B360="Long",F360=Q360),(F360/D360)-1,AND(B360="Long",F360&lt;&gt;Q360),(F360/D360)-1,AND(B360="Short",F360&lt;&gt;Q360),(D360-F360)/D360)</f>
        <v>0.12450116777313935</v>
      </c>
      <c r="P360" t="s">
        <v>23</v>
      </c>
      <c r="Q360" s="7">
        <v>61.146999999999998</v>
      </c>
      <c r="R360" s="8">
        <v>43906</v>
      </c>
      <c r="S360" s="10">
        <f t="shared" si="15"/>
        <v>9</v>
      </c>
      <c r="T360" s="10">
        <v>1</v>
      </c>
      <c r="V360" s="11" t="str">
        <f t="shared" si="16"/>
        <v>1</v>
      </c>
      <c r="X360" s="10">
        <v>0</v>
      </c>
      <c r="AC360">
        <f t="shared" si="17"/>
        <v>9</v>
      </c>
    </row>
    <row r="361" spans="1:29" x14ac:dyDescent="0.2">
      <c r="A361" t="s">
        <v>256</v>
      </c>
      <c r="B361" t="s">
        <v>22</v>
      </c>
      <c r="C361" s="6">
        <v>44048</v>
      </c>
      <c r="D361" s="7">
        <v>117.857</v>
      </c>
      <c r="E361" s="6">
        <v>44078</v>
      </c>
      <c r="F361" s="7">
        <v>106.42700000000001</v>
      </c>
      <c r="G361">
        <v>1</v>
      </c>
      <c r="H361">
        <v>0</v>
      </c>
      <c r="J361" s="7"/>
      <c r="K361" s="8"/>
      <c r="M361" s="7"/>
      <c r="N361" s="8"/>
      <c r="O361" s="9" cm="1">
        <f t="array" ref="O361">_xlfn.IFS(AND(B361="Short",F361=Q361),(D361-F361)/D361,AND(B361="Long",F361=Q361),(F361/D361)-1,AND(B361="Long",F361&lt;&gt;Q361),(F361/D361)-1,AND(B361="Short",F361&lt;&gt;Q361),(D361-F361)/D361)</f>
        <v>9.698193573567962E-2</v>
      </c>
      <c r="P361" t="s">
        <v>23</v>
      </c>
      <c r="Q361" s="7">
        <v>106.42700000000001</v>
      </c>
      <c r="R361" s="8">
        <v>44048</v>
      </c>
      <c r="S361" s="10">
        <f t="shared" si="15"/>
        <v>30</v>
      </c>
      <c r="T361" s="10">
        <v>1</v>
      </c>
      <c r="V361" s="11" t="str">
        <f t="shared" si="16"/>
        <v>1</v>
      </c>
      <c r="X361" s="10">
        <v>0</v>
      </c>
      <c r="AC361">
        <f t="shared" si="17"/>
        <v>30</v>
      </c>
    </row>
    <row r="362" spans="1:29" x14ac:dyDescent="0.2">
      <c r="A362" t="s">
        <v>256</v>
      </c>
      <c r="B362" t="s">
        <v>25</v>
      </c>
      <c r="C362" s="6">
        <v>44685</v>
      </c>
      <c r="D362" s="7">
        <v>70.478999999999999</v>
      </c>
      <c r="E362" s="6">
        <v>44686</v>
      </c>
      <c r="F362" s="7">
        <v>79.968999999999994</v>
      </c>
      <c r="G362">
        <v>1</v>
      </c>
      <c r="H362">
        <v>0</v>
      </c>
      <c r="J362" s="7"/>
      <c r="K362" s="8"/>
      <c r="M362" s="7"/>
      <c r="N362" s="8"/>
      <c r="O362" s="9" cm="1">
        <f t="array" ref="O362">_xlfn.IFS(AND(B362="Short",F362=Q362),(D362-F362)/D362,AND(B362="Long",F362=Q362),(F362/D362)-1,AND(B362="Long",F362&lt;&gt;Q362),(F362/D362)-1,AND(B362="Short",F362&lt;&gt;Q362),(D362-F362)/D362)</f>
        <v>0.13465003759985228</v>
      </c>
      <c r="P362" t="s">
        <v>23</v>
      </c>
      <c r="Q362" s="7">
        <v>79.968999999999994</v>
      </c>
      <c r="R362" s="8">
        <v>44685</v>
      </c>
      <c r="S362" s="10">
        <f t="shared" si="15"/>
        <v>1</v>
      </c>
      <c r="T362" s="10">
        <v>1</v>
      </c>
      <c r="V362" s="11" t="str">
        <f t="shared" si="16"/>
        <v>1</v>
      </c>
      <c r="X362" s="10">
        <v>0</v>
      </c>
      <c r="AC362">
        <f t="shared" si="17"/>
        <v>1</v>
      </c>
    </row>
    <row r="363" spans="1:29" x14ac:dyDescent="0.2">
      <c r="A363" t="s">
        <v>256</v>
      </c>
      <c r="B363" t="s">
        <v>22</v>
      </c>
      <c r="C363" s="6">
        <v>44867</v>
      </c>
      <c r="D363" s="7">
        <v>51.055</v>
      </c>
      <c r="E363" s="6">
        <v>44868</v>
      </c>
      <c r="F363" s="7">
        <v>43.104999999999997</v>
      </c>
      <c r="G363">
        <v>1</v>
      </c>
      <c r="H363">
        <v>0</v>
      </c>
      <c r="J363" s="7"/>
      <c r="K363" s="8"/>
      <c r="M363" s="7"/>
      <c r="N363" s="8"/>
      <c r="O363" s="9" cm="1">
        <f t="array" ref="O363">_xlfn.IFS(AND(B363="Short",F363=Q363),(D363-F363)/D363,AND(B363="Long",F363=Q363),(F363/D363)-1,AND(B363="Long",F363&lt;&gt;Q363),(F363/D363)-1,AND(B363="Short",F363&lt;&gt;Q363),(D363-F363)/D363)</f>
        <v>0.15571442561943008</v>
      </c>
      <c r="P363" t="s">
        <v>23</v>
      </c>
      <c r="Q363" s="7">
        <v>43.104999999999997</v>
      </c>
      <c r="R363" s="8">
        <v>44867</v>
      </c>
      <c r="S363" s="10">
        <f t="shared" si="15"/>
        <v>1</v>
      </c>
      <c r="T363" s="10">
        <v>1</v>
      </c>
      <c r="V363" s="11" t="str">
        <f t="shared" si="16"/>
        <v>1</v>
      </c>
      <c r="X363" s="10">
        <v>0</v>
      </c>
      <c r="AC363">
        <f t="shared" si="17"/>
        <v>1</v>
      </c>
    </row>
    <row r="364" spans="1:29" x14ac:dyDescent="0.2">
      <c r="A364" t="s">
        <v>256</v>
      </c>
      <c r="B364" t="s">
        <v>22</v>
      </c>
      <c r="C364" s="6">
        <v>45300</v>
      </c>
      <c r="D364" s="7">
        <v>41.768999999999998</v>
      </c>
      <c r="E364" s="6">
        <v>45302</v>
      </c>
      <c r="F364" s="7">
        <v>37.459000000000003</v>
      </c>
      <c r="G364">
        <v>1</v>
      </c>
      <c r="H364">
        <v>0</v>
      </c>
      <c r="J364" s="7"/>
      <c r="K364" s="8"/>
      <c r="M364" s="7"/>
      <c r="N364" s="8"/>
      <c r="O364" s="9" cm="1">
        <f t="array" ref="O364">_xlfn.IFS(AND(B364="Short",F364=Q364),(D364-F364)/D364,AND(B364="Long",F364=Q364),(F364/D364)-1,AND(B364="Long",F364&lt;&gt;Q364),(F364/D364)-1,AND(B364="Short",F364&lt;&gt;Q364),(D364-F364)/D364)</f>
        <v>0.10318657377480896</v>
      </c>
      <c r="P364" t="s">
        <v>23</v>
      </c>
      <c r="Q364" s="7">
        <v>37.459000000000003</v>
      </c>
      <c r="R364" s="8">
        <v>45300</v>
      </c>
      <c r="S364" s="10">
        <f t="shared" si="15"/>
        <v>2</v>
      </c>
      <c r="T364" s="10">
        <v>1</v>
      </c>
      <c r="V364" s="11" t="str">
        <f t="shared" si="16"/>
        <v>1</v>
      </c>
      <c r="X364" s="10">
        <v>0</v>
      </c>
      <c r="AC364">
        <f t="shared" si="17"/>
        <v>2</v>
      </c>
    </row>
    <row r="365" spans="1:29" x14ac:dyDescent="0.2">
      <c r="A365" t="s">
        <v>229</v>
      </c>
      <c r="B365" t="s">
        <v>25</v>
      </c>
      <c r="C365" s="6">
        <v>43906</v>
      </c>
      <c r="D365" s="7">
        <v>17.140999999999998</v>
      </c>
      <c r="E365" s="6">
        <v>43927</v>
      </c>
      <c r="F365" s="7">
        <v>20.651</v>
      </c>
      <c r="G365">
        <v>1</v>
      </c>
      <c r="H365">
        <v>0</v>
      </c>
      <c r="J365" s="7"/>
      <c r="K365" s="8"/>
      <c r="M365" s="7"/>
      <c r="N365" s="8"/>
      <c r="O365" s="9" cm="1">
        <f t="array" ref="O365">_xlfn.IFS(AND(B365="Short",F365=Q365),(D365-F365)/D365,AND(B365="Long",F365=Q365),(F365/D365)-1,AND(B365="Long",F365&lt;&gt;Q365),(F365/D365)-1,AND(B365="Short",F365&lt;&gt;Q365),(D365-F365)/D365)</f>
        <v>0.20477218365322924</v>
      </c>
      <c r="P365" t="s">
        <v>23</v>
      </c>
      <c r="Q365" s="7">
        <v>20.651</v>
      </c>
      <c r="R365" s="8">
        <v>43906</v>
      </c>
      <c r="S365" s="10">
        <f t="shared" si="15"/>
        <v>21</v>
      </c>
      <c r="T365" s="10">
        <v>1</v>
      </c>
      <c r="V365" s="11" t="str">
        <f t="shared" si="16"/>
        <v>1</v>
      </c>
      <c r="X365" s="10">
        <v>0</v>
      </c>
      <c r="AC365">
        <f t="shared" si="17"/>
        <v>21</v>
      </c>
    </row>
    <row r="366" spans="1:29" x14ac:dyDescent="0.2">
      <c r="A366" t="s">
        <v>230</v>
      </c>
      <c r="B366" t="s">
        <v>22</v>
      </c>
      <c r="C366" s="6">
        <v>44806</v>
      </c>
      <c r="D366" s="7">
        <v>323.20499999999998</v>
      </c>
      <c r="E366" s="6">
        <v>44827</v>
      </c>
      <c r="F366" s="7">
        <v>291.255</v>
      </c>
      <c r="G366">
        <v>1</v>
      </c>
      <c r="H366">
        <v>0</v>
      </c>
      <c r="J366" s="7"/>
      <c r="K366" s="8"/>
      <c r="M366" s="7"/>
      <c r="N366" s="8"/>
      <c r="O366" s="9" cm="1">
        <f t="array" ref="O366">_xlfn.IFS(AND(B366="Short",F366=Q366),(D366-F366)/D366,AND(B366="Long",F366=Q366),(F366/D366)-1,AND(B366="Long",F366&lt;&gt;Q366),(F366/D366)-1,AND(B366="Short",F366&lt;&gt;Q366),(D366-F366)/D366)</f>
        <v>9.8853668724184315E-2</v>
      </c>
      <c r="P366" t="s">
        <v>23</v>
      </c>
      <c r="Q366" s="7">
        <v>291.255</v>
      </c>
      <c r="R366" s="8">
        <v>44806</v>
      </c>
      <c r="S366" s="10">
        <f t="shared" si="15"/>
        <v>21</v>
      </c>
      <c r="T366" s="10">
        <v>1</v>
      </c>
      <c r="V366" s="11" t="str">
        <f t="shared" si="16"/>
        <v>1</v>
      </c>
      <c r="X366" s="10">
        <v>0</v>
      </c>
      <c r="AC366">
        <f t="shared" si="17"/>
        <v>21</v>
      </c>
    </row>
    <row r="367" spans="1:29" x14ac:dyDescent="0.2">
      <c r="A367" t="s">
        <v>248</v>
      </c>
      <c r="B367" t="s">
        <v>22</v>
      </c>
      <c r="C367" s="6">
        <v>43910</v>
      </c>
      <c r="D367" s="7">
        <v>22.515000000000001</v>
      </c>
      <c r="E367" s="6">
        <v>43910</v>
      </c>
      <c r="F367" s="7">
        <v>20.265000000000001</v>
      </c>
      <c r="G367">
        <v>1</v>
      </c>
      <c r="H367">
        <v>0</v>
      </c>
      <c r="J367" s="7"/>
      <c r="K367" s="8"/>
      <c r="M367" s="7"/>
      <c r="N367" s="8"/>
      <c r="O367" s="9" cm="1">
        <f t="array" ref="O367">_xlfn.IFS(AND(B367="Short",F367=Q367),(D367-F367)/D367,AND(B367="Long",F367=Q367),(F367/D367)-1,AND(B367="Long",F367&lt;&gt;Q367),(F367/D367)-1,AND(B367="Short",F367&lt;&gt;Q367),(D367-F367)/D367)</f>
        <v>9.9933377748167879E-2</v>
      </c>
      <c r="P367" t="s">
        <v>23</v>
      </c>
      <c r="Q367" s="7">
        <v>20.265000000000001</v>
      </c>
      <c r="R367" s="8">
        <v>43910</v>
      </c>
      <c r="S367" s="10">
        <f t="shared" si="15"/>
        <v>0</v>
      </c>
      <c r="T367" s="10">
        <v>1</v>
      </c>
      <c r="V367" s="11" t="str">
        <f t="shared" si="16"/>
        <v>1</v>
      </c>
      <c r="X367" s="10">
        <v>0</v>
      </c>
      <c r="AC367">
        <f t="shared" si="17"/>
        <v>0</v>
      </c>
    </row>
    <row r="368" spans="1:29" x14ac:dyDescent="0.2">
      <c r="A368" t="s">
        <v>248</v>
      </c>
      <c r="B368" t="s">
        <v>22</v>
      </c>
      <c r="C368" s="6">
        <v>43914</v>
      </c>
      <c r="D368" s="7">
        <v>22.21</v>
      </c>
      <c r="E368" s="6">
        <v>43920</v>
      </c>
      <c r="F368" s="7">
        <v>19.309999999999999</v>
      </c>
      <c r="G368">
        <v>1</v>
      </c>
      <c r="H368">
        <v>0</v>
      </c>
      <c r="J368" s="7"/>
      <c r="K368" s="8"/>
      <c r="M368" s="7"/>
      <c r="N368" s="8"/>
      <c r="O368" s="9" cm="1">
        <f t="array" ref="O368">_xlfn.IFS(AND(B368="Short",F368=Q368),(D368-F368)/D368,AND(B368="Long",F368=Q368),(F368/D368)-1,AND(B368="Long",F368&lt;&gt;Q368),(F368/D368)-1,AND(B368="Short",F368&lt;&gt;Q368),(D368-F368)/D368)</f>
        <v>0.13057181449797398</v>
      </c>
      <c r="P368" t="s">
        <v>23</v>
      </c>
      <c r="Q368" s="7">
        <v>19.309999999999999</v>
      </c>
      <c r="R368" s="8">
        <v>43914</v>
      </c>
      <c r="S368" s="10">
        <f t="shared" si="15"/>
        <v>6</v>
      </c>
      <c r="T368" s="10">
        <v>1</v>
      </c>
      <c r="V368" s="11" t="str">
        <f t="shared" si="16"/>
        <v>1</v>
      </c>
      <c r="X368" s="10">
        <v>0</v>
      </c>
      <c r="AC368">
        <f t="shared" si="17"/>
        <v>6</v>
      </c>
    </row>
    <row r="369" spans="1:29" x14ac:dyDescent="0.2">
      <c r="A369" t="s">
        <v>261</v>
      </c>
      <c r="B369" t="s">
        <v>25</v>
      </c>
      <c r="C369" s="6">
        <v>43899</v>
      </c>
      <c r="D369" s="7">
        <v>46.079000000000001</v>
      </c>
      <c r="E369" s="6">
        <v>43987</v>
      </c>
      <c r="F369" s="7">
        <v>52.069000000000003</v>
      </c>
      <c r="G369">
        <v>1</v>
      </c>
      <c r="H369">
        <v>0</v>
      </c>
      <c r="J369" s="7"/>
      <c r="K369" s="8"/>
      <c r="M369" s="7"/>
      <c r="N369" s="8"/>
      <c r="O369" s="9" cm="1">
        <f t="array" ref="O369">_xlfn.IFS(AND(B369="Short",F369=Q369),(D369-F369)/D369,AND(B369="Long",F369=Q369),(F369/D369)-1,AND(B369="Long",F369&lt;&gt;Q369),(F369/D369)-1,AND(B369="Short",F369&lt;&gt;Q369),(D369-F369)/D369)</f>
        <v>0.12999414049784064</v>
      </c>
      <c r="P369" t="s">
        <v>23</v>
      </c>
      <c r="Q369" s="7">
        <v>52.069000000000003</v>
      </c>
      <c r="R369" s="8">
        <v>43899</v>
      </c>
      <c r="S369" s="10">
        <f t="shared" si="15"/>
        <v>88</v>
      </c>
      <c r="T369" s="10">
        <v>1</v>
      </c>
      <c r="V369" s="11" t="str">
        <f t="shared" si="16"/>
        <v>1</v>
      </c>
      <c r="X369" s="10">
        <v>0</v>
      </c>
      <c r="AC369">
        <f t="shared" si="17"/>
        <v>88</v>
      </c>
    </row>
    <row r="370" spans="1:29" x14ac:dyDescent="0.2">
      <c r="A370" t="s">
        <v>261</v>
      </c>
      <c r="B370" t="s">
        <v>22</v>
      </c>
      <c r="C370" s="6">
        <v>45372</v>
      </c>
      <c r="D370" s="7">
        <v>111.65349999999999</v>
      </c>
      <c r="E370" s="6">
        <v>45506</v>
      </c>
      <c r="F370" s="7">
        <v>94.538499999999999</v>
      </c>
      <c r="G370">
        <v>1</v>
      </c>
      <c r="H370">
        <v>0</v>
      </c>
      <c r="J370" s="7"/>
      <c r="K370" s="8"/>
      <c r="M370" s="7"/>
      <c r="N370" s="8"/>
      <c r="O370" s="9" cm="1">
        <f t="array" ref="O370">_xlfn.IFS(AND(B370="Short",F370=Q370),(D370-F370)/D370,AND(B370="Long",F370=Q370),(F370/D370)-1,AND(B370="Long",F370&lt;&gt;Q370),(F370/D370)-1,AND(B370="Short",F370&lt;&gt;Q370),(D370-F370)/D370)</f>
        <v>0.15328673082348512</v>
      </c>
      <c r="P370" t="s">
        <v>23</v>
      </c>
      <c r="Q370" s="7">
        <v>94.538499999999999</v>
      </c>
      <c r="R370" s="8">
        <v>45372</v>
      </c>
      <c r="S370" s="10">
        <f t="shared" si="15"/>
        <v>134</v>
      </c>
      <c r="T370" s="10">
        <v>1</v>
      </c>
      <c r="V370" s="11" t="str">
        <f t="shared" si="16"/>
        <v>1</v>
      </c>
      <c r="X370" s="10">
        <v>0</v>
      </c>
      <c r="AC370">
        <f t="shared" si="17"/>
        <v>134</v>
      </c>
    </row>
    <row r="371" spans="1:29" x14ac:dyDescent="0.2">
      <c r="A371" t="s">
        <v>250</v>
      </c>
      <c r="B371" t="s">
        <v>22</v>
      </c>
      <c r="C371" s="6">
        <v>44601</v>
      </c>
      <c r="D371" s="7">
        <v>88.262</v>
      </c>
      <c r="E371" s="6">
        <v>44627</v>
      </c>
      <c r="F371" s="7">
        <v>77.882000000000005</v>
      </c>
      <c r="G371">
        <v>1</v>
      </c>
      <c r="H371">
        <v>0</v>
      </c>
      <c r="J371" s="7"/>
      <c r="K371" s="8"/>
      <c r="M371" s="7"/>
      <c r="N371" s="8"/>
      <c r="O371" s="9" cm="1">
        <f t="array" ref="O371">_xlfn.IFS(AND(B371="Short",F371=Q371),(D371-F371)/D371,AND(B371="Long",F371=Q371),(F371/D371)-1,AND(B371="Long",F371&lt;&gt;Q371),(F371/D371)-1,AND(B371="Short",F371&lt;&gt;Q371),(D371-F371)/D371)</f>
        <v>0.11760440506673309</v>
      </c>
      <c r="P371" t="s">
        <v>23</v>
      </c>
      <c r="Q371" s="7">
        <v>77.882000000000005</v>
      </c>
      <c r="R371" s="8">
        <v>44601</v>
      </c>
      <c r="S371" s="10">
        <f t="shared" si="15"/>
        <v>26</v>
      </c>
      <c r="T371" s="10">
        <v>1</v>
      </c>
      <c r="V371" s="11" t="str">
        <f t="shared" si="16"/>
        <v>1</v>
      </c>
      <c r="X371" s="10">
        <v>0</v>
      </c>
      <c r="AC371">
        <f t="shared" si="17"/>
        <v>26</v>
      </c>
    </row>
    <row r="372" spans="1:29" x14ac:dyDescent="0.2">
      <c r="A372" t="s">
        <v>264</v>
      </c>
      <c r="B372" t="s">
        <v>22</v>
      </c>
      <c r="C372" s="6">
        <v>43900</v>
      </c>
      <c r="D372" s="7">
        <v>21.997</v>
      </c>
      <c r="E372" s="6">
        <v>43901</v>
      </c>
      <c r="F372" s="7">
        <v>19.567</v>
      </c>
      <c r="G372">
        <v>1</v>
      </c>
      <c r="H372">
        <v>0</v>
      </c>
      <c r="J372" s="7"/>
      <c r="K372" s="8"/>
      <c r="M372" s="7"/>
      <c r="N372" s="8"/>
      <c r="O372" s="9" cm="1">
        <f t="array" ref="O372">_xlfn.IFS(AND(B372="Short",F372=Q372),(D372-F372)/D372,AND(B372="Long",F372=Q372),(F372/D372)-1,AND(B372="Long",F372&lt;&gt;Q372),(F372/D372)-1,AND(B372="Short",F372&lt;&gt;Q372),(D372-F372)/D372)</f>
        <v>0.11046960949220347</v>
      </c>
      <c r="P372" t="s">
        <v>23</v>
      </c>
      <c r="Q372" s="7">
        <v>19.567</v>
      </c>
      <c r="R372" s="8">
        <v>43900</v>
      </c>
      <c r="S372" s="10">
        <f t="shared" si="15"/>
        <v>1</v>
      </c>
      <c r="T372" s="10">
        <v>1</v>
      </c>
      <c r="V372" s="11" t="str">
        <f t="shared" si="16"/>
        <v>1</v>
      </c>
      <c r="X372" s="10">
        <v>0</v>
      </c>
      <c r="AC372">
        <f t="shared" si="17"/>
        <v>1</v>
      </c>
    </row>
    <row r="373" spans="1:29" x14ac:dyDescent="0.2">
      <c r="A373" t="s">
        <v>264</v>
      </c>
      <c r="B373" t="s">
        <v>22</v>
      </c>
      <c r="C373" s="6">
        <v>43914</v>
      </c>
      <c r="D373" s="7">
        <v>11.766999999999999</v>
      </c>
      <c r="E373" s="6">
        <v>43923</v>
      </c>
      <c r="F373" s="7">
        <v>9.4369999999999994</v>
      </c>
      <c r="G373">
        <v>1</v>
      </c>
      <c r="H373">
        <v>0</v>
      </c>
      <c r="J373" s="7"/>
      <c r="K373" s="8"/>
      <c r="M373" s="7"/>
      <c r="N373" s="8"/>
      <c r="O373" s="9" cm="1">
        <f t="array" ref="O373">_xlfn.IFS(AND(B373="Short",F373=Q373),(D373-F373)/D373,AND(B373="Long",F373=Q373),(F373/D373)-1,AND(B373="Long",F373&lt;&gt;Q373),(F373/D373)-1,AND(B373="Short",F373&lt;&gt;Q373),(D373-F373)/D373)</f>
        <v>0.19801138777938304</v>
      </c>
      <c r="P373" t="s">
        <v>23</v>
      </c>
      <c r="Q373" s="7">
        <v>9.4369999999999994</v>
      </c>
      <c r="R373" s="8">
        <v>43914</v>
      </c>
      <c r="S373" s="10">
        <f t="shared" si="15"/>
        <v>9</v>
      </c>
      <c r="T373" s="10">
        <v>1</v>
      </c>
      <c r="V373" s="11" t="str">
        <f t="shared" si="16"/>
        <v>1</v>
      </c>
      <c r="X373" s="10">
        <v>0</v>
      </c>
      <c r="AC373">
        <f t="shared" si="17"/>
        <v>9</v>
      </c>
    </row>
    <row r="374" spans="1:29" x14ac:dyDescent="0.2">
      <c r="A374" t="s">
        <v>264</v>
      </c>
      <c r="B374" t="s">
        <v>25</v>
      </c>
      <c r="C374" s="6">
        <v>43956</v>
      </c>
      <c r="D374" s="7">
        <v>12.919</v>
      </c>
      <c r="E374" s="6">
        <v>43973</v>
      </c>
      <c r="F374" s="7">
        <v>14.609</v>
      </c>
      <c r="G374">
        <v>1</v>
      </c>
      <c r="H374">
        <v>0</v>
      </c>
      <c r="J374" s="7"/>
      <c r="K374" s="8"/>
      <c r="M374" s="7"/>
      <c r="N374" s="8"/>
      <c r="O374" s="9" cm="1">
        <f t="array" ref="O374">_xlfn.IFS(AND(B374="Short",F374=Q374),(D374-F374)/D374,AND(B374="Long",F374=Q374),(F374/D374)-1,AND(B374="Long",F374&lt;&gt;Q374),(F374/D374)-1,AND(B374="Short",F374&lt;&gt;Q374),(D374-F374)/D374)</f>
        <v>0.13081507856645236</v>
      </c>
      <c r="P374" t="s">
        <v>23</v>
      </c>
      <c r="Q374" s="7">
        <v>14.609</v>
      </c>
      <c r="R374" s="8">
        <v>43956</v>
      </c>
      <c r="S374" s="10">
        <f t="shared" si="15"/>
        <v>17</v>
      </c>
      <c r="T374" s="10">
        <v>1</v>
      </c>
      <c r="V374" s="11" t="str">
        <f t="shared" si="16"/>
        <v>1</v>
      </c>
      <c r="X374" s="10">
        <v>0</v>
      </c>
      <c r="AC374">
        <f t="shared" si="17"/>
        <v>17</v>
      </c>
    </row>
    <row r="375" spans="1:29" x14ac:dyDescent="0.2">
      <c r="A375" t="s">
        <v>264</v>
      </c>
      <c r="B375" t="s">
        <v>25</v>
      </c>
      <c r="C375" s="6">
        <v>43993</v>
      </c>
      <c r="D375" s="7">
        <v>17.149000000000001</v>
      </c>
      <c r="E375" s="6">
        <v>43998</v>
      </c>
      <c r="F375" s="7">
        <v>21.039000000000001</v>
      </c>
      <c r="G375">
        <v>1</v>
      </c>
      <c r="H375">
        <v>0</v>
      </c>
      <c r="J375" s="7"/>
      <c r="K375" s="8"/>
      <c r="M375" s="7"/>
      <c r="N375" s="8"/>
      <c r="O375" s="9" cm="1">
        <f t="array" ref="O375">_xlfn.IFS(AND(B375="Short",F375=Q375),(D375-F375)/D375,AND(B375="Long",F375=Q375),(F375/D375)-1,AND(B375="Long",F375&lt;&gt;Q375),(F375/D375)-1,AND(B375="Short",F375&lt;&gt;Q375),(D375-F375)/D375)</f>
        <v>0.22683538398740444</v>
      </c>
      <c r="P375" t="s">
        <v>23</v>
      </c>
      <c r="Q375" s="7">
        <v>21.039000000000001</v>
      </c>
      <c r="R375" s="8">
        <v>43993</v>
      </c>
      <c r="S375" s="10">
        <f t="shared" si="15"/>
        <v>5</v>
      </c>
      <c r="T375" s="10">
        <v>1</v>
      </c>
      <c r="V375" s="11" t="str">
        <f t="shared" si="16"/>
        <v>1</v>
      </c>
      <c r="X375" s="10">
        <v>0</v>
      </c>
      <c r="AC375">
        <f t="shared" si="17"/>
        <v>5</v>
      </c>
    </row>
    <row r="376" spans="1:29" x14ac:dyDescent="0.2">
      <c r="A376" t="s">
        <v>264</v>
      </c>
      <c r="B376" t="s">
        <v>25</v>
      </c>
      <c r="C376" s="6">
        <v>44028</v>
      </c>
      <c r="D376" s="7">
        <v>16.771999999999998</v>
      </c>
      <c r="E376" s="6">
        <v>44077</v>
      </c>
      <c r="F376" s="7">
        <v>18.692</v>
      </c>
      <c r="G376">
        <v>1</v>
      </c>
      <c r="H376">
        <v>0</v>
      </c>
      <c r="J376" s="7"/>
      <c r="K376" s="8"/>
      <c r="M376" s="7"/>
      <c r="N376" s="8"/>
      <c r="O376" s="9" cm="1">
        <f t="array" ref="O376">_xlfn.IFS(AND(B376="Short",F376=Q376),(D376-F376)/D376,AND(B376="Long",F376=Q376),(F376/D376)-1,AND(B376="Long",F376&lt;&gt;Q376),(F376/D376)-1,AND(B376="Short",F376&lt;&gt;Q376),(D376-F376)/D376)</f>
        <v>0.11447650846649182</v>
      </c>
      <c r="P376" t="s">
        <v>23</v>
      </c>
      <c r="Q376" s="7">
        <v>18.692</v>
      </c>
      <c r="R376" s="8">
        <v>44028</v>
      </c>
      <c r="S376" s="10">
        <f t="shared" si="15"/>
        <v>49</v>
      </c>
      <c r="T376" s="10">
        <v>1</v>
      </c>
      <c r="V376" s="11" t="str">
        <f t="shared" si="16"/>
        <v>1</v>
      </c>
      <c r="X376" s="10">
        <v>0</v>
      </c>
      <c r="AC376">
        <f t="shared" si="17"/>
        <v>49</v>
      </c>
    </row>
    <row r="377" spans="1:29" x14ac:dyDescent="0.2">
      <c r="A377" t="s">
        <v>264</v>
      </c>
      <c r="B377" t="s">
        <v>25</v>
      </c>
      <c r="C377" s="6">
        <v>45139</v>
      </c>
      <c r="D377" s="7">
        <v>19.901</v>
      </c>
      <c r="E377" s="6">
        <v>45505</v>
      </c>
      <c r="F377" s="7">
        <v>17.350000000000001</v>
      </c>
      <c r="G377">
        <v>0</v>
      </c>
      <c r="H377">
        <v>0</v>
      </c>
      <c r="J377" s="7"/>
      <c r="K377" s="8"/>
      <c r="M377" s="7"/>
      <c r="N377" s="8"/>
      <c r="O377" s="9" cm="1">
        <f t="array" ref="O377">_xlfn.IFS(AND(B377="Short",F377=Q377),(D377-F377)/D377,AND(B377="Long",F377=Q377),(F377/D377)-1,AND(B377="Long",F377&lt;&gt;Q377),(F377/D377)-1,AND(B377="Short",F377&lt;&gt;Q377),(D377-F377)/D377)</f>
        <v>-0.12818451334103809</v>
      </c>
      <c r="P377" t="s">
        <v>23</v>
      </c>
      <c r="Q377" s="7">
        <v>22.311</v>
      </c>
      <c r="R377" s="8">
        <v>45139</v>
      </c>
      <c r="S377" s="10">
        <f t="shared" si="15"/>
        <v>366</v>
      </c>
      <c r="T377" s="10">
        <v>0</v>
      </c>
      <c r="V377" s="11" t="b">
        <f t="shared" si="16"/>
        <v>0</v>
      </c>
      <c r="X377" s="10">
        <v>0</v>
      </c>
      <c r="AC377" t="b">
        <f t="shared" si="17"/>
        <v>0</v>
      </c>
    </row>
    <row r="378" spans="1:29" x14ac:dyDescent="0.2">
      <c r="A378" t="s">
        <v>253</v>
      </c>
      <c r="B378" t="s">
        <v>25</v>
      </c>
      <c r="C378" s="6">
        <v>43906</v>
      </c>
      <c r="D378" s="7">
        <v>12.923999999999999</v>
      </c>
      <c r="E378" s="6">
        <v>43915</v>
      </c>
      <c r="F378" s="7">
        <v>14.664</v>
      </c>
      <c r="G378">
        <v>1</v>
      </c>
      <c r="H378">
        <v>0</v>
      </c>
      <c r="J378" s="7"/>
      <c r="K378" s="8"/>
      <c r="M378" s="7"/>
      <c r="N378" s="8"/>
      <c r="O378" s="9" cm="1">
        <f t="array" ref="O378">_xlfn.IFS(AND(B378="Short",F378=Q378),(D378-F378)/D378,AND(B378="Long",F378=Q378),(F378/D378)-1,AND(B378="Long",F378&lt;&gt;Q378),(F378/D378)-1,AND(B378="Short",F378&lt;&gt;Q378),(D378-F378)/D378)</f>
        <v>0.13463324048282277</v>
      </c>
      <c r="P378" t="s">
        <v>23</v>
      </c>
      <c r="Q378" s="7">
        <v>14.664</v>
      </c>
      <c r="R378" s="8">
        <v>43906</v>
      </c>
      <c r="S378" s="10">
        <f t="shared" si="15"/>
        <v>9</v>
      </c>
      <c r="T378" s="10">
        <v>1</v>
      </c>
      <c r="V378" s="11" t="str">
        <f t="shared" si="16"/>
        <v>1</v>
      </c>
      <c r="X378" s="10">
        <v>0</v>
      </c>
      <c r="AC378">
        <f t="shared" si="17"/>
        <v>9</v>
      </c>
    </row>
    <row r="379" spans="1:29" x14ac:dyDescent="0.2">
      <c r="A379" t="s">
        <v>253</v>
      </c>
      <c r="B379" t="s">
        <v>22</v>
      </c>
      <c r="C379" s="6">
        <v>44501</v>
      </c>
      <c r="D379" s="7">
        <v>53.182000000000002</v>
      </c>
      <c r="E379" s="6">
        <v>44743</v>
      </c>
      <c r="F379" s="7">
        <v>47.502000000000002</v>
      </c>
      <c r="G379">
        <v>1</v>
      </c>
      <c r="H379">
        <v>0</v>
      </c>
      <c r="J379" s="7"/>
      <c r="K379" s="8"/>
      <c r="M379" s="7"/>
      <c r="N379" s="8"/>
      <c r="O379" s="9" cm="1">
        <f t="array" ref="O379">_xlfn.IFS(AND(B379="Short",F379=Q379),(D379-F379)/D379,AND(B379="Long",F379=Q379),(F379/D379)-1,AND(B379="Long",F379&lt;&gt;Q379),(F379/D379)-1,AND(B379="Short",F379&lt;&gt;Q379),(D379-F379)/D379)</f>
        <v>0.10680305366477379</v>
      </c>
      <c r="P379" t="s">
        <v>23</v>
      </c>
      <c r="Q379" s="7">
        <v>47.502000000000002</v>
      </c>
      <c r="R379" s="8">
        <v>44501</v>
      </c>
      <c r="S379" s="10">
        <f t="shared" si="15"/>
        <v>242</v>
      </c>
      <c r="T379" s="10">
        <v>1</v>
      </c>
      <c r="V379" s="11" t="str">
        <f t="shared" si="16"/>
        <v>1</v>
      </c>
      <c r="X379" s="10">
        <v>0</v>
      </c>
      <c r="AC379">
        <f t="shared" si="17"/>
        <v>242</v>
      </c>
    </row>
    <row r="380" spans="1:29" x14ac:dyDescent="0.2">
      <c r="A380" t="s">
        <v>230</v>
      </c>
      <c r="B380" t="s">
        <v>25</v>
      </c>
      <c r="C380" s="6">
        <v>44935</v>
      </c>
      <c r="D380" s="7">
        <v>296.80599999999998</v>
      </c>
      <c r="E380" s="6">
        <v>45014</v>
      </c>
      <c r="F380" s="7">
        <v>332.86599999999999</v>
      </c>
      <c r="G380">
        <v>1</v>
      </c>
      <c r="H380">
        <v>0</v>
      </c>
      <c r="J380" s="7"/>
      <c r="K380" s="8"/>
      <c r="M380" s="7"/>
      <c r="N380" s="8"/>
      <c r="O380" s="9" cm="1">
        <f t="array" ref="O380">_xlfn.IFS(AND(B380="Short",F380=Q380),(D380-F380)/D380,AND(B380="Long",F380=Q380),(F380/D380)-1,AND(B380="Long",F380&lt;&gt;Q380),(F380/D380)-1,AND(B380="Short",F380&lt;&gt;Q380),(D380-F380)/D380)</f>
        <v>0.1214935008052398</v>
      </c>
      <c r="P380" t="s">
        <v>23</v>
      </c>
      <c r="Q380" s="7">
        <v>332.86599999999999</v>
      </c>
      <c r="R380" s="8">
        <v>44935</v>
      </c>
      <c r="S380" s="10">
        <f t="shared" si="15"/>
        <v>79</v>
      </c>
      <c r="T380" s="10">
        <v>1</v>
      </c>
      <c r="V380" s="11" t="str">
        <f t="shared" si="16"/>
        <v>1</v>
      </c>
      <c r="X380" s="10">
        <v>0</v>
      </c>
      <c r="AC380">
        <f t="shared" si="17"/>
        <v>79</v>
      </c>
    </row>
    <row r="381" spans="1:29" x14ac:dyDescent="0.2">
      <c r="A381" t="s">
        <v>230</v>
      </c>
      <c r="B381" t="s">
        <v>22</v>
      </c>
      <c r="C381" s="6">
        <v>45014</v>
      </c>
      <c r="D381" s="7">
        <v>361.65600000000001</v>
      </c>
      <c r="E381" s="6">
        <v>45383</v>
      </c>
      <c r="F381" s="7">
        <v>385.2</v>
      </c>
      <c r="G381">
        <v>0</v>
      </c>
      <c r="H381">
        <v>0</v>
      </c>
      <c r="J381" s="7"/>
      <c r="K381" s="8"/>
      <c r="M381" s="7"/>
      <c r="N381" s="8"/>
      <c r="O381" s="9" cm="1">
        <f t="array" ref="O381">_xlfn.IFS(AND(B381="Short",F381=Q381),(D381-F381)/D381,AND(B381="Long",F381=Q381),(F381/D381)-1,AND(B381="Long",F381&lt;&gt;Q381),(F381/D381)-1,AND(B381="Short",F381&lt;&gt;Q381),(D381-F381)/D381)</f>
        <v>-6.5100537527374033E-2</v>
      </c>
      <c r="P381" t="s">
        <v>23</v>
      </c>
      <c r="Q381" s="7">
        <v>315.71600000000001</v>
      </c>
      <c r="R381" s="8">
        <v>45014</v>
      </c>
      <c r="S381" s="10">
        <f t="shared" si="15"/>
        <v>369</v>
      </c>
      <c r="T381" s="10">
        <v>0</v>
      </c>
      <c r="V381" s="11" t="b">
        <f t="shared" si="16"/>
        <v>0</v>
      </c>
      <c r="X381" s="10">
        <v>0</v>
      </c>
      <c r="AC381" t="b">
        <f t="shared" si="17"/>
        <v>0</v>
      </c>
    </row>
    <row r="382" spans="1:29" x14ac:dyDescent="0.2">
      <c r="A382" t="s">
        <v>268</v>
      </c>
      <c r="B382" t="s">
        <v>25</v>
      </c>
      <c r="C382" s="6">
        <v>43906</v>
      </c>
      <c r="D382" s="7">
        <v>109.32299999999999</v>
      </c>
      <c r="E382" s="6">
        <v>43916</v>
      </c>
      <c r="F382" s="7">
        <v>127.553</v>
      </c>
      <c r="G382">
        <v>1</v>
      </c>
      <c r="H382">
        <v>0</v>
      </c>
      <c r="J382" s="7"/>
      <c r="K382" s="8"/>
      <c r="M382" s="7"/>
      <c r="N382" s="8"/>
      <c r="O382" s="9" cm="1">
        <f t="array" ref="O382">_xlfn.IFS(AND(B382="Short",F382=Q382),(D382-F382)/D382,AND(B382="Long",F382=Q382),(F382/D382)-1,AND(B382="Long",F382&lt;&gt;Q382),(F382/D382)-1,AND(B382="Short",F382&lt;&gt;Q382),(D382-F382)/D382)</f>
        <v>0.16675356512353301</v>
      </c>
      <c r="P382" t="s">
        <v>23</v>
      </c>
      <c r="Q382" s="7">
        <v>127.553</v>
      </c>
      <c r="R382" s="8">
        <v>43906</v>
      </c>
      <c r="S382" s="10">
        <f t="shared" si="15"/>
        <v>10</v>
      </c>
      <c r="T382" s="10">
        <v>1</v>
      </c>
      <c r="V382" s="11" t="str">
        <f t="shared" si="16"/>
        <v>1</v>
      </c>
      <c r="X382" s="10">
        <v>0</v>
      </c>
      <c r="AC382">
        <f t="shared" si="17"/>
        <v>10</v>
      </c>
    </row>
    <row r="383" spans="1:29" x14ac:dyDescent="0.2">
      <c r="A383" t="s">
        <v>255</v>
      </c>
      <c r="B383" t="s">
        <v>25</v>
      </c>
      <c r="C383" s="6">
        <v>43906</v>
      </c>
      <c r="D383" s="7">
        <v>43.052</v>
      </c>
      <c r="E383" s="6">
        <v>43915</v>
      </c>
      <c r="F383" s="7">
        <v>48.472000000000001</v>
      </c>
      <c r="G383">
        <v>1</v>
      </c>
      <c r="H383">
        <v>0</v>
      </c>
      <c r="J383" s="7"/>
      <c r="K383" s="8"/>
      <c r="M383" s="7"/>
      <c r="N383" s="8"/>
      <c r="O383" s="9" cm="1">
        <f t="array" ref="O383">_xlfn.IFS(AND(B383="Short",F383=Q383),(D383-F383)/D383,AND(B383="Long",F383=Q383),(F383/D383)-1,AND(B383="Long",F383&lt;&gt;Q383),(F383/D383)-1,AND(B383="Short",F383&lt;&gt;Q383),(D383-F383)/D383)</f>
        <v>0.12589426739756582</v>
      </c>
      <c r="P383" t="s">
        <v>23</v>
      </c>
      <c r="Q383" s="7">
        <v>48.472000000000001</v>
      </c>
      <c r="R383" s="8">
        <v>43906</v>
      </c>
      <c r="S383" s="10">
        <f t="shared" si="15"/>
        <v>9</v>
      </c>
      <c r="T383" s="10">
        <v>1</v>
      </c>
      <c r="V383" s="11" t="str">
        <f t="shared" si="16"/>
        <v>1</v>
      </c>
      <c r="X383" s="10">
        <v>0</v>
      </c>
      <c r="AC383">
        <f t="shared" si="17"/>
        <v>9</v>
      </c>
    </row>
    <row r="384" spans="1:29" x14ac:dyDescent="0.2">
      <c r="A384" t="s">
        <v>235</v>
      </c>
      <c r="B384" t="s">
        <v>22</v>
      </c>
      <c r="C384" s="6">
        <v>43914</v>
      </c>
      <c r="D384" s="7">
        <v>37.753</v>
      </c>
      <c r="E384" s="6">
        <v>43922</v>
      </c>
      <c r="F384" s="7">
        <v>33.283000000000001</v>
      </c>
      <c r="G384">
        <v>1</v>
      </c>
      <c r="H384">
        <v>0</v>
      </c>
      <c r="J384" s="7"/>
      <c r="K384" s="8"/>
      <c r="M384" s="7"/>
      <c r="N384" s="8"/>
      <c r="O384" s="9" cm="1">
        <f t="array" ref="O384">_xlfn.IFS(AND(B384="Short",F384=Q384),(D384-F384)/D384,AND(B384="Long",F384=Q384),(F384/D384)-1,AND(B384="Long",F384&lt;&gt;Q384),(F384/D384)-1,AND(B384="Short",F384&lt;&gt;Q384),(D384-F384)/D384)</f>
        <v>0.1184011866606627</v>
      </c>
      <c r="P384" t="s">
        <v>23</v>
      </c>
      <c r="Q384" s="7">
        <v>33.283000000000001</v>
      </c>
      <c r="R384" s="8">
        <v>43914</v>
      </c>
      <c r="S384" s="10">
        <f t="shared" si="15"/>
        <v>8</v>
      </c>
      <c r="T384" s="10">
        <v>1</v>
      </c>
      <c r="V384" s="11" t="str">
        <f t="shared" si="16"/>
        <v>1</v>
      </c>
      <c r="X384" s="10">
        <v>0</v>
      </c>
      <c r="AC384">
        <f t="shared" si="17"/>
        <v>8</v>
      </c>
    </row>
    <row r="385" spans="1:29" x14ac:dyDescent="0.2">
      <c r="A385" t="s">
        <v>232</v>
      </c>
      <c r="B385" t="s">
        <v>25</v>
      </c>
      <c r="C385" s="6">
        <v>43899</v>
      </c>
      <c r="D385" s="7">
        <v>97.721000000000004</v>
      </c>
      <c r="E385" s="6">
        <v>43987</v>
      </c>
      <c r="F385" s="7">
        <v>109.23099999999999</v>
      </c>
      <c r="G385">
        <v>1</v>
      </c>
      <c r="H385">
        <v>0</v>
      </c>
      <c r="J385" s="7"/>
      <c r="K385" s="8"/>
      <c r="M385" s="7"/>
      <c r="N385" s="8"/>
      <c r="O385" s="9" cm="1">
        <f t="array" ref="O385">_xlfn.IFS(AND(B385="Short",F385=Q385),(D385-F385)/D385,AND(B385="Long",F385=Q385),(F385/D385)-1,AND(B385="Long",F385&lt;&gt;Q385),(F385/D385)-1,AND(B385="Short",F385&lt;&gt;Q385),(D385-F385)/D385)</f>
        <v>0.11778430429488029</v>
      </c>
      <c r="P385" t="s">
        <v>23</v>
      </c>
      <c r="Q385" s="7">
        <v>109.23099999999999</v>
      </c>
      <c r="R385" s="8">
        <v>43899</v>
      </c>
      <c r="S385" s="10">
        <f t="shared" si="15"/>
        <v>88</v>
      </c>
      <c r="T385" s="10">
        <v>1</v>
      </c>
      <c r="V385" s="11" t="str">
        <f t="shared" si="16"/>
        <v>1</v>
      </c>
      <c r="X385" s="10">
        <v>0</v>
      </c>
      <c r="AC385">
        <f t="shared" si="17"/>
        <v>88</v>
      </c>
    </row>
    <row r="386" spans="1:29" x14ac:dyDescent="0.2">
      <c r="A386" t="s">
        <v>255</v>
      </c>
      <c r="B386" t="s">
        <v>25</v>
      </c>
      <c r="C386" s="6">
        <v>45272</v>
      </c>
      <c r="D386" s="7">
        <v>103.943</v>
      </c>
      <c r="E386" s="6">
        <v>45324</v>
      </c>
      <c r="F386" s="7">
        <v>116.373</v>
      </c>
      <c r="G386">
        <v>1</v>
      </c>
      <c r="H386">
        <v>0</v>
      </c>
      <c r="J386" s="7"/>
      <c r="K386" s="8"/>
      <c r="M386" s="7"/>
      <c r="N386" s="8"/>
      <c r="O386" s="9" cm="1">
        <f t="array" ref="O386">_xlfn.IFS(AND(B386="Short",F386=Q386),(D386-F386)/D386,AND(B386="Long",F386=Q386),(F386/D386)-1,AND(B386="Long",F386&lt;&gt;Q386),(F386/D386)-1,AND(B386="Short",F386&lt;&gt;Q386),(D386-F386)/D386)</f>
        <v>0.11958477242334742</v>
      </c>
      <c r="P386" t="s">
        <v>23</v>
      </c>
      <c r="Q386" s="7">
        <v>116.373</v>
      </c>
      <c r="R386" s="8">
        <v>45272</v>
      </c>
      <c r="S386" s="10">
        <f t="shared" si="15"/>
        <v>52</v>
      </c>
      <c r="T386" s="10">
        <v>1</v>
      </c>
      <c r="V386" s="11" t="str">
        <f t="shared" si="16"/>
        <v>1</v>
      </c>
      <c r="X386" s="10">
        <v>0</v>
      </c>
      <c r="AC386">
        <f t="shared" si="17"/>
        <v>52</v>
      </c>
    </row>
    <row r="387" spans="1:29" x14ac:dyDescent="0.2">
      <c r="A387" t="s">
        <v>259</v>
      </c>
      <c r="B387" t="s">
        <v>25</v>
      </c>
      <c r="C387" s="6">
        <v>43908</v>
      </c>
      <c r="D387" s="7">
        <v>294.84300000000002</v>
      </c>
      <c r="E387" s="6">
        <v>43927</v>
      </c>
      <c r="F387" s="7">
        <v>331.173</v>
      </c>
      <c r="G387">
        <v>1</v>
      </c>
      <c r="H387">
        <v>0</v>
      </c>
      <c r="J387" s="7"/>
      <c r="K387" s="8"/>
      <c r="M387" s="7"/>
      <c r="N387" s="8"/>
      <c r="O387" s="9" cm="1">
        <f t="array" ref="O387">_xlfn.IFS(AND(B387="Short",F387=Q387),(D387-F387)/D387,AND(B387="Long",F387=Q387),(F387/D387)-1,AND(B387="Long",F387&lt;&gt;Q387),(F387/D387)-1,AND(B387="Short",F387&lt;&gt;Q387),(D387-F387)/D387)</f>
        <v>0.12321811947375383</v>
      </c>
      <c r="P387" t="s">
        <v>23</v>
      </c>
      <c r="Q387" s="7">
        <v>331.173</v>
      </c>
      <c r="R387" s="8">
        <v>43908</v>
      </c>
      <c r="S387" s="10">
        <f t="shared" ref="S387:S450" si="18">_xlfn.DAYS(E387,C387)</f>
        <v>19</v>
      </c>
      <c r="T387" s="10">
        <v>1</v>
      </c>
      <c r="V387" s="11" t="str">
        <f t="shared" ref="V387:V450" si="19">IF(F387=Q387,"1")</f>
        <v>1</v>
      </c>
      <c r="X387" s="10">
        <v>0</v>
      </c>
      <c r="AC387">
        <f t="shared" si="17"/>
        <v>19</v>
      </c>
    </row>
    <row r="388" spans="1:29" x14ac:dyDescent="0.2">
      <c r="A388" t="s">
        <v>271</v>
      </c>
      <c r="B388" t="s">
        <v>25</v>
      </c>
      <c r="C388" s="6">
        <v>43902</v>
      </c>
      <c r="D388" s="7">
        <v>54.66075</v>
      </c>
      <c r="E388" s="6">
        <v>43920</v>
      </c>
      <c r="F388" s="7">
        <v>60.943249999999999</v>
      </c>
      <c r="G388">
        <v>1</v>
      </c>
      <c r="H388">
        <v>0</v>
      </c>
      <c r="J388" s="7"/>
      <c r="K388" s="8"/>
      <c r="M388" s="7"/>
      <c r="N388" s="8"/>
      <c r="O388" s="9" cm="1">
        <f t="array" ref="O388">_xlfn.IFS(AND(B388="Short",F388=Q388),(D388-F388)/D388,AND(B388="Long",F388=Q388),(F388/D388)-1,AND(B388="Long",F388&lt;&gt;Q388),(F388/D388)-1,AND(B388="Short",F388&lt;&gt;Q388),(D388-F388)/D388)</f>
        <v>0.11493622023115302</v>
      </c>
      <c r="P388" t="s">
        <v>23</v>
      </c>
      <c r="Q388" s="7">
        <v>60.943249999999999</v>
      </c>
      <c r="R388" s="8">
        <v>43902</v>
      </c>
      <c r="S388" s="10">
        <f t="shared" si="18"/>
        <v>18</v>
      </c>
      <c r="T388" s="10">
        <v>1</v>
      </c>
      <c r="V388" s="11" t="str">
        <f t="shared" si="19"/>
        <v>1</v>
      </c>
      <c r="X388" s="10">
        <v>0</v>
      </c>
      <c r="AC388">
        <f t="shared" ref="AC388:AC451" si="20">IF(O388&gt;-0.01,_xlfn.DAYS(E388,C388))</f>
        <v>18</v>
      </c>
    </row>
    <row r="389" spans="1:29" x14ac:dyDescent="0.2">
      <c r="A389" t="s">
        <v>239</v>
      </c>
      <c r="B389" t="s">
        <v>25</v>
      </c>
      <c r="C389" s="6">
        <v>43906</v>
      </c>
      <c r="D389" s="7">
        <v>21.31</v>
      </c>
      <c r="E389" s="6">
        <v>43909</v>
      </c>
      <c r="F389" s="7">
        <v>23.71</v>
      </c>
      <c r="G389">
        <v>1</v>
      </c>
      <c r="H389">
        <v>0</v>
      </c>
      <c r="J389" s="7"/>
      <c r="K389" s="8"/>
      <c r="M389" s="7"/>
      <c r="N389" s="8"/>
      <c r="O389" s="9" cm="1">
        <f t="array" ref="O389">_xlfn.IFS(AND(B389="Short",F389=Q389),(D389-F389)/D389,AND(B389="Long",F389=Q389),(F389/D389)-1,AND(B389="Long",F389&lt;&gt;Q389),(F389/D389)-1,AND(B389="Short",F389&lt;&gt;Q389),(D389-F389)/D389)</f>
        <v>0.11262318160488038</v>
      </c>
      <c r="P389" t="s">
        <v>23</v>
      </c>
      <c r="Q389" s="7">
        <v>23.71</v>
      </c>
      <c r="R389" s="8">
        <v>43906</v>
      </c>
      <c r="S389" s="10">
        <f t="shared" si="18"/>
        <v>3</v>
      </c>
      <c r="T389" s="10">
        <v>1</v>
      </c>
      <c r="V389" s="11" t="str">
        <f t="shared" si="19"/>
        <v>1</v>
      </c>
      <c r="X389" s="10">
        <v>0</v>
      </c>
      <c r="AC389">
        <f t="shared" si="20"/>
        <v>3</v>
      </c>
    </row>
    <row r="390" spans="1:29" x14ac:dyDescent="0.2">
      <c r="A390" t="s">
        <v>235</v>
      </c>
      <c r="B390" t="s">
        <v>22</v>
      </c>
      <c r="C390" s="6">
        <v>43928</v>
      </c>
      <c r="D390" s="7">
        <v>33.526000000000003</v>
      </c>
      <c r="E390" s="6">
        <v>43937</v>
      </c>
      <c r="F390" s="7">
        <v>30.385999999999999</v>
      </c>
      <c r="G390">
        <v>1</v>
      </c>
      <c r="H390">
        <v>0</v>
      </c>
      <c r="J390" s="7"/>
      <c r="K390" s="8"/>
      <c r="M390" s="7"/>
      <c r="N390" s="8"/>
      <c r="O390" s="9" cm="1">
        <f t="array" ref="O390">_xlfn.IFS(AND(B390="Short",F390=Q390),(D390-F390)/D390,AND(B390="Long",F390=Q390),(F390/D390)-1,AND(B390="Long",F390&lt;&gt;Q390),(F390/D390)-1,AND(B390="Short",F390&lt;&gt;Q390),(D390-F390)/D390)</f>
        <v>9.3658652985742524E-2</v>
      </c>
      <c r="P390" t="s">
        <v>23</v>
      </c>
      <c r="Q390" s="7">
        <v>30.385999999999999</v>
      </c>
      <c r="R390" s="8">
        <v>43928</v>
      </c>
      <c r="S390" s="10">
        <f t="shared" si="18"/>
        <v>9</v>
      </c>
      <c r="T390" s="10">
        <v>1</v>
      </c>
      <c r="V390" s="11" t="str">
        <f t="shared" si="19"/>
        <v>1</v>
      </c>
      <c r="X390" s="10">
        <v>0</v>
      </c>
      <c r="AC390">
        <f t="shared" si="20"/>
        <v>9</v>
      </c>
    </row>
    <row r="391" spans="1:29" x14ac:dyDescent="0.2">
      <c r="A391" t="s">
        <v>235</v>
      </c>
      <c r="B391" t="s">
        <v>22</v>
      </c>
      <c r="C391" s="6">
        <v>44144</v>
      </c>
      <c r="D391" s="7">
        <v>46.165999999999997</v>
      </c>
      <c r="E391" s="6">
        <v>44510</v>
      </c>
      <c r="F391" s="7">
        <v>49.69</v>
      </c>
      <c r="G391">
        <v>0</v>
      </c>
      <c r="H391">
        <v>0</v>
      </c>
      <c r="J391" s="7"/>
      <c r="K391" s="8"/>
      <c r="M391" s="7"/>
      <c r="N391" s="8"/>
      <c r="O391" s="9" cm="1">
        <f t="array" ref="O391">_xlfn.IFS(AND(B391="Short",F391=Q391),(D391-F391)/D391,AND(B391="Long",F391=Q391),(F391/D391)-1,AND(B391="Long",F391&lt;&gt;Q391),(F391/D391)-1,AND(B391="Short",F391&lt;&gt;Q391),(D391-F391)/D391)</f>
        <v>-7.6333232248841157E-2</v>
      </c>
      <c r="P391" t="s">
        <v>23</v>
      </c>
      <c r="Q391" s="7">
        <v>39.326000000000001</v>
      </c>
      <c r="R391" s="8">
        <v>44144</v>
      </c>
      <c r="S391" s="10">
        <f t="shared" si="18"/>
        <v>366</v>
      </c>
      <c r="T391" s="10">
        <v>0</v>
      </c>
      <c r="V391" s="11" t="b">
        <f t="shared" si="19"/>
        <v>0</v>
      </c>
      <c r="X391" s="10">
        <v>0</v>
      </c>
      <c r="AC391" t="b">
        <f t="shared" si="20"/>
        <v>0</v>
      </c>
    </row>
    <row r="392" spans="1:29" x14ac:dyDescent="0.2">
      <c r="A392" t="s">
        <v>274</v>
      </c>
      <c r="B392" t="s">
        <v>25</v>
      </c>
      <c r="C392" s="6">
        <v>43902</v>
      </c>
      <c r="D392" s="7">
        <v>41.808</v>
      </c>
      <c r="E392" s="6">
        <v>43908</v>
      </c>
      <c r="F392" s="7">
        <v>46.488</v>
      </c>
      <c r="G392">
        <v>1</v>
      </c>
      <c r="H392">
        <v>0</v>
      </c>
      <c r="J392" s="7"/>
      <c r="K392" s="8"/>
      <c r="M392" s="7"/>
      <c r="N392" s="8"/>
      <c r="O392" s="9" cm="1">
        <f t="array" ref="O392">_xlfn.IFS(AND(B392="Short",F392=Q392),(D392-F392)/D392,AND(B392="Long",F392=Q392),(F392/D392)-1,AND(B392="Long",F392&lt;&gt;Q392),(F392/D392)-1,AND(B392="Short",F392&lt;&gt;Q392),(D392-F392)/D392)</f>
        <v>0.11194029850746268</v>
      </c>
      <c r="P392" t="s">
        <v>23</v>
      </c>
      <c r="Q392" s="7">
        <v>46.488</v>
      </c>
      <c r="R392" s="8">
        <v>43902</v>
      </c>
      <c r="S392" s="10">
        <f t="shared" si="18"/>
        <v>6</v>
      </c>
      <c r="T392" s="10">
        <v>1</v>
      </c>
      <c r="V392" s="11" t="str">
        <f t="shared" si="19"/>
        <v>1</v>
      </c>
      <c r="X392" s="10">
        <v>0</v>
      </c>
      <c r="AC392">
        <f t="shared" si="20"/>
        <v>6</v>
      </c>
    </row>
    <row r="393" spans="1:29" x14ac:dyDescent="0.2">
      <c r="A393" t="s">
        <v>241</v>
      </c>
      <c r="B393" t="s">
        <v>25</v>
      </c>
      <c r="C393" s="6">
        <v>43902</v>
      </c>
      <c r="D393" s="7">
        <v>43.023000000000003</v>
      </c>
      <c r="E393" s="6">
        <v>43915</v>
      </c>
      <c r="F393" s="7">
        <v>49.253</v>
      </c>
      <c r="G393">
        <v>1</v>
      </c>
      <c r="H393">
        <v>0</v>
      </c>
      <c r="J393" s="7"/>
      <c r="K393" s="8"/>
      <c r="M393" s="7"/>
      <c r="N393" s="8"/>
      <c r="O393" s="9" cm="1">
        <f t="array" ref="O393">_xlfn.IFS(AND(B393="Short",F393=Q393),(D393-F393)/D393,AND(B393="Long",F393=Q393),(F393/D393)-1,AND(B393="Long",F393&lt;&gt;Q393),(F393/D393)-1,AND(B393="Short",F393&lt;&gt;Q393),(D393-F393)/D393)</f>
        <v>0.14480626641563799</v>
      </c>
      <c r="P393" t="s">
        <v>23</v>
      </c>
      <c r="Q393" s="7">
        <v>49.253</v>
      </c>
      <c r="R393" s="8">
        <v>43902</v>
      </c>
      <c r="S393" s="10">
        <f t="shared" si="18"/>
        <v>13</v>
      </c>
      <c r="T393" s="10">
        <v>1</v>
      </c>
      <c r="V393" s="11" t="str">
        <f t="shared" si="19"/>
        <v>1</v>
      </c>
      <c r="X393" s="10">
        <v>0</v>
      </c>
      <c r="AC393">
        <f t="shared" si="20"/>
        <v>13</v>
      </c>
    </row>
    <row r="394" spans="1:29" x14ac:dyDescent="0.2">
      <c r="A394" t="s">
        <v>241</v>
      </c>
      <c r="B394" t="s">
        <v>22</v>
      </c>
      <c r="C394" s="6">
        <v>43944</v>
      </c>
      <c r="D394" s="7">
        <v>44.756</v>
      </c>
      <c r="E394" s="6">
        <v>44312</v>
      </c>
      <c r="F394" s="7">
        <v>59.3</v>
      </c>
      <c r="G394">
        <v>0</v>
      </c>
      <c r="H394">
        <v>0</v>
      </c>
      <c r="J394" s="7"/>
      <c r="K394" s="8"/>
      <c r="M394" s="7"/>
      <c r="N394" s="8"/>
      <c r="O394" s="9" cm="1">
        <f t="array" ref="O394">_xlfn.IFS(AND(B394="Short",F394=Q394),(D394-F394)/D394,AND(B394="Long",F394=Q394),(F394/D394)-1,AND(B394="Long",F394&lt;&gt;Q394),(F394/D394)-1,AND(B394="Short",F394&lt;&gt;Q394),(D394-F394)/D394)</f>
        <v>-0.32496201626597543</v>
      </c>
      <c r="P394" t="s">
        <v>23</v>
      </c>
      <c r="Q394" s="7">
        <v>40.616</v>
      </c>
      <c r="R394" s="8">
        <v>43944</v>
      </c>
      <c r="S394" s="10">
        <f t="shared" si="18"/>
        <v>368</v>
      </c>
      <c r="T394" s="10">
        <v>0</v>
      </c>
      <c r="V394" s="11" t="b">
        <f t="shared" si="19"/>
        <v>0</v>
      </c>
      <c r="X394" s="10">
        <v>0</v>
      </c>
      <c r="AC394" t="b">
        <f t="shared" si="20"/>
        <v>0</v>
      </c>
    </row>
    <row r="395" spans="1:29" x14ac:dyDescent="0.2">
      <c r="A395" t="s">
        <v>243</v>
      </c>
      <c r="B395" t="s">
        <v>22</v>
      </c>
      <c r="C395" s="6">
        <v>44999</v>
      </c>
      <c r="D395" s="7">
        <v>13.369</v>
      </c>
      <c r="E395" s="6">
        <v>45000</v>
      </c>
      <c r="F395" s="7">
        <v>11.159000000000001</v>
      </c>
      <c r="G395">
        <v>1</v>
      </c>
      <c r="H395">
        <v>0</v>
      </c>
      <c r="J395" s="7"/>
      <c r="K395" s="8"/>
      <c r="M395" s="7"/>
      <c r="N395" s="8"/>
      <c r="O395" s="9" cm="1">
        <f t="array" ref="O395">_xlfn.IFS(AND(B395="Short",F395=Q395),(D395-F395)/D395,AND(B395="Long",F395=Q395),(F395/D395)-1,AND(B395="Long",F395&lt;&gt;Q395),(F395/D395)-1,AND(B395="Short",F395&lt;&gt;Q395),(D395-F395)/D395)</f>
        <v>0.16530780163063799</v>
      </c>
      <c r="P395" t="s">
        <v>23</v>
      </c>
      <c r="Q395" s="7">
        <v>11.159000000000001</v>
      </c>
      <c r="R395" s="8">
        <v>44999</v>
      </c>
      <c r="S395" s="10">
        <f t="shared" si="18"/>
        <v>1</v>
      </c>
      <c r="T395" s="10">
        <v>1</v>
      </c>
      <c r="V395" s="11" t="str">
        <f t="shared" si="19"/>
        <v>1</v>
      </c>
      <c r="X395" s="10">
        <v>0</v>
      </c>
      <c r="AC395">
        <f t="shared" si="20"/>
        <v>1</v>
      </c>
    </row>
    <row r="396" spans="1:29" x14ac:dyDescent="0.2">
      <c r="A396" t="s">
        <v>276</v>
      </c>
      <c r="B396" t="s">
        <v>22</v>
      </c>
      <c r="C396" s="6">
        <v>44216</v>
      </c>
      <c r="D396" s="7">
        <v>559.05499999999995</v>
      </c>
      <c r="E396" s="6">
        <v>44263</v>
      </c>
      <c r="F396" s="7">
        <v>495.40499999999997</v>
      </c>
      <c r="G396">
        <v>1</v>
      </c>
      <c r="H396">
        <v>0</v>
      </c>
      <c r="J396" s="7"/>
      <c r="K396" s="8"/>
      <c r="M396" s="7"/>
      <c r="N396" s="8"/>
      <c r="O396" s="9" cm="1">
        <f t="array" ref="O396">_xlfn.IFS(AND(B396="Short",F396=Q396),(D396-F396)/D396,AND(B396="Long",F396=Q396),(F396/D396)-1,AND(B396="Long",F396&lt;&gt;Q396),(F396/D396)-1,AND(B396="Short",F396&lt;&gt;Q396),(D396-F396)/D396)</f>
        <v>0.11385284095482552</v>
      </c>
      <c r="P396" t="s">
        <v>23</v>
      </c>
      <c r="Q396" s="7">
        <v>495.40499999999997</v>
      </c>
      <c r="R396" s="8">
        <v>44216</v>
      </c>
      <c r="S396" s="10">
        <f t="shared" si="18"/>
        <v>47</v>
      </c>
      <c r="T396" s="10">
        <v>1</v>
      </c>
      <c r="V396" s="11" t="str">
        <f t="shared" si="19"/>
        <v>1</v>
      </c>
      <c r="X396" s="10">
        <v>0</v>
      </c>
      <c r="AC396">
        <f t="shared" si="20"/>
        <v>47</v>
      </c>
    </row>
    <row r="397" spans="1:29" x14ac:dyDescent="0.2">
      <c r="A397" t="s">
        <v>249</v>
      </c>
      <c r="B397" t="s">
        <v>25</v>
      </c>
      <c r="C397" s="6">
        <v>43906</v>
      </c>
      <c r="D397" s="7">
        <v>81.905000000000001</v>
      </c>
      <c r="E397" s="6">
        <v>43907</v>
      </c>
      <c r="F397" s="7">
        <v>93.155000000000001</v>
      </c>
      <c r="G397">
        <v>1</v>
      </c>
      <c r="H397">
        <v>0</v>
      </c>
      <c r="J397" s="7"/>
      <c r="K397" s="8"/>
      <c r="M397" s="7"/>
      <c r="N397" s="8"/>
      <c r="O397" s="9" cm="1">
        <f t="array" ref="O397">_xlfn.IFS(AND(B397="Short",F397=Q397),(D397-F397)/D397,AND(B397="Long",F397=Q397),(F397/D397)-1,AND(B397="Long",F397&lt;&gt;Q397),(F397/D397)-1,AND(B397="Short",F397&lt;&gt;Q397),(D397-F397)/D397)</f>
        <v>0.13735425187717487</v>
      </c>
      <c r="P397" t="s">
        <v>23</v>
      </c>
      <c r="Q397" s="7">
        <v>93.155000000000001</v>
      </c>
      <c r="R397" s="8">
        <v>43906</v>
      </c>
      <c r="S397" s="10">
        <f t="shared" si="18"/>
        <v>1</v>
      </c>
      <c r="T397" s="10">
        <v>1</v>
      </c>
      <c r="V397" s="11" t="str">
        <f t="shared" si="19"/>
        <v>1</v>
      </c>
      <c r="X397" s="10">
        <v>0</v>
      </c>
      <c r="AC397">
        <f t="shared" si="20"/>
        <v>1</v>
      </c>
    </row>
    <row r="398" spans="1:29" x14ac:dyDescent="0.2">
      <c r="A398" t="s">
        <v>249</v>
      </c>
      <c r="B398" t="s">
        <v>25</v>
      </c>
      <c r="C398" s="6">
        <v>44979</v>
      </c>
      <c r="D398" s="7">
        <v>162.88300000000001</v>
      </c>
      <c r="E398" s="6">
        <v>45345</v>
      </c>
      <c r="F398" s="7">
        <v>149.97</v>
      </c>
      <c r="G398">
        <v>0</v>
      </c>
      <c r="H398">
        <v>0</v>
      </c>
      <c r="J398" s="7"/>
      <c r="K398" s="8"/>
      <c r="M398" s="7"/>
      <c r="N398" s="8"/>
      <c r="O398" s="9" cm="1">
        <f t="array" ref="O398">_xlfn.IFS(AND(B398="Short",F398=Q398),(D398-F398)/D398,AND(B398="Long",F398=Q398),(F398/D398)-1,AND(B398="Long",F398&lt;&gt;Q398),(F398/D398)-1,AND(B398="Short",F398&lt;&gt;Q398),(D398-F398)/D398)</f>
        <v>-7.9277763793643374E-2</v>
      </c>
      <c r="P398" t="s">
        <v>23</v>
      </c>
      <c r="Q398" s="7">
        <v>185.21299999999999</v>
      </c>
      <c r="R398" s="8">
        <v>44979</v>
      </c>
      <c r="S398" s="10">
        <f t="shared" si="18"/>
        <v>366</v>
      </c>
      <c r="T398" s="10">
        <v>0</v>
      </c>
      <c r="V398" s="11" t="b">
        <f t="shared" si="19"/>
        <v>0</v>
      </c>
      <c r="X398" s="10">
        <v>0</v>
      </c>
      <c r="AC398" t="b">
        <f t="shared" si="20"/>
        <v>0</v>
      </c>
    </row>
    <row r="399" spans="1:29" x14ac:dyDescent="0.2">
      <c r="A399" t="s">
        <v>279</v>
      </c>
      <c r="B399" t="s">
        <v>25</v>
      </c>
      <c r="C399" s="6">
        <v>43906</v>
      </c>
      <c r="D399" s="7">
        <v>21.202000000000002</v>
      </c>
      <c r="E399" s="6">
        <v>43920</v>
      </c>
      <c r="F399" s="7">
        <v>25.622</v>
      </c>
      <c r="G399">
        <v>1</v>
      </c>
      <c r="H399">
        <v>0</v>
      </c>
      <c r="J399" s="7"/>
      <c r="K399" s="8"/>
      <c r="M399" s="7"/>
      <c r="N399" s="8"/>
      <c r="O399" s="9" cm="1">
        <f t="array" ref="O399">_xlfn.IFS(AND(B399="Short",F399=Q399),(D399-F399)/D399,AND(B399="Long",F399=Q399),(F399/D399)-1,AND(B399="Long",F399&lt;&gt;Q399),(F399/D399)-1,AND(B399="Short",F399&lt;&gt;Q399),(D399-F399)/D399)</f>
        <v>0.20847089897179494</v>
      </c>
      <c r="P399" t="s">
        <v>23</v>
      </c>
      <c r="Q399" s="7">
        <v>25.622</v>
      </c>
      <c r="R399" s="8">
        <v>43906</v>
      </c>
      <c r="S399" s="10">
        <f t="shared" si="18"/>
        <v>14</v>
      </c>
      <c r="T399" s="10">
        <v>1</v>
      </c>
      <c r="V399" s="11" t="str">
        <f t="shared" si="19"/>
        <v>1</v>
      </c>
      <c r="X399" s="10">
        <v>0</v>
      </c>
      <c r="AC399">
        <f t="shared" si="20"/>
        <v>14</v>
      </c>
    </row>
    <row r="400" spans="1:29" x14ac:dyDescent="0.2">
      <c r="A400" t="s">
        <v>241</v>
      </c>
      <c r="B400" t="s">
        <v>22</v>
      </c>
      <c r="C400" s="6">
        <v>44575</v>
      </c>
      <c r="D400" s="7">
        <v>41.683</v>
      </c>
      <c r="E400" s="6">
        <v>44627</v>
      </c>
      <c r="F400" s="7">
        <v>37.213000000000001</v>
      </c>
      <c r="G400">
        <v>1</v>
      </c>
      <c r="H400">
        <v>0</v>
      </c>
      <c r="J400" s="7"/>
      <c r="K400" s="8"/>
      <c r="M400" s="7"/>
      <c r="N400" s="8"/>
      <c r="O400" s="9" cm="1">
        <f t="array" ref="O400">_xlfn.IFS(AND(B400="Short",F400=Q400),(D400-F400)/D400,AND(B400="Long",F400=Q400),(F400/D400)-1,AND(B400="Long",F400&lt;&gt;Q400),(F400/D400)-1,AND(B400="Short",F400&lt;&gt;Q400),(D400-F400)/D400)</f>
        <v>0.10723796271861427</v>
      </c>
      <c r="P400" t="s">
        <v>23</v>
      </c>
      <c r="Q400" s="7">
        <v>37.213000000000001</v>
      </c>
      <c r="R400" s="8">
        <v>44575</v>
      </c>
      <c r="S400" s="10">
        <f t="shared" si="18"/>
        <v>52</v>
      </c>
      <c r="T400" s="10">
        <v>1</v>
      </c>
      <c r="V400" s="11" t="str">
        <f t="shared" si="19"/>
        <v>1</v>
      </c>
      <c r="X400" s="10">
        <v>0</v>
      </c>
      <c r="AC400">
        <f t="shared" si="20"/>
        <v>52</v>
      </c>
    </row>
    <row r="401" spans="1:29" x14ac:dyDescent="0.2">
      <c r="A401" t="s">
        <v>263</v>
      </c>
      <c r="B401" t="s">
        <v>22</v>
      </c>
      <c r="C401" s="6">
        <v>43900</v>
      </c>
      <c r="D401" s="7">
        <v>15.111000000000001</v>
      </c>
      <c r="E401" s="6">
        <v>43901</v>
      </c>
      <c r="F401" s="7">
        <v>12.221</v>
      </c>
      <c r="G401">
        <v>1</v>
      </c>
      <c r="H401">
        <v>0</v>
      </c>
      <c r="J401" s="7"/>
      <c r="K401" s="8"/>
      <c r="M401" s="7"/>
      <c r="N401" s="8"/>
      <c r="O401" s="9" cm="1">
        <f t="array" ref="O401">_xlfn.IFS(AND(B401="Short",F401=Q401),(D401-F401)/D401,AND(B401="Long",F401=Q401),(F401/D401)-1,AND(B401="Long",F401&lt;&gt;Q401),(F401/D401)-1,AND(B401="Short",F401&lt;&gt;Q401),(D401-F401)/D401)</f>
        <v>0.19125140626034018</v>
      </c>
      <c r="P401" t="s">
        <v>23</v>
      </c>
      <c r="Q401" s="7">
        <v>12.221</v>
      </c>
      <c r="R401" s="8">
        <v>43900</v>
      </c>
      <c r="S401" s="10">
        <f t="shared" si="18"/>
        <v>1</v>
      </c>
      <c r="T401" s="10">
        <v>1</v>
      </c>
      <c r="V401" s="11" t="str">
        <f t="shared" si="19"/>
        <v>1</v>
      </c>
      <c r="X401" s="10">
        <v>0</v>
      </c>
      <c r="AC401">
        <f t="shared" si="20"/>
        <v>1</v>
      </c>
    </row>
    <row r="402" spans="1:29" x14ac:dyDescent="0.2">
      <c r="A402" t="s">
        <v>282</v>
      </c>
      <c r="B402" t="s">
        <v>25</v>
      </c>
      <c r="C402" s="6">
        <v>43906</v>
      </c>
      <c r="D402" s="7">
        <v>66.31</v>
      </c>
      <c r="E402" s="6">
        <v>43915</v>
      </c>
      <c r="F402" s="7">
        <v>76.61</v>
      </c>
      <c r="G402">
        <v>1</v>
      </c>
      <c r="H402">
        <v>0</v>
      </c>
      <c r="J402" s="7"/>
      <c r="K402" s="8"/>
      <c r="M402" s="7"/>
      <c r="N402" s="8"/>
      <c r="O402" s="9" cm="1">
        <f t="array" ref="O402">_xlfn.IFS(AND(B402="Short",F402=Q402),(D402-F402)/D402,AND(B402="Long",F402=Q402),(F402/D402)-1,AND(B402="Long",F402&lt;&gt;Q402),(F402/D402)-1,AND(B402="Short",F402&lt;&gt;Q402),(D402-F402)/D402)</f>
        <v>0.15533102096214746</v>
      </c>
      <c r="P402" t="s">
        <v>23</v>
      </c>
      <c r="Q402" s="7">
        <v>76.61</v>
      </c>
      <c r="R402" s="8">
        <v>43906</v>
      </c>
      <c r="S402" s="10">
        <f t="shared" si="18"/>
        <v>9</v>
      </c>
      <c r="T402" s="10">
        <v>1</v>
      </c>
      <c r="V402" s="11" t="str">
        <f t="shared" si="19"/>
        <v>1</v>
      </c>
      <c r="X402" s="10">
        <v>0</v>
      </c>
      <c r="AC402">
        <f t="shared" si="20"/>
        <v>9</v>
      </c>
    </row>
    <row r="403" spans="1:29" x14ac:dyDescent="0.2">
      <c r="A403" t="s">
        <v>263</v>
      </c>
      <c r="B403" t="s">
        <v>25</v>
      </c>
      <c r="C403" s="6">
        <v>43902</v>
      </c>
      <c r="D403" s="7">
        <v>10.387</v>
      </c>
      <c r="E403" s="6">
        <v>43902</v>
      </c>
      <c r="F403" s="7">
        <v>11.957000000000001</v>
      </c>
      <c r="G403">
        <v>1</v>
      </c>
      <c r="H403">
        <v>0</v>
      </c>
      <c r="J403" s="7"/>
      <c r="K403" s="8"/>
      <c r="M403" s="7"/>
      <c r="N403" s="8"/>
      <c r="O403" s="9" cm="1">
        <f t="array" ref="O403">_xlfn.IFS(AND(B403="Short",F403=Q403),(D403-F403)/D403,AND(B403="Long",F403=Q403),(F403/D403)-1,AND(B403="Long",F403&lt;&gt;Q403),(F403/D403)-1,AND(B403="Short",F403&lt;&gt;Q403),(D403-F403)/D403)</f>
        <v>0.15115047655723512</v>
      </c>
      <c r="P403" t="s">
        <v>23</v>
      </c>
      <c r="Q403" s="7">
        <v>11.957000000000001</v>
      </c>
      <c r="R403" s="8">
        <v>43902</v>
      </c>
      <c r="S403" s="10">
        <f t="shared" si="18"/>
        <v>0</v>
      </c>
      <c r="T403" s="10">
        <v>1</v>
      </c>
      <c r="V403" s="11" t="str">
        <f t="shared" si="19"/>
        <v>1</v>
      </c>
      <c r="X403" s="10">
        <v>0</v>
      </c>
      <c r="AC403">
        <f t="shared" si="20"/>
        <v>0</v>
      </c>
    </row>
    <row r="404" spans="1:29" x14ac:dyDescent="0.2">
      <c r="A404" t="s">
        <v>282</v>
      </c>
      <c r="B404" t="s">
        <v>22</v>
      </c>
      <c r="C404" s="6">
        <v>43915</v>
      </c>
      <c r="D404" s="7">
        <v>79.331999999999994</v>
      </c>
      <c r="E404" s="6">
        <v>44281</v>
      </c>
      <c r="F404" s="7">
        <v>132.99</v>
      </c>
      <c r="G404">
        <v>0</v>
      </c>
      <c r="H404">
        <v>0</v>
      </c>
      <c r="J404" s="7"/>
      <c r="K404" s="8"/>
      <c r="M404" s="7"/>
      <c r="N404" s="8"/>
      <c r="O404" s="9" cm="1">
        <f t="array" ref="O404">_xlfn.IFS(AND(B404="Short",F404=Q404),(D404-F404)/D404,AND(B404="Long",F404=Q404),(F404/D404)-1,AND(B404="Long",F404&lt;&gt;Q404),(F404/D404)-1,AND(B404="Short",F404&lt;&gt;Q404),(D404-F404)/D404)</f>
        <v>-0.67637271214642292</v>
      </c>
      <c r="P404" t="s">
        <v>23</v>
      </c>
      <c r="Q404" s="7">
        <v>71.552000000000007</v>
      </c>
      <c r="R404" s="8">
        <v>43915</v>
      </c>
      <c r="S404" s="10">
        <f t="shared" si="18"/>
        <v>366</v>
      </c>
      <c r="T404" s="10">
        <v>0</v>
      </c>
      <c r="V404" s="11" t="b">
        <f t="shared" si="19"/>
        <v>0</v>
      </c>
      <c r="X404" s="10">
        <v>0</v>
      </c>
      <c r="AC404" t="b">
        <f t="shared" si="20"/>
        <v>0</v>
      </c>
    </row>
    <row r="405" spans="1:29" x14ac:dyDescent="0.2">
      <c r="A405" t="s">
        <v>263</v>
      </c>
      <c r="B405" t="s">
        <v>22</v>
      </c>
      <c r="C405" s="6">
        <v>43903</v>
      </c>
      <c r="D405" s="7">
        <v>13.167999999999999</v>
      </c>
      <c r="E405" s="6">
        <v>43903</v>
      </c>
      <c r="F405" s="7">
        <v>11.747999999999999</v>
      </c>
      <c r="G405">
        <v>1</v>
      </c>
      <c r="H405">
        <v>0</v>
      </c>
      <c r="J405" s="7"/>
      <c r="K405" s="8"/>
      <c r="M405" s="7"/>
      <c r="N405" s="8"/>
      <c r="O405" s="9" cm="1">
        <f t="array" ref="O405">_xlfn.IFS(AND(B405="Short",F405=Q405),(D405-F405)/D405,AND(B405="Long",F405=Q405),(F405/D405)-1,AND(B405="Long",F405&lt;&gt;Q405),(F405/D405)-1,AND(B405="Short",F405&lt;&gt;Q405),(D405-F405)/D405)</f>
        <v>0.10783718104495747</v>
      </c>
      <c r="P405" t="s">
        <v>23</v>
      </c>
      <c r="Q405" s="7">
        <v>11.747999999999999</v>
      </c>
      <c r="R405" s="8">
        <v>43903</v>
      </c>
      <c r="S405" s="10">
        <f t="shared" si="18"/>
        <v>0</v>
      </c>
      <c r="T405" s="10">
        <v>1</v>
      </c>
      <c r="V405" s="11" t="str">
        <f t="shared" si="19"/>
        <v>1</v>
      </c>
      <c r="X405" s="10">
        <v>0</v>
      </c>
      <c r="AC405">
        <f t="shared" si="20"/>
        <v>0</v>
      </c>
    </row>
    <row r="406" spans="1:29" x14ac:dyDescent="0.2">
      <c r="A406" t="s">
        <v>263</v>
      </c>
      <c r="B406" t="s">
        <v>25</v>
      </c>
      <c r="C406" s="6">
        <v>43906</v>
      </c>
      <c r="D406" s="7">
        <v>11.686</v>
      </c>
      <c r="E406" s="6">
        <v>43916</v>
      </c>
      <c r="F406" s="7">
        <v>14.545999999999999</v>
      </c>
      <c r="G406">
        <v>1</v>
      </c>
      <c r="H406">
        <v>0</v>
      </c>
      <c r="J406" s="7"/>
      <c r="K406" s="8"/>
      <c r="M406" s="7"/>
      <c r="N406" s="8"/>
      <c r="O406" s="9" cm="1">
        <f t="array" ref="O406">_xlfn.IFS(AND(B406="Short",F406=Q406),(D406-F406)/D406,AND(B406="Long",F406=Q406),(F406/D406)-1,AND(B406="Long",F406&lt;&gt;Q406),(F406/D406)-1,AND(B406="Short",F406&lt;&gt;Q406),(D406-F406)/D406)</f>
        <v>0.24473729248673615</v>
      </c>
      <c r="P406" t="s">
        <v>23</v>
      </c>
      <c r="Q406" s="7">
        <v>14.545999999999999</v>
      </c>
      <c r="R406" s="8">
        <v>43906</v>
      </c>
      <c r="S406" s="10">
        <f t="shared" si="18"/>
        <v>10</v>
      </c>
      <c r="T406" s="10">
        <v>1</v>
      </c>
      <c r="V406" s="11" t="str">
        <f t="shared" si="19"/>
        <v>1</v>
      </c>
      <c r="X406" s="10">
        <v>0</v>
      </c>
      <c r="AC406">
        <f t="shared" si="20"/>
        <v>10</v>
      </c>
    </row>
    <row r="407" spans="1:29" x14ac:dyDescent="0.2">
      <c r="A407" t="s">
        <v>263</v>
      </c>
      <c r="B407" t="s">
        <v>25</v>
      </c>
      <c r="C407" s="6">
        <v>43941</v>
      </c>
      <c r="D407" s="7">
        <v>12.199</v>
      </c>
      <c r="E407" s="6">
        <v>43944</v>
      </c>
      <c r="F407" s="7">
        <v>13.789</v>
      </c>
      <c r="G407">
        <v>1</v>
      </c>
      <c r="H407">
        <v>0</v>
      </c>
      <c r="J407" s="7"/>
      <c r="K407" s="8"/>
      <c r="M407" s="7"/>
      <c r="N407" s="8"/>
      <c r="O407" s="9" cm="1">
        <f t="array" ref="O407">_xlfn.IFS(AND(B407="Short",F407=Q407),(D407-F407)/D407,AND(B407="Long",F407=Q407),(F407/D407)-1,AND(B407="Long",F407&lt;&gt;Q407),(F407/D407)-1,AND(B407="Short",F407&lt;&gt;Q407),(D407-F407)/D407)</f>
        <v>0.13033855234035574</v>
      </c>
      <c r="P407" t="s">
        <v>23</v>
      </c>
      <c r="Q407" s="7">
        <v>13.789</v>
      </c>
      <c r="R407" s="8">
        <v>43941</v>
      </c>
      <c r="S407" s="10">
        <f t="shared" si="18"/>
        <v>3</v>
      </c>
      <c r="T407" s="10">
        <v>1</v>
      </c>
      <c r="V407" s="11" t="str">
        <f t="shared" si="19"/>
        <v>1</v>
      </c>
      <c r="X407" s="10">
        <v>0</v>
      </c>
      <c r="AC407">
        <f t="shared" si="20"/>
        <v>3</v>
      </c>
    </row>
    <row r="408" spans="1:29" x14ac:dyDescent="0.2">
      <c r="A408" t="s">
        <v>263</v>
      </c>
      <c r="B408" t="s">
        <v>22</v>
      </c>
      <c r="C408" s="6">
        <v>43990</v>
      </c>
      <c r="D408" s="7">
        <v>23.256</v>
      </c>
      <c r="E408" s="6">
        <v>43991</v>
      </c>
      <c r="F408" s="7">
        <v>20.515999999999998</v>
      </c>
      <c r="G408">
        <v>1</v>
      </c>
      <c r="H408">
        <v>0</v>
      </c>
      <c r="J408" s="7"/>
      <c r="K408" s="8"/>
      <c r="M408" s="7"/>
      <c r="N408" s="8"/>
      <c r="O408" s="9" cm="1">
        <f t="array" ref="O408">_xlfn.IFS(AND(B408="Short",F408=Q408),(D408-F408)/D408,AND(B408="Long",F408=Q408),(F408/D408)-1,AND(B408="Long",F408&lt;&gt;Q408),(F408/D408)-1,AND(B408="Short",F408&lt;&gt;Q408),(D408-F408)/D408)</f>
        <v>0.11781905744754051</v>
      </c>
      <c r="P408" t="s">
        <v>23</v>
      </c>
      <c r="Q408" s="7">
        <v>20.515999999999998</v>
      </c>
      <c r="R408" s="8">
        <v>43990</v>
      </c>
      <c r="S408" s="10">
        <f t="shared" si="18"/>
        <v>1</v>
      </c>
      <c r="T408" s="10">
        <v>1</v>
      </c>
      <c r="V408" s="11" t="str">
        <f t="shared" si="19"/>
        <v>1</v>
      </c>
      <c r="X408" s="10">
        <v>0</v>
      </c>
      <c r="AC408">
        <f t="shared" si="20"/>
        <v>1</v>
      </c>
    </row>
    <row r="409" spans="1:29" x14ac:dyDescent="0.2">
      <c r="A409" t="s">
        <v>263</v>
      </c>
      <c r="B409" t="s">
        <v>25</v>
      </c>
      <c r="C409" s="6">
        <v>43993</v>
      </c>
      <c r="D409" s="7">
        <v>18.132000000000001</v>
      </c>
      <c r="E409" s="6">
        <v>44175</v>
      </c>
      <c r="F409" s="7">
        <v>21.052</v>
      </c>
      <c r="G409">
        <v>1</v>
      </c>
      <c r="H409">
        <v>0</v>
      </c>
      <c r="J409" s="7"/>
      <c r="K409" s="8"/>
      <c r="M409" s="7"/>
      <c r="N409" s="8"/>
      <c r="O409" s="9" cm="1">
        <f t="array" ref="O409">_xlfn.IFS(AND(B409="Short",F409=Q409),(D409-F409)/D409,AND(B409="Long",F409=Q409),(F409/D409)-1,AND(B409="Long",F409&lt;&gt;Q409),(F409/D409)-1,AND(B409="Short",F409&lt;&gt;Q409),(D409-F409)/D409)</f>
        <v>0.16104125303331118</v>
      </c>
      <c r="P409" t="s">
        <v>23</v>
      </c>
      <c r="Q409" s="7">
        <v>21.052</v>
      </c>
      <c r="R409" s="8">
        <v>43993</v>
      </c>
      <c r="S409" s="10">
        <f t="shared" si="18"/>
        <v>182</v>
      </c>
      <c r="T409" s="10">
        <v>1</v>
      </c>
      <c r="V409" s="11" t="str">
        <f t="shared" si="19"/>
        <v>1</v>
      </c>
      <c r="X409" s="10">
        <v>0</v>
      </c>
      <c r="AC409">
        <f t="shared" si="20"/>
        <v>182</v>
      </c>
    </row>
    <row r="410" spans="1:29" x14ac:dyDescent="0.2">
      <c r="A410" t="s">
        <v>246</v>
      </c>
      <c r="B410" t="s">
        <v>25</v>
      </c>
      <c r="C410" s="6">
        <v>44476</v>
      </c>
      <c r="D410" s="7">
        <v>55.914000000000001</v>
      </c>
      <c r="E410" s="6">
        <v>44560</v>
      </c>
      <c r="F410" s="7">
        <v>63.054000000000002</v>
      </c>
      <c r="G410">
        <v>1</v>
      </c>
      <c r="H410">
        <v>0</v>
      </c>
      <c r="J410" s="7"/>
      <c r="K410" s="8"/>
      <c r="M410" s="7"/>
      <c r="N410" s="8"/>
      <c r="O410" s="9" cm="1">
        <f t="array" ref="O410">_xlfn.IFS(AND(B410="Short",F410=Q410),(D410-F410)/D410,AND(B410="Long",F410=Q410),(F410/D410)-1,AND(B410="Long",F410&lt;&gt;Q410),(F410/D410)-1,AND(B410="Short",F410&lt;&gt;Q410),(D410-F410)/D410)</f>
        <v>0.12769610473226733</v>
      </c>
      <c r="P410" t="s">
        <v>23</v>
      </c>
      <c r="Q410" s="7">
        <v>63.054000000000002</v>
      </c>
      <c r="R410" s="8">
        <v>44476</v>
      </c>
      <c r="S410" s="10">
        <f t="shared" si="18"/>
        <v>84</v>
      </c>
      <c r="T410" s="10">
        <v>1</v>
      </c>
      <c r="V410" s="11" t="str">
        <f t="shared" si="19"/>
        <v>1</v>
      </c>
      <c r="X410" s="10">
        <v>0</v>
      </c>
      <c r="AC410">
        <f t="shared" si="20"/>
        <v>84</v>
      </c>
    </row>
    <row r="411" spans="1:29" x14ac:dyDescent="0.2">
      <c r="A411" t="s">
        <v>257</v>
      </c>
      <c r="B411" t="s">
        <v>25</v>
      </c>
      <c r="C411" s="6">
        <v>43685</v>
      </c>
      <c r="D411" s="7">
        <v>27.143999999999998</v>
      </c>
      <c r="E411" s="6">
        <v>43769</v>
      </c>
      <c r="F411" s="7">
        <v>31.283999999999999</v>
      </c>
      <c r="G411">
        <v>1</v>
      </c>
      <c r="H411">
        <v>0</v>
      </c>
      <c r="J411" s="7"/>
      <c r="K411" s="8"/>
      <c r="M411" s="7"/>
      <c r="N411" s="8"/>
      <c r="O411" s="9" cm="1">
        <f t="array" ref="O411">_xlfn.IFS(AND(B411="Short",F411=Q411),(D411-F411)/D411,AND(B411="Long",F411=Q411),(F411/D411)-1,AND(B411="Long",F411&lt;&gt;Q411),(F411/D411)-1,AND(B411="Short",F411&lt;&gt;Q411),(D411-F411)/D411)</f>
        <v>0.15251989389920428</v>
      </c>
      <c r="P411" t="s">
        <v>23</v>
      </c>
      <c r="Q411" s="7">
        <v>31.283999999999999</v>
      </c>
      <c r="R411" s="8">
        <v>43685</v>
      </c>
      <c r="S411" s="10">
        <f t="shared" si="18"/>
        <v>84</v>
      </c>
      <c r="T411" s="10">
        <v>1</v>
      </c>
      <c r="V411" s="11" t="str">
        <f t="shared" si="19"/>
        <v>1</v>
      </c>
      <c r="X411" s="10">
        <v>0</v>
      </c>
      <c r="AC411">
        <f t="shared" si="20"/>
        <v>84</v>
      </c>
    </row>
    <row r="412" spans="1:29" x14ac:dyDescent="0.2">
      <c r="A412" t="s">
        <v>257</v>
      </c>
      <c r="B412" t="s">
        <v>25</v>
      </c>
      <c r="C412" s="6">
        <v>43906</v>
      </c>
      <c r="D412" s="7">
        <v>21.207000000000001</v>
      </c>
      <c r="E412" s="6">
        <v>43915</v>
      </c>
      <c r="F412" s="7">
        <v>24.277000000000001</v>
      </c>
      <c r="G412">
        <v>1</v>
      </c>
      <c r="H412">
        <v>0</v>
      </c>
      <c r="J412" s="7"/>
      <c r="K412" s="8"/>
      <c r="M412" s="7"/>
      <c r="N412" s="8"/>
      <c r="O412" s="9" cm="1">
        <f t="array" ref="O412">_xlfn.IFS(AND(B412="Short",F412=Q412),(D412-F412)/D412,AND(B412="Long",F412=Q412),(F412/D412)-1,AND(B412="Long",F412&lt;&gt;Q412),(F412/D412)-1,AND(B412="Short",F412&lt;&gt;Q412),(D412-F412)/D412)</f>
        <v>0.14476352147875704</v>
      </c>
      <c r="P412" t="s">
        <v>23</v>
      </c>
      <c r="Q412" s="7">
        <v>24.277000000000001</v>
      </c>
      <c r="R412" s="8">
        <v>43906</v>
      </c>
      <c r="S412" s="10">
        <f t="shared" si="18"/>
        <v>9</v>
      </c>
      <c r="T412" s="10">
        <v>1</v>
      </c>
      <c r="V412" s="11" t="str">
        <f t="shared" si="19"/>
        <v>1</v>
      </c>
      <c r="X412" s="10">
        <v>0</v>
      </c>
      <c r="AC412">
        <f t="shared" si="20"/>
        <v>9</v>
      </c>
    </row>
    <row r="413" spans="1:29" x14ac:dyDescent="0.2">
      <c r="A413" t="s">
        <v>246</v>
      </c>
      <c r="B413" t="s">
        <v>22</v>
      </c>
      <c r="C413" s="6">
        <v>45204</v>
      </c>
      <c r="D413" s="7">
        <v>100.471</v>
      </c>
      <c r="E413" s="6">
        <v>45211</v>
      </c>
      <c r="F413" s="7">
        <v>89.381</v>
      </c>
      <c r="G413">
        <v>1</v>
      </c>
      <c r="H413">
        <v>0</v>
      </c>
      <c r="J413" s="7"/>
      <c r="K413" s="8"/>
      <c r="M413" s="7"/>
      <c r="N413" s="8"/>
      <c r="O413" s="9" cm="1">
        <f t="array" ref="O413">_xlfn.IFS(AND(B413="Short",F413=Q413),(D413-F413)/D413,AND(B413="Long",F413=Q413),(F413/D413)-1,AND(B413="Long",F413&lt;&gt;Q413),(F413/D413)-1,AND(B413="Short",F413&lt;&gt;Q413),(D413-F413)/D413)</f>
        <v>0.11038010968339125</v>
      </c>
      <c r="P413" t="s">
        <v>23</v>
      </c>
      <c r="Q413" s="7">
        <v>89.381</v>
      </c>
      <c r="R413" s="8">
        <v>45204</v>
      </c>
      <c r="S413" s="10">
        <f t="shared" si="18"/>
        <v>7</v>
      </c>
      <c r="T413" s="10">
        <v>1</v>
      </c>
      <c r="V413" s="11" t="str">
        <f t="shared" si="19"/>
        <v>1</v>
      </c>
      <c r="X413" s="10">
        <v>0</v>
      </c>
      <c r="AC413">
        <f t="shared" si="20"/>
        <v>7</v>
      </c>
    </row>
    <row r="414" spans="1:29" x14ac:dyDescent="0.2">
      <c r="A414" t="s">
        <v>260</v>
      </c>
      <c r="B414" t="s">
        <v>25</v>
      </c>
      <c r="C414" s="6">
        <v>43906</v>
      </c>
      <c r="D414" s="7">
        <v>130.358</v>
      </c>
      <c r="E414" s="6">
        <v>43907</v>
      </c>
      <c r="F414" s="7">
        <v>147.03800000000001</v>
      </c>
      <c r="G414">
        <v>1</v>
      </c>
      <c r="H414">
        <v>0</v>
      </c>
      <c r="J414" s="7"/>
      <c r="K414" s="8"/>
      <c r="M414" s="7"/>
      <c r="N414" s="8"/>
      <c r="O414" s="9" cm="1">
        <f t="array" ref="O414">_xlfn.IFS(AND(B414="Short",F414=Q414),(D414-F414)/D414,AND(B414="Long",F414=Q414),(F414/D414)-1,AND(B414="Long",F414&lt;&gt;Q414),(F414/D414)-1,AND(B414="Short",F414&lt;&gt;Q414),(D414-F414)/D414)</f>
        <v>0.12795532303349244</v>
      </c>
      <c r="P414" t="s">
        <v>23</v>
      </c>
      <c r="Q414" s="7">
        <v>147.03800000000001</v>
      </c>
      <c r="R414" s="8">
        <v>43906</v>
      </c>
      <c r="S414" s="10">
        <f t="shared" si="18"/>
        <v>1</v>
      </c>
      <c r="T414" s="10">
        <v>1</v>
      </c>
      <c r="V414" s="11" t="str">
        <f t="shared" si="19"/>
        <v>1</v>
      </c>
      <c r="X414" s="10">
        <v>0</v>
      </c>
      <c r="AC414">
        <f t="shared" si="20"/>
        <v>1</v>
      </c>
    </row>
    <row r="415" spans="1:29" x14ac:dyDescent="0.2">
      <c r="A415" t="s">
        <v>260</v>
      </c>
      <c r="B415" t="s">
        <v>25</v>
      </c>
      <c r="C415" s="6">
        <v>43908</v>
      </c>
      <c r="D415" s="7">
        <v>133.988</v>
      </c>
      <c r="E415" s="6">
        <v>43928</v>
      </c>
      <c r="F415" s="7">
        <v>151.36799999999999</v>
      </c>
      <c r="G415">
        <v>1</v>
      </c>
      <c r="H415">
        <v>0</v>
      </c>
      <c r="J415" s="7"/>
      <c r="K415" s="8"/>
      <c r="M415" s="7"/>
      <c r="N415" s="8"/>
      <c r="O415" s="9" cm="1">
        <f t="array" ref="O415">_xlfn.IFS(AND(B415="Short",F415=Q415),(D415-F415)/D415,AND(B415="Long",F415=Q415),(F415/D415)-1,AND(B415="Long",F415&lt;&gt;Q415),(F415/D415)-1,AND(B415="Short",F415&lt;&gt;Q415),(D415-F415)/D415)</f>
        <v>0.12971310863659435</v>
      </c>
      <c r="P415" t="s">
        <v>23</v>
      </c>
      <c r="Q415" s="7">
        <v>151.36799999999999</v>
      </c>
      <c r="R415" s="8">
        <v>43908</v>
      </c>
      <c r="S415" s="10">
        <f t="shared" si="18"/>
        <v>20</v>
      </c>
      <c r="T415" s="10">
        <v>1</v>
      </c>
      <c r="V415" s="11" t="str">
        <f t="shared" si="19"/>
        <v>1</v>
      </c>
      <c r="X415" s="10">
        <v>0</v>
      </c>
      <c r="AC415">
        <f t="shared" si="20"/>
        <v>20</v>
      </c>
    </row>
    <row r="416" spans="1:29" x14ac:dyDescent="0.2">
      <c r="A416" t="s">
        <v>282</v>
      </c>
      <c r="B416" t="s">
        <v>22</v>
      </c>
      <c r="C416" s="6">
        <v>44372</v>
      </c>
      <c r="D416" s="7">
        <v>150.529</v>
      </c>
      <c r="E416" s="6">
        <v>44616</v>
      </c>
      <c r="F416" s="7">
        <v>131.71899999999999</v>
      </c>
      <c r="G416">
        <v>1</v>
      </c>
      <c r="H416">
        <v>0</v>
      </c>
      <c r="J416" s="7"/>
      <c r="K416" s="8"/>
      <c r="M416" s="7"/>
      <c r="N416" s="8"/>
      <c r="O416" s="9" cm="1">
        <f t="array" ref="O416">_xlfn.IFS(AND(B416="Short",F416=Q416),(D416-F416)/D416,AND(B416="Long",F416=Q416),(F416/D416)-1,AND(B416="Long",F416&lt;&gt;Q416),(F416/D416)-1,AND(B416="Short",F416&lt;&gt;Q416),(D416-F416)/D416)</f>
        <v>0.12495931016614741</v>
      </c>
      <c r="P416" t="s">
        <v>23</v>
      </c>
      <c r="Q416" s="7">
        <v>131.71899999999999</v>
      </c>
      <c r="R416" s="8">
        <v>44372</v>
      </c>
      <c r="S416" s="10">
        <f t="shared" si="18"/>
        <v>244</v>
      </c>
      <c r="T416" s="10">
        <v>1</v>
      </c>
      <c r="V416" s="11" t="str">
        <f t="shared" si="19"/>
        <v>1</v>
      </c>
      <c r="X416" s="10">
        <v>0</v>
      </c>
      <c r="AC416">
        <f t="shared" si="20"/>
        <v>244</v>
      </c>
    </row>
    <row r="417" spans="1:29" x14ac:dyDescent="0.2">
      <c r="A417" t="s">
        <v>270</v>
      </c>
      <c r="B417" t="s">
        <v>25</v>
      </c>
      <c r="C417" s="6">
        <v>43906</v>
      </c>
      <c r="D417" s="7">
        <v>45.582299999999996</v>
      </c>
      <c r="E417" s="6">
        <v>43914</v>
      </c>
      <c r="F417" s="7">
        <v>51.072299999999998</v>
      </c>
      <c r="G417">
        <v>1</v>
      </c>
      <c r="H417">
        <v>0</v>
      </c>
      <c r="J417" s="7"/>
      <c r="K417" s="8"/>
      <c r="M417" s="7"/>
      <c r="N417" s="8"/>
      <c r="O417" s="9" cm="1">
        <f t="array" ref="O417">_xlfn.IFS(AND(B417="Short",F417=Q417),(D417-F417)/D417,AND(B417="Long",F417=Q417),(F417/D417)-1,AND(B417="Long",F417&lt;&gt;Q417),(F417/D417)-1,AND(B417="Short",F417&lt;&gt;Q417),(D417-F417)/D417)</f>
        <v>0.12044148715619873</v>
      </c>
      <c r="P417" t="s">
        <v>23</v>
      </c>
      <c r="Q417" s="7">
        <v>51.072299999999998</v>
      </c>
      <c r="R417" s="8">
        <v>43906</v>
      </c>
      <c r="S417" s="10">
        <f t="shared" si="18"/>
        <v>8</v>
      </c>
      <c r="T417" s="10">
        <v>1</v>
      </c>
      <c r="V417" s="11" t="str">
        <f t="shared" si="19"/>
        <v>1</v>
      </c>
      <c r="X417" s="10">
        <v>0</v>
      </c>
      <c r="AC417">
        <f t="shared" si="20"/>
        <v>8</v>
      </c>
    </row>
    <row r="418" spans="1:29" x14ac:dyDescent="0.2">
      <c r="A418" t="s">
        <v>251</v>
      </c>
      <c r="B418" t="s">
        <v>25</v>
      </c>
      <c r="C418" s="6">
        <v>43906</v>
      </c>
      <c r="D418" s="7">
        <v>40.252000000000002</v>
      </c>
      <c r="E418" s="6">
        <v>43915</v>
      </c>
      <c r="F418" s="7">
        <v>47.572000000000003</v>
      </c>
      <c r="G418">
        <v>1</v>
      </c>
      <c r="H418">
        <v>0</v>
      </c>
      <c r="J418" s="7"/>
      <c r="K418" s="8"/>
      <c r="M418" s="7"/>
      <c r="N418" s="8"/>
      <c r="O418" s="9" cm="1">
        <f t="array" ref="O418">_xlfn.IFS(AND(B418="Short",F418=Q418),(D418-F418)/D418,AND(B418="Long",F418=Q418),(F418/D418)-1,AND(B418="Long",F418&lt;&gt;Q418),(F418/D418)-1,AND(B418="Short",F418&lt;&gt;Q418),(D418-F418)/D418)</f>
        <v>0.18185431779787331</v>
      </c>
      <c r="P418" t="s">
        <v>23</v>
      </c>
      <c r="Q418" s="7">
        <v>47.572000000000003</v>
      </c>
      <c r="R418" s="8">
        <v>43906</v>
      </c>
      <c r="S418" s="10">
        <f t="shared" si="18"/>
        <v>9</v>
      </c>
      <c r="T418" s="10">
        <v>1</v>
      </c>
      <c r="V418" s="11" t="str">
        <f t="shared" si="19"/>
        <v>1</v>
      </c>
      <c r="X418" s="10">
        <v>0</v>
      </c>
      <c r="AC418">
        <f t="shared" si="20"/>
        <v>9</v>
      </c>
    </row>
    <row r="419" spans="1:29" x14ac:dyDescent="0.2">
      <c r="A419" t="s">
        <v>270</v>
      </c>
      <c r="B419" t="s">
        <v>22</v>
      </c>
      <c r="C419" s="6">
        <v>44701</v>
      </c>
      <c r="D419" s="7">
        <v>160.95767000000001</v>
      </c>
      <c r="E419" s="6">
        <v>44869</v>
      </c>
      <c r="F419" s="7">
        <v>143.73437000000001</v>
      </c>
      <c r="G419">
        <v>1</v>
      </c>
      <c r="H419">
        <v>0</v>
      </c>
      <c r="J419" s="7"/>
      <c r="K419" s="8"/>
      <c r="M419" s="7"/>
      <c r="N419" s="8"/>
      <c r="O419" s="9" cm="1">
        <f t="array" ref="O419">_xlfn.IFS(AND(B419="Short",F419=Q419),(D419-F419)/D419,AND(B419="Long",F419=Q419),(F419/D419)-1,AND(B419="Long",F419&lt;&gt;Q419),(F419/D419)-1,AND(B419="Short",F419&lt;&gt;Q419),(D419-F419)/D419)</f>
        <v>0.10700515234844039</v>
      </c>
      <c r="P419" t="s">
        <v>23</v>
      </c>
      <c r="Q419" s="7">
        <v>143.73437000000001</v>
      </c>
      <c r="R419" s="8">
        <v>44701</v>
      </c>
      <c r="S419" s="10">
        <f t="shared" si="18"/>
        <v>168</v>
      </c>
      <c r="T419" s="10">
        <v>1</v>
      </c>
      <c r="V419" s="11" t="str">
        <f t="shared" si="19"/>
        <v>1</v>
      </c>
      <c r="X419" s="10">
        <v>0</v>
      </c>
      <c r="AC419">
        <f t="shared" si="20"/>
        <v>168</v>
      </c>
    </row>
    <row r="420" spans="1:29" x14ac:dyDescent="0.2">
      <c r="A420" t="s">
        <v>265</v>
      </c>
      <c r="B420" t="s">
        <v>25</v>
      </c>
      <c r="C420" s="6">
        <v>43906</v>
      </c>
      <c r="D420" s="7">
        <v>13.286</v>
      </c>
      <c r="E420" s="6">
        <v>43930</v>
      </c>
      <c r="F420" s="7">
        <v>14.946</v>
      </c>
      <c r="G420">
        <v>1</v>
      </c>
      <c r="H420">
        <v>0</v>
      </c>
      <c r="J420" s="7"/>
      <c r="K420" s="8"/>
      <c r="M420" s="7"/>
      <c r="N420" s="8"/>
      <c r="O420" s="9" cm="1">
        <f t="array" ref="O420">_xlfn.IFS(AND(B420="Short",F420=Q420),(D420-F420)/D420,AND(B420="Long",F420=Q420),(F420/D420)-1,AND(B420="Long",F420&lt;&gt;Q420),(F420/D420)-1,AND(B420="Short",F420&lt;&gt;Q420),(D420-F420)/D420)</f>
        <v>0.12494354960108378</v>
      </c>
      <c r="P420" t="s">
        <v>23</v>
      </c>
      <c r="Q420" s="7">
        <v>14.946</v>
      </c>
      <c r="R420" s="8">
        <v>43906</v>
      </c>
      <c r="S420" s="10">
        <f t="shared" si="18"/>
        <v>24</v>
      </c>
      <c r="T420" s="10">
        <v>1</v>
      </c>
      <c r="V420" s="11" t="str">
        <f t="shared" si="19"/>
        <v>1</v>
      </c>
      <c r="X420" s="10">
        <v>0</v>
      </c>
      <c r="AC420">
        <f t="shared" si="20"/>
        <v>24</v>
      </c>
    </row>
    <row r="421" spans="1:29" x14ac:dyDescent="0.2">
      <c r="A421" t="s">
        <v>275</v>
      </c>
      <c r="B421" t="s">
        <v>22</v>
      </c>
      <c r="C421" s="6">
        <v>44698</v>
      </c>
      <c r="D421" s="7">
        <v>30.558</v>
      </c>
      <c r="E421" s="6">
        <v>44725</v>
      </c>
      <c r="F421" s="7">
        <v>27.738</v>
      </c>
      <c r="G421">
        <v>1</v>
      </c>
      <c r="H421">
        <v>0</v>
      </c>
      <c r="J421" s="7"/>
      <c r="K421" s="8"/>
      <c r="M421" s="7"/>
      <c r="N421" s="8"/>
      <c r="O421" s="9" cm="1">
        <f t="array" ref="O421">_xlfn.IFS(AND(B421="Short",F421=Q421),(D421-F421)/D421,AND(B421="Long",F421=Q421),(F421/D421)-1,AND(B421="Long",F421&lt;&gt;Q421),(F421/D421)-1,AND(B421="Short",F421&lt;&gt;Q421),(D421-F421)/D421)</f>
        <v>9.228352640879639E-2</v>
      </c>
      <c r="P421" t="s">
        <v>23</v>
      </c>
      <c r="Q421" s="7">
        <v>27.738</v>
      </c>
      <c r="R421" s="8">
        <v>44698</v>
      </c>
      <c r="S421" s="10">
        <f t="shared" si="18"/>
        <v>27</v>
      </c>
      <c r="T421" s="10">
        <v>1</v>
      </c>
      <c r="V421" s="11" t="str">
        <f t="shared" si="19"/>
        <v>1</v>
      </c>
      <c r="X421" s="10">
        <v>0</v>
      </c>
      <c r="AC421">
        <f t="shared" si="20"/>
        <v>27</v>
      </c>
    </row>
    <row r="422" spans="1:29" x14ac:dyDescent="0.2">
      <c r="A422" t="s">
        <v>275</v>
      </c>
      <c r="B422" t="s">
        <v>25</v>
      </c>
      <c r="C422" s="6">
        <v>44867</v>
      </c>
      <c r="D422" s="7">
        <v>17.199000000000002</v>
      </c>
      <c r="E422" s="6">
        <v>44880</v>
      </c>
      <c r="F422" s="7">
        <v>19.388999999999999</v>
      </c>
      <c r="G422">
        <v>1</v>
      </c>
      <c r="H422">
        <v>0</v>
      </c>
      <c r="J422" s="7"/>
      <c r="K422" s="8"/>
      <c r="M422" s="7"/>
      <c r="N422" s="8"/>
      <c r="O422" s="9" cm="1">
        <f t="array" ref="O422">_xlfn.IFS(AND(B422="Short",F422=Q422),(D422-F422)/D422,AND(B422="Long",F422=Q422),(F422/D422)-1,AND(B422="Long",F422&lt;&gt;Q422),(F422/D422)-1,AND(B422="Short",F422&lt;&gt;Q422),(D422-F422)/D422)</f>
        <v>0.12733298447584152</v>
      </c>
      <c r="P422" t="s">
        <v>23</v>
      </c>
      <c r="Q422" s="7">
        <v>19.388999999999999</v>
      </c>
      <c r="R422" s="8">
        <v>44867</v>
      </c>
      <c r="S422" s="10">
        <f t="shared" si="18"/>
        <v>13</v>
      </c>
      <c r="T422" s="10">
        <v>1</v>
      </c>
      <c r="V422" s="11" t="str">
        <f t="shared" si="19"/>
        <v>1</v>
      </c>
      <c r="X422" s="10">
        <v>0</v>
      </c>
      <c r="AC422">
        <f t="shared" si="20"/>
        <v>13</v>
      </c>
    </row>
    <row r="423" spans="1:29" x14ac:dyDescent="0.2">
      <c r="A423" t="s">
        <v>275</v>
      </c>
      <c r="B423" t="s">
        <v>22</v>
      </c>
      <c r="C423" s="6">
        <v>45322</v>
      </c>
      <c r="D423" s="7">
        <v>15.462</v>
      </c>
      <c r="E423" s="6">
        <v>45329</v>
      </c>
      <c r="F423" s="7">
        <v>13.481999999999999</v>
      </c>
      <c r="G423">
        <v>1</v>
      </c>
      <c r="H423">
        <v>0</v>
      </c>
      <c r="J423" s="7"/>
      <c r="K423" s="8"/>
      <c r="M423" s="7"/>
      <c r="N423" s="8"/>
      <c r="O423" s="9" cm="1">
        <f t="array" ref="O423">_xlfn.IFS(AND(B423="Short",F423=Q423),(D423-F423)/D423,AND(B423="Long",F423=Q423),(F423/D423)-1,AND(B423="Long",F423&lt;&gt;Q423),(F423/D423)-1,AND(B423="Short",F423&lt;&gt;Q423),(D423-F423)/D423)</f>
        <v>0.12805587892898723</v>
      </c>
      <c r="P423" t="s">
        <v>23</v>
      </c>
      <c r="Q423" s="7">
        <v>13.481999999999999</v>
      </c>
      <c r="R423" s="8">
        <v>45322</v>
      </c>
      <c r="S423" s="10">
        <f t="shared" si="18"/>
        <v>7</v>
      </c>
      <c r="T423" s="10">
        <v>1</v>
      </c>
      <c r="V423" s="11" t="str">
        <f t="shared" si="19"/>
        <v>1</v>
      </c>
      <c r="X423" s="10">
        <v>0</v>
      </c>
      <c r="AC423">
        <f t="shared" si="20"/>
        <v>7</v>
      </c>
    </row>
    <row r="424" spans="1:29" x14ac:dyDescent="0.2">
      <c r="A424" t="s">
        <v>275</v>
      </c>
      <c r="B424" t="s">
        <v>22</v>
      </c>
      <c r="C424" s="6">
        <v>45476</v>
      </c>
      <c r="D424" s="7">
        <v>11.98</v>
      </c>
      <c r="E424" s="6">
        <v>45509</v>
      </c>
      <c r="F424" s="7">
        <v>10.58</v>
      </c>
      <c r="G424">
        <v>1</v>
      </c>
      <c r="H424">
        <v>0</v>
      </c>
      <c r="J424" s="7"/>
      <c r="K424" s="8"/>
      <c r="M424" s="7"/>
      <c r="N424" s="8"/>
      <c r="O424" s="9" cm="1">
        <f t="array" ref="O424">_xlfn.IFS(AND(B424="Short",F424=Q424),(D424-F424)/D424,AND(B424="Long",F424=Q424),(F424/D424)-1,AND(B424="Long",F424&lt;&gt;Q424),(F424/D424)-1,AND(B424="Short",F424&lt;&gt;Q424),(D424-F424)/D424)</f>
        <v>0.11686143572621037</v>
      </c>
      <c r="P424" t="s">
        <v>23</v>
      </c>
      <c r="Q424" s="7">
        <v>10.58</v>
      </c>
      <c r="R424" s="8">
        <v>45476</v>
      </c>
      <c r="S424" s="10">
        <f t="shared" si="18"/>
        <v>33</v>
      </c>
      <c r="T424" s="10">
        <v>1</v>
      </c>
      <c r="V424" s="11" t="str">
        <f t="shared" si="19"/>
        <v>1</v>
      </c>
      <c r="X424" s="10">
        <v>0</v>
      </c>
      <c r="AC424">
        <f t="shared" si="20"/>
        <v>33</v>
      </c>
    </row>
    <row r="425" spans="1:29" x14ac:dyDescent="0.2">
      <c r="A425" t="s">
        <v>266</v>
      </c>
      <c r="B425" t="s">
        <v>25</v>
      </c>
      <c r="C425" s="6">
        <v>44833</v>
      </c>
      <c r="D425" s="7">
        <v>75.016999999999996</v>
      </c>
      <c r="E425" s="6">
        <v>45201</v>
      </c>
      <c r="F425" s="7">
        <v>69.739999999999995</v>
      </c>
      <c r="G425">
        <v>0</v>
      </c>
      <c r="H425">
        <v>0</v>
      </c>
      <c r="J425" s="7"/>
      <c r="K425" s="8"/>
      <c r="M425" s="7"/>
      <c r="N425" s="8"/>
      <c r="O425" s="9" cm="1">
        <f t="array" ref="O425">_xlfn.IFS(AND(B425="Short",F425=Q425),(D425-F425)/D425,AND(B425="Long",F425=Q425),(F425/D425)-1,AND(B425="Long",F425&lt;&gt;Q425),(F425/D425)-1,AND(B425="Short",F425&lt;&gt;Q425),(D425-F425)/D425)</f>
        <v>-7.0344055347454582E-2</v>
      </c>
      <c r="P425" t="s">
        <v>23</v>
      </c>
      <c r="Q425" s="7">
        <v>87.686999999999998</v>
      </c>
      <c r="R425" s="8">
        <v>44833</v>
      </c>
      <c r="S425" s="10">
        <f t="shared" si="18"/>
        <v>368</v>
      </c>
      <c r="T425" s="10">
        <v>0</v>
      </c>
      <c r="V425" s="11" t="b">
        <f t="shared" si="19"/>
        <v>0</v>
      </c>
      <c r="X425" s="10">
        <v>0</v>
      </c>
      <c r="AC425" t="b">
        <f t="shared" si="20"/>
        <v>0</v>
      </c>
    </row>
    <row r="426" spans="1:29" x14ac:dyDescent="0.2">
      <c r="A426" t="s">
        <v>277</v>
      </c>
      <c r="B426" t="s">
        <v>25</v>
      </c>
      <c r="C426" s="6">
        <v>43899</v>
      </c>
      <c r="D426" s="7">
        <v>242.798</v>
      </c>
      <c r="E426" s="6">
        <v>43950</v>
      </c>
      <c r="F426" s="7">
        <v>270.47800000000001</v>
      </c>
      <c r="G426">
        <v>1</v>
      </c>
      <c r="H426">
        <v>0</v>
      </c>
      <c r="J426" s="7"/>
      <c r="K426" s="8"/>
      <c r="M426" s="7"/>
      <c r="N426" s="8"/>
      <c r="O426" s="9" cm="1">
        <f t="array" ref="O426">_xlfn.IFS(AND(B426="Short",F426=Q426),(D426-F426)/D426,AND(B426="Long",F426=Q426),(F426/D426)-1,AND(B426="Long",F426&lt;&gt;Q426),(F426/D426)-1,AND(B426="Short",F426&lt;&gt;Q426),(D426-F426)/D426)</f>
        <v>0.11400423397227333</v>
      </c>
      <c r="P426" t="s">
        <v>23</v>
      </c>
      <c r="Q426" s="7">
        <v>270.47800000000001</v>
      </c>
      <c r="R426" s="8">
        <v>43899</v>
      </c>
      <c r="S426" s="10">
        <f t="shared" si="18"/>
        <v>51</v>
      </c>
      <c r="T426" s="10">
        <v>1</v>
      </c>
      <c r="V426" s="11" t="str">
        <f t="shared" si="19"/>
        <v>1</v>
      </c>
      <c r="X426" s="10">
        <v>0</v>
      </c>
      <c r="AC426">
        <f t="shared" si="20"/>
        <v>51</v>
      </c>
    </row>
    <row r="427" spans="1:29" x14ac:dyDescent="0.2">
      <c r="A427" t="s">
        <v>266</v>
      </c>
      <c r="B427" t="s">
        <v>22</v>
      </c>
      <c r="C427" s="6">
        <v>45281</v>
      </c>
      <c r="D427" s="7">
        <v>83.248000000000005</v>
      </c>
      <c r="E427" s="6">
        <v>45294</v>
      </c>
      <c r="F427" s="7">
        <v>73.727999999999994</v>
      </c>
      <c r="G427">
        <v>1</v>
      </c>
      <c r="H427">
        <v>0</v>
      </c>
      <c r="J427" s="7"/>
      <c r="K427" s="8"/>
      <c r="M427" s="7"/>
      <c r="N427" s="8"/>
      <c r="O427" s="9" cm="1">
        <f t="array" ref="O427">_xlfn.IFS(AND(B427="Short",F427=Q427),(D427-F427)/D427,AND(B427="Long",F427=Q427),(F427/D427)-1,AND(B427="Long",F427&lt;&gt;Q427),(F427/D427)-1,AND(B427="Short",F427&lt;&gt;Q427),(D427-F427)/D427)</f>
        <v>0.11435710167211235</v>
      </c>
      <c r="P427" t="s">
        <v>23</v>
      </c>
      <c r="Q427" s="7">
        <v>73.727999999999994</v>
      </c>
      <c r="R427" s="8">
        <v>45281</v>
      </c>
      <c r="S427" s="10">
        <f t="shared" si="18"/>
        <v>13</v>
      </c>
      <c r="T427" s="10">
        <v>1</v>
      </c>
      <c r="V427" s="11" t="str">
        <f t="shared" si="19"/>
        <v>1</v>
      </c>
      <c r="X427" s="10">
        <v>0</v>
      </c>
      <c r="AC427">
        <f t="shared" si="20"/>
        <v>13</v>
      </c>
    </row>
    <row r="428" spans="1:29" x14ac:dyDescent="0.2">
      <c r="A428" t="s">
        <v>272</v>
      </c>
      <c r="B428" t="s">
        <v>25</v>
      </c>
      <c r="C428" s="6">
        <v>43906</v>
      </c>
      <c r="D428" s="7">
        <v>42.863</v>
      </c>
      <c r="E428" s="6">
        <v>43930</v>
      </c>
      <c r="F428" s="7">
        <v>49.093000000000004</v>
      </c>
      <c r="G428">
        <v>1</v>
      </c>
      <c r="H428">
        <v>0</v>
      </c>
      <c r="J428" s="7"/>
      <c r="K428" s="8"/>
      <c r="M428" s="7"/>
      <c r="N428" s="8"/>
      <c r="O428" s="9" cm="1">
        <f t="array" ref="O428">_xlfn.IFS(AND(B428="Short",F428=Q428),(D428-F428)/D428,AND(B428="Long",F428=Q428),(F428/D428)-1,AND(B428="Long",F428&lt;&gt;Q428),(F428/D428)-1,AND(B428="Short",F428&lt;&gt;Q428),(D428-F428)/D428)</f>
        <v>0.14534680260364419</v>
      </c>
      <c r="P428" t="s">
        <v>23</v>
      </c>
      <c r="Q428" s="7">
        <v>49.093000000000004</v>
      </c>
      <c r="R428" s="8">
        <v>43906</v>
      </c>
      <c r="S428" s="10">
        <f t="shared" si="18"/>
        <v>24</v>
      </c>
      <c r="T428" s="10">
        <v>1</v>
      </c>
      <c r="V428" s="11" t="str">
        <f t="shared" si="19"/>
        <v>1</v>
      </c>
      <c r="X428" s="10">
        <v>0</v>
      </c>
      <c r="AC428">
        <f t="shared" si="20"/>
        <v>24</v>
      </c>
    </row>
    <row r="429" spans="1:29" x14ac:dyDescent="0.2">
      <c r="A429" t="s">
        <v>281</v>
      </c>
      <c r="B429" t="s">
        <v>25</v>
      </c>
      <c r="C429" s="6">
        <v>43906</v>
      </c>
      <c r="D429" s="7">
        <v>64.405000000000001</v>
      </c>
      <c r="E429" s="6">
        <v>43979</v>
      </c>
      <c r="F429" s="7">
        <v>72.355000000000004</v>
      </c>
      <c r="G429">
        <v>1</v>
      </c>
      <c r="H429">
        <v>0</v>
      </c>
      <c r="J429" s="7"/>
      <c r="K429" s="8"/>
      <c r="M429" s="7"/>
      <c r="N429" s="8"/>
      <c r="O429" s="9" cm="1">
        <f t="array" ref="O429">_xlfn.IFS(AND(B429="Short",F429=Q429),(D429-F429)/D429,AND(B429="Long",F429=Q429),(F429/D429)-1,AND(B429="Long",F429&lt;&gt;Q429),(F429/D429)-1,AND(B429="Short",F429&lt;&gt;Q429),(D429-F429)/D429)</f>
        <v>0.12343762130269398</v>
      </c>
      <c r="P429" t="s">
        <v>23</v>
      </c>
      <c r="Q429" s="7">
        <v>72.355000000000004</v>
      </c>
      <c r="R429" s="8">
        <v>43906</v>
      </c>
      <c r="S429" s="10">
        <f t="shared" si="18"/>
        <v>73</v>
      </c>
      <c r="T429" s="10">
        <v>1</v>
      </c>
      <c r="V429" s="11" t="str">
        <f t="shared" si="19"/>
        <v>1</v>
      </c>
      <c r="X429" s="10">
        <v>0</v>
      </c>
      <c r="AC429">
        <f t="shared" si="20"/>
        <v>73</v>
      </c>
    </row>
    <row r="430" spans="1:29" x14ac:dyDescent="0.2">
      <c r="A430" t="s">
        <v>254</v>
      </c>
      <c r="B430" t="s">
        <v>25</v>
      </c>
      <c r="C430" s="6">
        <v>43902</v>
      </c>
      <c r="D430" s="7">
        <v>37.627000000000002</v>
      </c>
      <c r="E430" s="6">
        <v>43903</v>
      </c>
      <c r="F430" s="7">
        <v>42.497</v>
      </c>
      <c r="G430">
        <v>1</v>
      </c>
      <c r="H430">
        <v>0</v>
      </c>
      <c r="J430" s="7"/>
      <c r="K430" s="8"/>
      <c r="M430" s="7"/>
      <c r="N430" s="8"/>
      <c r="O430" s="9" cm="1">
        <f t="array" ref="O430">_xlfn.IFS(AND(B430="Short",F430=Q430),(D430-F430)/D430,AND(B430="Long",F430=Q430),(F430/D430)-1,AND(B430="Long",F430&lt;&gt;Q430),(F430/D430)-1,AND(B430="Short",F430&lt;&gt;Q430),(D430-F430)/D430)</f>
        <v>0.12942833603529369</v>
      </c>
      <c r="P430" t="s">
        <v>23</v>
      </c>
      <c r="Q430" s="7">
        <v>42.497</v>
      </c>
      <c r="R430" s="8">
        <v>43902</v>
      </c>
      <c r="S430" s="10">
        <f t="shared" si="18"/>
        <v>1</v>
      </c>
      <c r="T430" s="10">
        <v>1</v>
      </c>
      <c r="V430" s="11" t="str">
        <f t="shared" si="19"/>
        <v>1</v>
      </c>
      <c r="X430" s="10">
        <v>0</v>
      </c>
      <c r="AC430">
        <f t="shared" si="20"/>
        <v>1</v>
      </c>
    </row>
    <row r="431" spans="1:29" x14ac:dyDescent="0.2">
      <c r="A431" t="s">
        <v>254</v>
      </c>
      <c r="B431" t="s">
        <v>22</v>
      </c>
      <c r="C431" s="6">
        <v>43903</v>
      </c>
      <c r="D431" s="7">
        <v>41.491999999999997</v>
      </c>
      <c r="E431" s="6">
        <v>43906</v>
      </c>
      <c r="F431" s="7">
        <v>35.612000000000002</v>
      </c>
      <c r="G431">
        <v>1</v>
      </c>
      <c r="H431">
        <v>0</v>
      </c>
      <c r="J431" s="7"/>
      <c r="K431" s="8"/>
      <c r="M431" s="7"/>
      <c r="N431" s="8"/>
      <c r="O431" s="9" cm="1">
        <f t="array" ref="O431">_xlfn.IFS(AND(B431="Short",F431=Q431),(D431-F431)/D431,AND(B431="Long",F431=Q431),(F431/D431)-1,AND(B431="Long",F431&lt;&gt;Q431),(F431/D431)-1,AND(B431="Short",F431&lt;&gt;Q431),(D431-F431)/D431)</f>
        <v>0.1417140653619974</v>
      </c>
      <c r="P431" t="s">
        <v>23</v>
      </c>
      <c r="Q431" s="7">
        <v>35.612000000000002</v>
      </c>
      <c r="R431" s="8">
        <v>43903</v>
      </c>
      <c r="S431" s="10">
        <f t="shared" si="18"/>
        <v>3</v>
      </c>
      <c r="T431" s="10">
        <v>1</v>
      </c>
      <c r="V431" s="11" t="str">
        <f t="shared" si="19"/>
        <v>1</v>
      </c>
      <c r="X431" s="10">
        <v>0</v>
      </c>
      <c r="AC431">
        <f t="shared" si="20"/>
        <v>3</v>
      </c>
    </row>
    <row r="432" spans="1:29" x14ac:dyDescent="0.2">
      <c r="A432" t="s">
        <v>254</v>
      </c>
      <c r="B432" t="s">
        <v>22</v>
      </c>
      <c r="C432" s="6">
        <v>43914</v>
      </c>
      <c r="D432" s="7">
        <v>40.848999999999997</v>
      </c>
      <c r="E432" s="6">
        <v>43923</v>
      </c>
      <c r="F432" s="7">
        <v>36.939</v>
      </c>
      <c r="G432">
        <v>1</v>
      </c>
      <c r="H432">
        <v>0</v>
      </c>
      <c r="J432" s="7"/>
      <c r="K432" s="8"/>
      <c r="M432" s="7"/>
      <c r="N432" s="8"/>
      <c r="O432" s="9" cm="1">
        <f t="array" ref="O432">_xlfn.IFS(AND(B432="Short",F432=Q432),(D432-F432)/D432,AND(B432="Long",F432=Q432),(F432/D432)-1,AND(B432="Long",F432&lt;&gt;Q432),(F432/D432)-1,AND(B432="Short",F432&lt;&gt;Q432),(D432-F432)/D432)</f>
        <v>9.5718377438860122E-2</v>
      </c>
      <c r="P432" t="s">
        <v>23</v>
      </c>
      <c r="Q432" s="7">
        <v>36.939</v>
      </c>
      <c r="R432" s="8">
        <v>43914</v>
      </c>
      <c r="S432" s="10">
        <f t="shared" si="18"/>
        <v>9</v>
      </c>
      <c r="T432" s="10">
        <v>1</v>
      </c>
      <c r="V432" s="11" t="str">
        <f t="shared" si="19"/>
        <v>1</v>
      </c>
      <c r="X432" s="10">
        <v>0</v>
      </c>
      <c r="AC432">
        <f t="shared" si="20"/>
        <v>9</v>
      </c>
    </row>
    <row r="433" spans="1:29" x14ac:dyDescent="0.2">
      <c r="A433" t="s">
        <v>286</v>
      </c>
      <c r="B433" t="s">
        <v>25</v>
      </c>
      <c r="C433" s="6">
        <v>43906</v>
      </c>
      <c r="D433" s="7">
        <v>39.147970000000001</v>
      </c>
      <c r="E433" s="6">
        <v>43928</v>
      </c>
      <c r="F433" s="7">
        <v>43.894669999999998</v>
      </c>
      <c r="G433">
        <v>1</v>
      </c>
      <c r="H433">
        <v>0</v>
      </c>
      <c r="J433" s="7"/>
      <c r="K433" s="8"/>
      <c r="M433" s="7"/>
      <c r="N433" s="8"/>
      <c r="O433" s="9" cm="1">
        <f t="array" ref="O433">_xlfn.IFS(AND(B433="Short",F433=Q433),(D433-F433)/D433,AND(B433="Long",F433=Q433),(F433/D433)-1,AND(B433="Long",F433&lt;&gt;Q433),(F433/D433)-1,AND(B433="Short",F433&lt;&gt;Q433),(D433-F433)/D433)</f>
        <v>0.12125022063723856</v>
      </c>
      <c r="P433" t="s">
        <v>23</v>
      </c>
      <c r="Q433" s="7">
        <v>43.894669999999998</v>
      </c>
      <c r="R433" s="8">
        <v>43906</v>
      </c>
      <c r="S433" s="10">
        <f t="shared" si="18"/>
        <v>22</v>
      </c>
      <c r="T433" s="10">
        <v>1</v>
      </c>
      <c r="V433" s="11" t="str">
        <f t="shared" si="19"/>
        <v>1</v>
      </c>
      <c r="X433" s="10">
        <v>0</v>
      </c>
      <c r="AC433">
        <f t="shared" si="20"/>
        <v>22</v>
      </c>
    </row>
    <row r="434" spans="1:29" x14ac:dyDescent="0.2">
      <c r="A434" t="s">
        <v>254</v>
      </c>
      <c r="B434" t="s">
        <v>22</v>
      </c>
      <c r="C434" s="6">
        <v>43938</v>
      </c>
      <c r="D434" s="7">
        <v>40.414000000000001</v>
      </c>
      <c r="E434" s="6">
        <v>43942</v>
      </c>
      <c r="F434" s="7">
        <v>35.954000000000001</v>
      </c>
      <c r="G434">
        <v>1</v>
      </c>
      <c r="H434">
        <v>0</v>
      </c>
      <c r="J434" s="7"/>
      <c r="K434" s="8"/>
      <c r="M434" s="7"/>
      <c r="N434" s="8"/>
      <c r="O434" s="9" cm="1">
        <f t="array" ref="O434">_xlfn.IFS(AND(B434="Short",F434=Q434),(D434-F434)/D434,AND(B434="Long",F434=Q434),(F434/D434)-1,AND(B434="Long",F434&lt;&gt;Q434),(F434/D434)-1,AND(B434="Short",F434&lt;&gt;Q434),(D434-F434)/D434)</f>
        <v>0.11035779680308806</v>
      </c>
      <c r="P434" t="s">
        <v>23</v>
      </c>
      <c r="Q434" s="7">
        <v>35.954000000000001</v>
      </c>
      <c r="R434" s="8">
        <v>43938</v>
      </c>
      <c r="S434" s="10">
        <f t="shared" si="18"/>
        <v>4</v>
      </c>
      <c r="T434" s="10">
        <v>1</v>
      </c>
      <c r="V434" s="11" t="str">
        <f t="shared" si="19"/>
        <v>1</v>
      </c>
      <c r="X434" s="10">
        <v>0</v>
      </c>
      <c r="AC434">
        <f t="shared" si="20"/>
        <v>4</v>
      </c>
    </row>
    <row r="435" spans="1:29" x14ac:dyDescent="0.2">
      <c r="A435" t="s">
        <v>282</v>
      </c>
      <c r="B435" t="s">
        <v>25</v>
      </c>
      <c r="C435" s="6">
        <v>44834</v>
      </c>
      <c r="D435" s="7">
        <v>84.503</v>
      </c>
      <c r="E435" s="6">
        <v>44869</v>
      </c>
      <c r="F435" s="7">
        <v>96.533000000000001</v>
      </c>
      <c r="G435">
        <v>1</v>
      </c>
      <c r="H435">
        <v>0</v>
      </c>
      <c r="J435" s="7"/>
      <c r="K435" s="8"/>
      <c r="M435" s="7"/>
      <c r="N435" s="8"/>
      <c r="O435" s="9" cm="1">
        <f t="array" ref="O435">_xlfn.IFS(AND(B435="Short",F435=Q435),(D435-F435)/D435,AND(B435="Long",F435=Q435),(F435/D435)-1,AND(B435="Long",F435&lt;&gt;Q435),(F435/D435)-1,AND(B435="Short",F435&lt;&gt;Q435),(D435-F435)/D435)</f>
        <v>0.14236180963989442</v>
      </c>
      <c r="P435" t="s">
        <v>23</v>
      </c>
      <c r="Q435" s="7">
        <v>96.533000000000001</v>
      </c>
      <c r="R435" s="8">
        <v>44834</v>
      </c>
      <c r="S435" s="10">
        <f t="shared" si="18"/>
        <v>35</v>
      </c>
      <c r="T435" s="10">
        <v>1</v>
      </c>
      <c r="V435" s="11" t="str">
        <f t="shared" si="19"/>
        <v>1</v>
      </c>
      <c r="X435" s="10">
        <v>0</v>
      </c>
      <c r="AC435">
        <f t="shared" si="20"/>
        <v>35</v>
      </c>
    </row>
    <row r="436" spans="1:29" x14ac:dyDescent="0.2">
      <c r="A436" t="s">
        <v>254</v>
      </c>
      <c r="B436" t="s">
        <v>22</v>
      </c>
      <c r="C436" s="6">
        <v>44144</v>
      </c>
      <c r="D436" s="7">
        <v>66.263999999999996</v>
      </c>
      <c r="E436" s="6">
        <v>44510</v>
      </c>
      <c r="F436" s="7">
        <v>115.01</v>
      </c>
      <c r="G436">
        <v>0</v>
      </c>
      <c r="H436">
        <v>0</v>
      </c>
      <c r="J436" s="7"/>
      <c r="K436" s="8"/>
      <c r="M436" s="7"/>
      <c r="N436" s="8"/>
      <c r="O436" s="9" cm="1">
        <f t="array" ref="O436">_xlfn.IFS(AND(B436="Short",F436=Q436),(D436-F436)/D436,AND(B436="Long",F436=Q436),(F436/D436)-1,AND(B436="Long",F436&lt;&gt;Q436),(F436/D436)-1,AND(B436="Short",F436&lt;&gt;Q436),(D436-F436)/D436)</f>
        <v>-0.73563322467704961</v>
      </c>
      <c r="P436" t="s">
        <v>23</v>
      </c>
      <c r="Q436" s="7">
        <v>54.904000000000003</v>
      </c>
      <c r="R436" s="8">
        <v>44144</v>
      </c>
      <c r="S436" s="10">
        <f t="shared" si="18"/>
        <v>366</v>
      </c>
      <c r="T436" s="10">
        <v>0</v>
      </c>
      <c r="V436" s="11" t="b">
        <f t="shared" si="19"/>
        <v>0</v>
      </c>
      <c r="X436" s="10">
        <v>0</v>
      </c>
      <c r="AC436" t="b">
        <f t="shared" si="20"/>
        <v>0</v>
      </c>
    </row>
    <row r="437" spans="1:29" x14ac:dyDescent="0.2">
      <c r="A437" t="s">
        <v>282</v>
      </c>
      <c r="B437" t="s">
        <v>22</v>
      </c>
      <c r="C437" s="6">
        <v>44916</v>
      </c>
      <c r="D437" s="7">
        <v>115.405</v>
      </c>
      <c r="E437" s="6">
        <v>45160</v>
      </c>
      <c r="F437" s="7">
        <v>101.855</v>
      </c>
      <c r="G437">
        <v>1</v>
      </c>
      <c r="H437">
        <v>0</v>
      </c>
      <c r="J437" s="7"/>
      <c r="K437" s="8"/>
      <c r="M437" s="7"/>
      <c r="N437" s="8"/>
      <c r="O437" s="9" cm="1">
        <f t="array" ref="O437">_xlfn.IFS(AND(B437="Short",F437=Q437),(D437-F437)/D437,AND(B437="Long",F437=Q437),(F437/D437)-1,AND(B437="Long",F437&lt;&gt;Q437),(F437/D437)-1,AND(B437="Short",F437&lt;&gt;Q437),(D437-F437)/D437)</f>
        <v>0.11741259044235516</v>
      </c>
      <c r="P437" t="s">
        <v>23</v>
      </c>
      <c r="Q437" s="7">
        <v>101.855</v>
      </c>
      <c r="R437" s="8">
        <v>44916</v>
      </c>
      <c r="S437" s="10">
        <f t="shared" si="18"/>
        <v>244</v>
      </c>
      <c r="T437" s="10">
        <v>1</v>
      </c>
      <c r="V437" s="11" t="str">
        <f t="shared" si="19"/>
        <v>1</v>
      </c>
      <c r="X437" s="10">
        <v>0</v>
      </c>
      <c r="AC437">
        <f t="shared" si="20"/>
        <v>244</v>
      </c>
    </row>
    <row r="438" spans="1:29" x14ac:dyDescent="0.2">
      <c r="A438" t="s">
        <v>291</v>
      </c>
      <c r="B438" t="s">
        <v>25</v>
      </c>
      <c r="C438" s="6">
        <v>43906</v>
      </c>
      <c r="D438" s="7">
        <v>278.58100000000002</v>
      </c>
      <c r="E438" s="6">
        <v>43907</v>
      </c>
      <c r="F438" s="7">
        <v>318.49099999999999</v>
      </c>
      <c r="G438">
        <v>1</v>
      </c>
      <c r="H438">
        <v>0</v>
      </c>
      <c r="J438" s="7"/>
      <c r="K438" s="8"/>
      <c r="M438" s="7"/>
      <c r="N438" s="8"/>
      <c r="O438" s="9" cm="1">
        <f t="array" ref="O438">_xlfn.IFS(AND(B438="Short",F438=Q438),(D438-F438)/D438,AND(B438="Long",F438=Q438),(F438/D438)-1,AND(B438="Long",F438&lt;&gt;Q438),(F438/D438)-1,AND(B438="Short",F438&lt;&gt;Q438),(D438-F438)/D438)</f>
        <v>0.14326174434006611</v>
      </c>
      <c r="P438" t="s">
        <v>23</v>
      </c>
      <c r="Q438" s="7">
        <v>318.49099999999999</v>
      </c>
      <c r="R438" s="8">
        <v>43906</v>
      </c>
      <c r="S438" s="10">
        <f t="shared" si="18"/>
        <v>1</v>
      </c>
      <c r="T438" s="10">
        <v>1</v>
      </c>
      <c r="V438" s="11" t="str">
        <f t="shared" si="19"/>
        <v>1</v>
      </c>
      <c r="X438" s="10">
        <v>0</v>
      </c>
      <c r="AC438">
        <f t="shared" si="20"/>
        <v>1</v>
      </c>
    </row>
    <row r="439" spans="1:29" x14ac:dyDescent="0.2">
      <c r="A439" t="s">
        <v>280</v>
      </c>
      <c r="B439" t="s">
        <v>25</v>
      </c>
      <c r="C439" s="6">
        <v>43906</v>
      </c>
      <c r="D439" s="7">
        <v>33.031999999999996</v>
      </c>
      <c r="E439" s="6">
        <v>43907</v>
      </c>
      <c r="F439" s="7">
        <v>37.451999999999998</v>
      </c>
      <c r="G439">
        <v>1</v>
      </c>
      <c r="H439">
        <v>0</v>
      </c>
      <c r="J439" s="7"/>
      <c r="K439" s="8"/>
      <c r="M439" s="7"/>
      <c r="N439" s="8"/>
      <c r="O439" s="9" cm="1">
        <f t="array" ref="O439">_xlfn.IFS(AND(B439="Short",F439=Q439),(D439-F439)/D439,AND(B439="Long",F439=Q439),(F439/D439)-1,AND(B439="Long",F439&lt;&gt;Q439),(F439/D439)-1,AND(B439="Short",F439&lt;&gt;Q439),(D439-F439)/D439)</f>
        <v>0.13380963913780586</v>
      </c>
      <c r="P439" t="s">
        <v>23</v>
      </c>
      <c r="Q439" s="7">
        <v>37.451999999999998</v>
      </c>
      <c r="R439" s="8">
        <v>43906</v>
      </c>
      <c r="S439" s="10">
        <f t="shared" si="18"/>
        <v>1</v>
      </c>
      <c r="T439" s="10">
        <v>1</v>
      </c>
      <c r="V439" s="11" t="str">
        <f t="shared" si="19"/>
        <v>1</v>
      </c>
      <c r="X439" s="10">
        <v>0</v>
      </c>
      <c r="AC439">
        <f t="shared" si="20"/>
        <v>1</v>
      </c>
    </row>
    <row r="440" spans="1:29" x14ac:dyDescent="0.2">
      <c r="A440" t="s">
        <v>294</v>
      </c>
      <c r="B440" t="s">
        <v>25</v>
      </c>
      <c r="C440" s="6">
        <v>43906</v>
      </c>
      <c r="D440" s="7">
        <v>254.67599999999999</v>
      </c>
      <c r="E440" s="6">
        <v>43907</v>
      </c>
      <c r="F440" s="7">
        <v>291.33600000000001</v>
      </c>
      <c r="G440">
        <v>1</v>
      </c>
      <c r="H440">
        <v>0</v>
      </c>
      <c r="J440" s="7"/>
      <c r="K440" s="8"/>
      <c r="M440" s="7"/>
      <c r="N440" s="8"/>
      <c r="O440" s="9" cm="1">
        <f t="array" ref="O440">_xlfn.IFS(AND(B440="Short",F440=Q440),(D440-F440)/D440,AND(B440="Long",F440=Q440),(F440/D440)-1,AND(B440="Long",F440&lt;&gt;Q440),(F440/D440)-1,AND(B440="Short",F440&lt;&gt;Q440),(D440-F440)/D440)</f>
        <v>0.14394760401451268</v>
      </c>
      <c r="P440" t="s">
        <v>23</v>
      </c>
      <c r="Q440" s="7">
        <v>291.33600000000001</v>
      </c>
      <c r="R440" s="8">
        <v>43906</v>
      </c>
      <c r="S440" s="10">
        <f t="shared" si="18"/>
        <v>1</v>
      </c>
      <c r="T440" s="10">
        <v>1</v>
      </c>
      <c r="V440" s="11" t="str">
        <f t="shared" si="19"/>
        <v>1</v>
      </c>
      <c r="X440" s="10">
        <v>0</v>
      </c>
      <c r="AC440">
        <f t="shared" si="20"/>
        <v>1</v>
      </c>
    </row>
    <row r="441" spans="1:29" x14ac:dyDescent="0.2">
      <c r="A441" t="s">
        <v>294</v>
      </c>
      <c r="B441" t="s">
        <v>22</v>
      </c>
      <c r="C441" s="6">
        <v>44588</v>
      </c>
      <c r="D441" s="7">
        <v>546.61450000000002</v>
      </c>
      <c r="E441" s="6">
        <v>44673</v>
      </c>
      <c r="F441" s="7">
        <v>477.5095</v>
      </c>
      <c r="G441">
        <v>1</v>
      </c>
      <c r="H441">
        <v>0</v>
      </c>
      <c r="J441" s="7"/>
      <c r="K441" s="8"/>
      <c r="M441" s="7"/>
      <c r="N441" s="8"/>
      <c r="O441" s="9" cm="1">
        <f t="array" ref="O441">_xlfn.IFS(AND(B441="Short",F441=Q441),(D441-F441)/D441,AND(B441="Long",F441=Q441),(F441/D441)-1,AND(B441="Long",F441&lt;&gt;Q441),(F441/D441)-1,AND(B441="Short",F441&lt;&gt;Q441),(D441-F441)/D441)</f>
        <v>0.12642364957387706</v>
      </c>
      <c r="P441" t="s">
        <v>23</v>
      </c>
      <c r="Q441" s="7">
        <v>477.5095</v>
      </c>
      <c r="R441" s="8">
        <v>44588</v>
      </c>
      <c r="S441" s="10">
        <f t="shared" si="18"/>
        <v>85</v>
      </c>
      <c r="T441" s="10">
        <v>1</v>
      </c>
      <c r="V441" s="11" t="str">
        <f t="shared" si="19"/>
        <v>1</v>
      </c>
      <c r="X441" s="10">
        <v>0</v>
      </c>
      <c r="AC441">
        <f t="shared" si="20"/>
        <v>85</v>
      </c>
    </row>
    <row r="442" spans="1:29" x14ac:dyDescent="0.2">
      <c r="A442" t="s">
        <v>294</v>
      </c>
      <c r="B442" t="s">
        <v>22</v>
      </c>
      <c r="C442" s="6">
        <v>44861</v>
      </c>
      <c r="D442" s="7">
        <v>420.90499999999997</v>
      </c>
      <c r="E442" s="6">
        <v>44869</v>
      </c>
      <c r="F442" s="7">
        <v>360.35500000000002</v>
      </c>
      <c r="G442">
        <v>1</v>
      </c>
      <c r="H442">
        <v>0</v>
      </c>
      <c r="J442" s="7"/>
      <c r="K442" s="8"/>
      <c r="M442" s="7"/>
      <c r="N442" s="8"/>
      <c r="O442" s="9" cm="1">
        <f t="array" ref="O442">_xlfn.IFS(AND(B442="Short",F442=Q442),(D442-F442)/D442,AND(B442="Long",F442=Q442),(F442/D442)-1,AND(B442="Long",F442&lt;&gt;Q442),(F442/D442)-1,AND(B442="Short",F442&lt;&gt;Q442),(D442-F442)/D442)</f>
        <v>0.14385668975184415</v>
      </c>
      <c r="P442" t="s">
        <v>23</v>
      </c>
      <c r="Q442" s="7">
        <v>360.35500000000002</v>
      </c>
      <c r="R442" s="8">
        <v>44861</v>
      </c>
      <c r="S442" s="10">
        <f t="shared" si="18"/>
        <v>8</v>
      </c>
      <c r="T442" s="10">
        <v>1</v>
      </c>
      <c r="V442" s="11" t="str">
        <f t="shared" si="19"/>
        <v>1</v>
      </c>
      <c r="X442" s="10">
        <v>0</v>
      </c>
      <c r="AC442">
        <f t="shared" si="20"/>
        <v>8</v>
      </c>
    </row>
    <row r="443" spans="1:29" x14ac:dyDescent="0.2">
      <c r="A443" t="s">
        <v>289</v>
      </c>
      <c r="B443" t="s">
        <v>22</v>
      </c>
      <c r="C443" s="6">
        <v>43817</v>
      </c>
      <c r="D443" s="7">
        <v>11.927</v>
      </c>
      <c r="E443" s="6">
        <v>43819</v>
      </c>
      <c r="F443" s="7">
        <v>10.797000000000001</v>
      </c>
      <c r="G443">
        <v>1</v>
      </c>
      <c r="H443">
        <v>0</v>
      </c>
      <c r="J443" s="7"/>
      <c r="K443" s="8"/>
      <c r="M443" s="7"/>
      <c r="N443" s="8"/>
      <c r="O443" s="9" cm="1">
        <f t="array" ref="O443">_xlfn.IFS(AND(B443="Short",F443=Q443),(D443-F443)/D443,AND(B443="Long",F443=Q443),(F443/D443)-1,AND(B443="Long",F443&lt;&gt;Q443),(F443/D443)-1,AND(B443="Short",F443&lt;&gt;Q443),(D443-F443)/D443)</f>
        <v>9.4743020038567868E-2</v>
      </c>
      <c r="P443" t="s">
        <v>23</v>
      </c>
      <c r="Q443" s="7">
        <v>10.797000000000001</v>
      </c>
      <c r="R443" s="8">
        <v>43817</v>
      </c>
      <c r="S443" s="10">
        <f t="shared" si="18"/>
        <v>2</v>
      </c>
      <c r="T443" s="10">
        <v>1</v>
      </c>
      <c r="V443" s="11" t="str">
        <f t="shared" si="19"/>
        <v>1</v>
      </c>
      <c r="X443" s="10">
        <v>0</v>
      </c>
      <c r="AC443">
        <f t="shared" si="20"/>
        <v>2</v>
      </c>
    </row>
    <row r="444" spans="1:29" x14ac:dyDescent="0.2">
      <c r="A444" t="s">
        <v>289</v>
      </c>
      <c r="B444" t="s">
        <v>22</v>
      </c>
      <c r="C444" s="6">
        <v>43903</v>
      </c>
      <c r="D444" s="7">
        <v>9.9149999999999991</v>
      </c>
      <c r="E444" s="6">
        <v>43906</v>
      </c>
      <c r="F444" s="7">
        <v>8.9649999999999999</v>
      </c>
      <c r="G444">
        <v>1</v>
      </c>
      <c r="H444">
        <v>0</v>
      </c>
      <c r="J444" s="7"/>
      <c r="K444" s="8"/>
      <c r="M444" s="7"/>
      <c r="N444" s="8"/>
      <c r="O444" s="9" cm="1">
        <f t="array" ref="O444">_xlfn.IFS(AND(B444="Short",F444=Q444),(D444-F444)/D444,AND(B444="Long",F444=Q444),(F444/D444)-1,AND(B444="Long",F444&lt;&gt;Q444),(F444/D444)-1,AND(B444="Short",F444&lt;&gt;Q444),(D444-F444)/D444)</f>
        <v>9.5814422592032211E-2</v>
      </c>
      <c r="P444" t="s">
        <v>23</v>
      </c>
      <c r="Q444" s="7">
        <v>8.9649999999999999</v>
      </c>
      <c r="R444" s="8">
        <v>43903</v>
      </c>
      <c r="S444" s="10">
        <f t="shared" si="18"/>
        <v>3</v>
      </c>
      <c r="T444" s="10">
        <v>1</v>
      </c>
      <c r="V444" s="11" t="str">
        <f t="shared" si="19"/>
        <v>1</v>
      </c>
      <c r="X444" s="10">
        <v>0</v>
      </c>
      <c r="AC444">
        <f t="shared" si="20"/>
        <v>3</v>
      </c>
    </row>
    <row r="445" spans="1:29" x14ac:dyDescent="0.2">
      <c r="A445" t="s">
        <v>298</v>
      </c>
      <c r="B445" t="s">
        <v>25</v>
      </c>
      <c r="C445" s="6">
        <v>43906</v>
      </c>
      <c r="D445" s="7">
        <v>25.978999999999999</v>
      </c>
      <c r="E445" s="6">
        <v>43917</v>
      </c>
      <c r="F445" s="7">
        <v>29.169</v>
      </c>
      <c r="G445">
        <v>1</v>
      </c>
      <c r="H445">
        <v>0</v>
      </c>
      <c r="J445" s="7"/>
      <c r="K445" s="8"/>
      <c r="M445" s="7"/>
      <c r="N445" s="8"/>
      <c r="O445" s="9" cm="1">
        <f t="array" ref="O445">_xlfn.IFS(AND(B445="Short",F445=Q445),(D445-F445)/D445,AND(B445="Long",F445=Q445),(F445/D445)-1,AND(B445="Long",F445&lt;&gt;Q445),(F445/D445)-1,AND(B445="Short",F445&lt;&gt;Q445),(D445-F445)/D445)</f>
        <v>0.12279148543054008</v>
      </c>
      <c r="P445" t="s">
        <v>23</v>
      </c>
      <c r="Q445" s="7">
        <v>29.169</v>
      </c>
      <c r="R445" s="8">
        <v>43906</v>
      </c>
      <c r="S445" s="10">
        <f t="shared" si="18"/>
        <v>11</v>
      </c>
      <c r="T445" s="10">
        <v>1</v>
      </c>
      <c r="V445" s="11" t="str">
        <f t="shared" si="19"/>
        <v>1</v>
      </c>
      <c r="X445" s="10">
        <v>0</v>
      </c>
      <c r="AC445">
        <f t="shared" si="20"/>
        <v>11</v>
      </c>
    </row>
    <row r="446" spans="1:29" x14ac:dyDescent="0.2">
      <c r="A446" t="s">
        <v>298</v>
      </c>
      <c r="B446" t="s">
        <v>22</v>
      </c>
      <c r="C446" s="6">
        <v>44256</v>
      </c>
      <c r="D446" s="7">
        <v>41.433</v>
      </c>
      <c r="E446" s="6">
        <v>44273</v>
      </c>
      <c r="F446" s="7">
        <v>35.963000000000001</v>
      </c>
      <c r="G446">
        <v>1</v>
      </c>
      <c r="H446">
        <v>0</v>
      </c>
      <c r="J446" s="7"/>
      <c r="K446" s="8"/>
      <c r="M446" s="7"/>
      <c r="N446" s="8"/>
      <c r="O446" s="9" cm="1">
        <f t="array" ref="O446">_xlfn.IFS(AND(B446="Short",F446=Q446),(D446-F446)/D446,AND(B446="Long",F446=Q446),(F446/D446)-1,AND(B446="Long",F446&lt;&gt;Q446),(F446/D446)-1,AND(B446="Short",F446&lt;&gt;Q446),(D446-F446)/D446)</f>
        <v>0.13202037023628507</v>
      </c>
      <c r="P446" t="s">
        <v>23</v>
      </c>
      <c r="Q446" s="7">
        <v>35.963000000000001</v>
      </c>
      <c r="R446" s="8">
        <v>44256</v>
      </c>
      <c r="S446" s="10">
        <f t="shared" si="18"/>
        <v>17</v>
      </c>
      <c r="T446" s="10">
        <v>1</v>
      </c>
      <c r="V446" s="11" t="str">
        <f t="shared" si="19"/>
        <v>1</v>
      </c>
      <c r="X446" s="10">
        <v>0</v>
      </c>
      <c r="AC446">
        <f t="shared" si="20"/>
        <v>17</v>
      </c>
    </row>
    <row r="447" spans="1:29" x14ac:dyDescent="0.2">
      <c r="A447" t="s">
        <v>258</v>
      </c>
      <c r="B447" t="s">
        <v>25</v>
      </c>
      <c r="C447" s="6">
        <v>43906</v>
      </c>
      <c r="D447" s="7">
        <v>238.042</v>
      </c>
      <c r="E447" s="6">
        <v>43928</v>
      </c>
      <c r="F447" s="7">
        <v>273.56200000000001</v>
      </c>
      <c r="G447">
        <v>1</v>
      </c>
      <c r="H447">
        <v>0</v>
      </c>
      <c r="J447" s="7"/>
      <c r="K447" s="8"/>
      <c r="M447" s="7"/>
      <c r="N447" s="8"/>
      <c r="O447" s="9" cm="1">
        <f t="array" ref="O447">_xlfn.IFS(AND(B447="Short",F447=Q447),(D447-F447)/D447,AND(B447="Long",F447=Q447),(F447/D447)-1,AND(B447="Long",F447&lt;&gt;Q447),(F447/D447)-1,AND(B447="Short",F447&lt;&gt;Q447),(D447-F447)/D447)</f>
        <v>0.14921736500281457</v>
      </c>
      <c r="P447" t="s">
        <v>23</v>
      </c>
      <c r="Q447" s="7">
        <v>273.56200000000001</v>
      </c>
      <c r="R447" s="8">
        <v>43906</v>
      </c>
      <c r="S447" s="10">
        <f t="shared" si="18"/>
        <v>22</v>
      </c>
      <c r="T447" s="10">
        <v>1</v>
      </c>
      <c r="V447" s="11" t="str">
        <f t="shared" si="19"/>
        <v>1</v>
      </c>
      <c r="X447" s="10">
        <v>0</v>
      </c>
      <c r="AC447">
        <f t="shared" si="20"/>
        <v>22</v>
      </c>
    </row>
    <row r="448" spans="1:29" x14ac:dyDescent="0.2">
      <c r="A448" t="s">
        <v>298</v>
      </c>
      <c r="B448" t="s">
        <v>25</v>
      </c>
      <c r="C448" s="6">
        <v>44901</v>
      </c>
      <c r="D448" s="7">
        <v>36.115000000000002</v>
      </c>
      <c r="E448" s="6">
        <v>45211</v>
      </c>
      <c r="F448" s="7">
        <v>41.365000000000002</v>
      </c>
      <c r="G448">
        <v>1</v>
      </c>
      <c r="H448">
        <v>0</v>
      </c>
      <c r="J448" s="7"/>
      <c r="K448" s="8"/>
      <c r="M448" s="7"/>
      <c r="N448" s="8"/>
      <c r="O448" s="9" cm="1">
        <f t="array" ref="O448">_xlfn.IFS(AND(B448="Short",F448=Q448),(D448-F448)/D448,AND(B448="Long",F448=Q448),(F448/D448)-1,AND(B448="Long",F448&lt;&gt;Q448),(F448/D448)-1,AND(B448="Short",F448&lt;&gt;Q448),(D448-F448)/D448)</f>
        <v>0.14536896026581747</v>
      </c>
      <c r="P448" t="s">
        <v>23</v>
      </c>
      <c r="Q448" s="7">
        <v>41.365000000000002</v>
      </c>
      <c r="R448" s="8">
        <v>44901</v>
      </c>
      <c r="S448" s="10">
        <f t="shared" si="18"/>
        <v>310</v>
      </c>
      <c r="T448" s="10">
        <v>1</v>
      </c>
      <c r="V448" s="11" t="str">
        <f t="shared" si="19"/>
        <v>1</v>
      </c>
      <c r="X448" s="10">
        <v>0</v>
      </c>
      <c r="AC448">
        <f t="shared" si="20"/>
        <v>310</v>
      </c>
    </row>
    <row r="449" spans="1:29" x14ac:dyDescent="0.2">
      <c r="A449" t="s">
        <v>258</v>
      </c>
      <c r="B449" t="s">
        <v>22</v>
      </c>
      <c r="C449" s="6">
        <v>44144</v>
      </c>
      <c r="D449" s="7">
        <v>343.59199999999998</v>
      </c>
      <c r="E449" s="6">
        <v>44510</v>
      </c>
      <c r="F449" s="7">
        <v>357.94</v>
      </c>
      <c r="G449">
        <v>0</v>
      </c>
      <c r="H449">
        <v>0</v>
      </c>
      <c r="J449" s="7"/>
      <c r="K449" s="8"/>
      <c r="M449" s="7"/>
      <c r="N449" s="8"/>
      <c r="O449" s="9" cm="1">
        <f t="array" ref="O449">_xlfn.IFS(AND(B449="Short",F449=Q449),(D449-F449)/D449,AND(B449="Long",F449=Q449),(F449/D449)-1,AND(B449="Long",F449&lt;&gt;Q449),(F449/D449)-1,AND(B449="Short",F449&lt;&gt;Q449),(D449-F449)/D449)</f>
        <v>-4.1758830240517866E-2</v>
      </c>
      <c r="P449" t="s">
        <v>23</v>
      </c>
      <c r="Q449" s="7">
        <v>310.31200000000001</v>
      </c>
      <c r="R449" s="8">
        <v>44144</v>
      </c>
      <c r="S449" s="10">
        <f t="shared" si="18"/>
        <v>366</v>
      </c>
      <c r="T449" s="10">
        <v>0</v>
      </c>
      <c r="V449" s="11" t="b">
        <f t="shared" si="19"/>
        <v>0</v>
      </c>
      <c r="X449" s="10">
        <v>0</v>
      </c>
      <c r="AC449" t="b">
        <f t="shared" si="20"/>
        <v>0</v>
      </c>
    </row>
    <row r="450" spans="1:29" x14ac:dyDescent="0.2">
      <c r="A450" t="s">
        <v>283</v>
      </c>
      <c r="B450" t="s">
        <v>25</v>
      </c>
      <c r="C450" s="6">
        <v>43906</v>
      </c>
      <c r="D450" s="7">
        <v>79.950999999999993</v>
      </c>
      <c r="E450" s="6">
        <v>43916</v>
      </c>
      <c r="F450" s="7">
        <v>91.460999999999999</v>
      </c>
      <c r="G450">
        <v>1</v>
      </c>
      <c r="H450">
        <v>0</v>
      </c>
      <c r="J450" s="7"/>
      <c r="K450" s="8"/>
      <c r="M450" s="7"/>
      <c r="N450" s="8"/>
      <c r="O450" s="9" cm="1">
        <f t="array" ref="O450">_xlfn.IFS(AND(B450="Short",F450=Q450),(D450-F450)/D450,AND(B450="Long",F450=Q450),(F450/D450)-1,AND(B450="Long",F450&lt;&gt;Q450),(F450/D450)-1,AND(B450="Short",F450&lt;&gt;Q450),(D450-F450)/D450)</f>
        <v>0.14396317744618581</v>
      </c>
      <c r="P450" t="s">
        <v>23</v>
      </c>
      <c r="Q450" s="7">
        <v>91.460999999999999</v>
      </c>
      <c r="R450" s="8">
        <v>43906</v>
      </c>
      <c r="S450" s="10">
        <f t="shared" si="18"/>
        <v>10</v>
      </c>
      <c r="T450" s="10">
        <v>1</v>
      </c>
      <c r="V450" s="11" t="str">
        <f t="shared" si="19"/>
        <v>1</v>
      </c>
      <c r="X450" s="10">
        <v>0</v>
      </c>
      <c r="AC450">
        <f t="shared" si="20"/>
        <v>10</v>
      </c>
    </row>
    <row r="451" spans="1:29" x14ac:dyDescent="0.2">
      <c r="A451" t="s">
        <v>287</v>
      </c>
      <c r="B451" t="s">
        <v>22</v>
      </c>
      <c r="C451" s="6">
        <v>43914</v>
      </c>
      <c r="D451" s="7">
        <v>32.14</v>
      </c>
      <c r="E451" s="6">
        <v>44280</v>
      </c>
      <c r="F451" s="7">
        <v>99.14</v>
      </c>
      <c r="G451">
        <v>0</v>
      </c>
      <c r="H451">
        <v>0</v>
      </c>
      <c r="J451" s="7"/>
      <c r="K451" s="8"/>
      <c r="M451" s="7"/>
      <c r="N451" s="8"/>
      <c r="O451" s="9" cm="1">
        <f t="array" ref="O451">_xlfn.IFS(AND(B451="Short",F451=Q451),(D451-F451)/D451,AND(B451="Long",F451=Q451),(F451/D451)-1,AND(B451="Long",F451&lt;&gt;Q451),(F451/D451)-1,AND(B451="Short",F451&lt;&gt;Q451),(D451-F451)/D451)</f>
        <v>-2.0846297448662101</v>
      </c>
      <c r="P451" t="s">
        <v>23</v>
      </c>
      <c r="Q451" s="7">
        <v>29.04</v>
      </c>
      <c r="R451" s="8">
        <v>43914</v>
      </c>
      <c r="S451" s="10">
        <f t="shared" ref="S451:S514" si="21">_xlfn.DAYS(E451,C451)</f>
        <v>366</v>
      </c>
      <c r="T451" s="10">
        <v>0</v>
      </c>
      <c r="V451" s="11" t="b">
        <f t="shared" ref="V451:V514" si="22">IF(F451=Q451,"1")</f>
        <v>0</v>
      </c>
      <c r="X451" s="10">
        <v>0</v>
      </c>
      <c r="AC451" t="b">
        <f t="shared" si="20"/>
        <v>0</v>
      </c>
    </row>
    <row r="452" spans="1:29" x14ac:dyDescent="0.2">
      <c r="A452" t="s">
        <v>262</v>
      </c>
      <c r="B452" t="s">
        <v>22</v>
      </c>
      <c r="C452" s="6">
        <v>43910</v>
      </c>
      <c r="D452" s="7">
        <v>73.019000000000005</v>
      </c>
      <c r="E452" s="6">
        <v>43923</v>
      </c>
      <c r="F452" s="7">
        <v>66.108999999999995</v>
      </c>
      <c r="G452">
        <v>1</v>
      </c>
      <c r="H452">
        <v>0</v>
      </c>
      <c r="J452" s="7"/>
      <c r="K452" s="8"/>
      <c r="M452" s="7"/>
      <c r="N452" s="8"/>
      <c r="O452" s="9" cm="1">
        <f t="array" ref="O452">_xlfn.IFS(AND(B452="Short",F452=Q452),(D452-F452)/D452,AND(B452="Long",F452=Q452),(F452/D452)-1,AND(B452="Long",F452&lt;&gt;Q452),(F452/D452)-1,AND(B452="Short",F452&lt;&gt;Q452),(D452-F452)/D452)</f>
        <v>9.4632903764773693E-2</v>
      </c>
      <c r="P452" t="s">
        <v>23</v>
      </c>
      <c r="Q452" s="7">
        <v>66.108999999999995</v>
      </c>
      <c r="R452" s="8">
        <v>43910</v>
      </c>
      <c r="S452" s="10">
        <f t="shared" si="21"/>
        <v>13</v>
      </c>
      <c r="T452" s="10">
        <v>1</v>
      </c>
      <c r="V452" s="11" t="str">
        <f t="shared" si="22"/>
        <v>1</v>
      </c>
      <c r="X452" s="10">
        <v>0</v>
      </c>
      <c r="AC452">
        <f t="shared" ref="AC452:AC515" si="23">IF(O452&gt;-0.01,_xlfn.DAYS(E452,C452))</f>
        <v>13</v>
      </c>
    </row>
    <row r="453" spans="1:29" x14ac:dyDescent="0.2">
      <c r="A453" t="s">
        <v>262</v>
      </c>
      <c r="B453" t="s">
        <v>22</v>
      </c>
      <c r="C453" s="6">
        <v>43928</v>
      </c>
      <c r="D453" s="7">
        <v>77.533500000000004</v>
      </c>
      <c r="E453" s="6">
        <v>44294</v>
      </c>
      <c r="F453" s="7">
        <v>149.44</v>
      </c>
      <c r="G453">
        <v>0</v>
      </c>
      <c r="H453">
        <v>0</v>
      </c>
      <c r="J453" s="7"/>
      <c r="K453" s="8"/>
      <c r="M453" s="7"/>
      <c r="N453" s="8"/>
      <c r="O453" s="9" cm="1">
        <f t="array" ref="O453">_xlfn.IFS(AND(B453="Short",F453=Q453),(D453-F453)/D453,AND(B453="Long",F453=Q453),(F453/D453)-1,AND(B453="Long",F453&lt;&gt;Q453),(F453/D453)-1,AND(B453="Short",F453&lt;&gt;Q453),(D453-F453)/D453)</f>
        <v>-0.92742491955090367</v>
      </c>
      <c r="P453" t="s">
        <v>23</v>
      </c>
      <c r="Q453" s="7">
        <v>69.8185</v>
      </c>
      <c r="R453" s="8">
        <v>43928</v>
      </c>
      <c r="S453" s="10">
        <f t="shared" si="21"/>
        <v>366</v>
      </c>
      <c r="T453" s="10">
        <v>0</v>
      </c>
      <c r="V453" s="11" t="b">
        <f t="shared" si="22"/>
        <v>0</v>
      </c>
      <c r="X453" s="10">
        <v>0</v>
      </c>
      <c r="AC453" t="b">
        <f t="shared" si="23"/>
        <v>0</v>
      </c>
    </row>
    <row r="454" spans="1:29" x14ac:dyDescent="0.2">
      <c r="A454" t="s">
        <v>267</v>
      </c>
      <c r="B454" t="s">
        <v>25</v>
      </c>
      <c r="C454" s="6">
        <v>44860</v>
      </c>
      <c r="D454" s="7">
        <v>42.930999999999997</v>
      </c>
      <c r="E454" s="6">
        <v>44875</v>
      </c>
      <c r="F454" s="7">
        <v>48.941000000000003</v>
      </c>
      <c r="G454">
        <v>1</v>
      </c>
      <c r="H454">
        <v>0</v>
      </c>
      <c r="J454" s="7"/>
      <c r="K454" s="8"/>
      <c r="M454" s="7"/>
      <c r="N454" s="8"/>
      <c r="O454" s="9" cm="1">
        <f t="array" ref="O454">_xlfn.IFS(AND(B454="Short",F454=Q454),(D454-F454)/D454,AND(B454="Long",F454=Q454),(F454/D454)-1,AND(B454="Long",F454&lt;&gt;Q454),(F454/D454)-1,AND(B454="Short",F454&lt;&gt;Q454),(D454-F454)/D454)</f>
        <v>0.13999208031492416</v>
      </c>
      <c r="P454" t="s">
        <v>23</v>
      </c>
      <c r="Q454" s="7">
        <v>48.941000000000003</v>
      </c>
      <c r="R454" s="8">
        <v>44860</v>
      </c>
      <c r="S454" s="10">
        <f t="shared" si="21"/>
        <v>15</v>
      </c>
      <c r="T454" s="10">
        <v>1</v>
      </c>
      <c r="V454" s="11" t="str">
        <f t="shared" si="22"/>
        <v>1</v>
      </c>
      <c r="X454" s="10">
        <v>0</v>
      </c>
      <c r="AC454">
        <f t="shared" si="23"/>
        <v>15</v>
      </c>
    </row>
    <row r="455" spans="1:29" x14ac:dyDescent="0.2">
      <c r="A455" t="s">
        <v>269</v>
      </c>
      <c r="B455" t="s">
        <v>25</v>
      </c>
      <c r="C455" s="6">
        <v>43906</v>
      </c>
      <c r="D455" s="7">
        <v>159.10300000000001</v>
      </c>
      <c r="E455" s="6">
        <v>43928</v>
      </c>
      <c r="F455" s="7">
        <v>179.13300000000001</v>
      </c>
      <c r="G455">
        <v>1</v>
      </c>
      <c r="H455">
        <v>0</v>
      </c>
      <c r="J455" s="7"/>
      <c r="K455" s="8"/>
      <c r="M455" s="7"/>
      <c r="N455" s="8"/>
      <c r="O455" s="9" cm="1">
        <f t="array" ref="O455">_xlfn.IFS(AND(B455="Short",F455=Q455),(D455-F455)/D455,AND(B455="Long",F455=Q455),(F455/D455)-1,AND(B455="Long",F455&lt;&gt;Q455),(F455/D455)-1,AND(B455="Short",F455&lt;&gt;Q455),(D455-F455)/D455)</f>
        <v>0.12589328925287391</v>
      </c>
      <c r="P455" t="s">
        <v>23</v>
      </c>
      <c r="Q455" s="7">
        <v>179.13300000000001</v>
      </c>
      <c r="R455" s="8">
        <v>43906</v>
      </c>
      <c r="S455" s="10">
        <f t="shared" si="21"/>
        <v>22</v>
      </c>
      <c r="T455" s="10">
        <v>1</v>
      </c>
      <c r="V455" s="11" t="str">
        <f t="shared" si="22"/>
        <v>1</v>
      </c>
      <c r="X455" s="10">
        <v>0</v>
      </c>
      <c r="AC455">
        <f t="shared" si="23"/>
        <v>22</v>
      </c>
    </row>
    <row r="456" spans="1:29" x14ac:dyDescent="0.2">
      <c r="A456" t="s">
        <v>273</v>
      </c>
      <c r="B456" t="s">
        <v>25</v>
      </c>
      <c r="C456" s="6">
        <v>43906</v>
      </c>
      <c r="D456" s="7">
        <v>31.151</v>
      </c>
      <c r="E456" s="6">
        <v>43914</v>
      </c>
      <c r="F456" s="7">
        <v>35.411000000000001</v>
      </c>
      <c r="G456">
        <v>1</v>
      </c>
      <c r="H456">
        <v>0</v>
      </c>
      <c r="J456" s="7"/>
      <c r="K456" s="8"/>
      <c r="M456" s="7"/>
      <c r="N456" s="8"/>
      <c r="O456" s="9" cm="1">
        <f t="array" ref="O456">_xlfn.IFS(AND(B456="Short",F456=Q456),(D456-F456)/D456,AND(B456="Long",F456=Q456),(F456/D456)-1,AND(B456="Long",F456&lt;&gt;Q456),(F456/D456)-1,AND(B456="Short",F456&lt;&gt;Q456),(D456-F456)/D456)</f>
        <v>0.13675323424609176</v>
      </c>
      <c r="P456" t="s">
        <v>23</v>
      </c>
      <c r="Q456" s="7">
        <v>35.411000000000001</v>
      </c>
      <c r="R456" s="8">
        <v>43906</v>
      </c>
      <c r="S456" s="10">
        <f t="shared" si="21"/>
        <v>8</v>
      </c>
      <c r="T456" s="10">
        <v>1</v>
      </c>
      <c r="V456" s="11" t="str">
        <f t="shared" si="22"/>
        <v>1</v>
      </c>
      <c r="X456" s="10">
        <v>0</v>
      </c>
      <c r="AC456">
        <f t="shared" si="23"/>
        <v>8</v>
      </c>
    </row>
    <row r="457" spans="1:29" x14ac:dyDescent="0.2">
      <c r="A457" t="s">
        <v>295</v>
      </c>
      <c r="B457" t="s">
        <v>25</v>
      </c>
      <c r="C457" s="6">
        <v>43906</v>
      </c>
      <c r="D457" s="7">
        <v>115.96599999999999</v>
      </c>
      <c r="E457" s="6">
        <v>43927</v>
      </c>
      <c r="F457" s="7">
        <v>128.726</v>
      </c>
      <c r="G457">
        <v>1</v>
      </c>
      <c r="H457">
        <v>0</v>
      </c>
      <c r="J457" s="7"/>
      <c r="K457" s="8"/>
      <c r="M457" s="7"/>
      <c r="N457" s="8"/>
      <c r="O457" s="9" cm="1">
        <f t="array" ref="O457">_xlfn.IFS(AND(B457="Short",F457=Q457),(D457-F457)/D457,AND(B457="Long",F457=Q457),(F457/D457)-1,AND(B457="Long",F457&lt;&gt;Q457),(F457/D457)-1,AND(B457="Short",F457&lt;&gt;Q457),(D457-F457)/D457)</f>
        <v>0.11003225083214052</v>
      </c>
      <c r="P457" t="s">
        <v>23</v>
      </c>
      <c r="Q457" s="7">
        <v>128.726</v>
      </c>
      <c r="R457" s="8">
        <v>43906</v>
      </c>
      <c r="S457" s="10">
        <f t="shared" si="21"/>
        <v>21</v>
      </c>
      <c r="T457" s="10">
        <v>1</v>
      </c>
      <c r="V457" s="11" t="str">
        <f t="shared" si="22"/>
        <v>1</v>
      </c>
      <c r="X457" s="10">
        <v>0</v>
      </c>
      <c r="AC457">
        <f t="shared" si="23"/>
        <v>21</v>
      </c>
    </row>
    <row r="458" spans="1:29" x14ac:dyDescent="0.2">
      <c r="A458" t="s">
        <v>273</v>
      </c>
      <c r="B458" t="s">
        <v>22</v>
      </c>
      <c r="C458" s="6">
        <v>44869</v>
      </c>
      <c r="D458" s="7">
        <v>65.742000000000004</v>
      </c>
      <c r="E458" s="6">
        <v>45236</v>
      </c>
      <c r="F458" s="7">
        <v>75.12</v>
      </c>
      <c r="G458">
        <v>0</v>
      </c>
      <c r="H458">
        <v>0</v>
      </c>
      <c r="J458" s="7"/>
      <c r="K458" s="8"/>
      <c r="M458" s="7"/>
      <c r="N458" s="8"/>
      <c r="O458" s="9" cm="1">
        <f t="array" ref="O458">_xlfn.IFS(AND(B458="Short",F458=Q458),(D458-F458)/D458,AND(B458="Long",F458=Q458),(F458/D458)-1,AND(B458="Long",F458&lt;&gt;Q458),(F458/D458)-1,AND(B458="Short",F458&lt;&gt;Q458),(D458-F458)/D458)</f>
        <v>-0.14264853518298803</v>
      </c>
      <c r="P458" t="s">
        <v>23</v>
      </c>
      <c r="Q458" s="7">
        <v>58.762</v>
      </c>
      <c r="R458" s="8">
        <v>44869</v>
      </c>
      <c r="S458" s="10">
        <f t="shared" si="21"/>
        <v>367</v>
      </c>
      <c r="T458" s="10">
        <v>0</v>
      </c>
      <c r="V458" s="11" t="b">
        <f t="shared" si="22"/>
        <v>0</v>
      </c>
      <c r="X458" s="10">
        <v>0</v>
      </c>
      <c r="AC458" t="b">
        <f t="shared" si="23"/>
        <v>0</v>
      </c>
    </row>
    <row r="459" spans="1:29" x14ac:dyDescent="0.2">
      <c r="A459" t="s">
        <v>303</v>
      </c>
      <c r="B459" t="s">
        <v>25</v>
      </c>
      <c r="C459" s="6">
        <v>43874</v>
      </c>
      <c r="D459" s="7">
        <v>54.213999999999999</v>
      </c>
      <c r="E459" s="6">
        <v>44174</v>
      </c>
      <c r="F459" s="7">
        <v>61.554000000000002</v>
      </c>
      <c r="G459">
        <v>1</v>
      </c>
      <c r="H459">
        <v>0</v>
      </c>
      <c r="J459" s="7"/>
      <c r="K459" s="8"/>
      <c r="M459" s="7"/>
      <c r="N459" s="8"/>
      <c r="O459" s="9" cm="1">
        <f t="array" ref="O459">_xlfn.IFS(AND(B459="Short",F459=Q459),(D459-F459)/D459,AND(B459="Long",F459=Q459),(F459/D459)-1,AND(B459="Long",F459&lt;&gt;Q459),(F459/D459)-1,AND(B459="Short",F459&lt;&gt;Q459),(D459-F459)/D459)</f>
        <v>0.13538938281624668</v>
      </c>
      <c r="P459" t="s">
        <v>23</v>
      </c>
      <c r="Q459" s="7">
        <v>61.554000000000002</v>
      </c>
      <c r="R459" s="8">
        <v>43874</v>
      </c>
      <c r="S459" s="10">
        <f t="shared" si="21"/>
        <v>300</v>
      </c>
      <c r="T459" s="10">
        <v>1</v>
      </c>
      <c r="V459" s="11" t="str">
        <f t="shared" si="22"/>
        <v>1</v>
      </c>
      <c r="X459" s="10">
        <v>0</v>
      </c>
      <c r="AC459">
        <f t="shared" si="23"/>
        <v>300</v>
      </c>
    </row>
    <row r="460" spans="1:29" x14ac:dyDescent="0.2">
      <c r="A460" t="s">
        <v>288</v>
      </c>
      <c r="B460" t="s">
        <v>25</v>
      </c>
      <c r="C460" s="6">
        <v>45110</v>
      </c>
      <c r="D460" s="7">
        <v>209.66800000000001</v>
      </c>
      <c r="E460" s="6">
        <v>45476</v>
      </c>
      <c r="F460" s="7">
        <v>203.86</v>
      </c>
      <c r="G460">
        <v>0</v>
      </c>
      <c r="H460">
        <v>0</v>
      </c>
      <c r="J460" s="7"/>
      <c r="K460" s="8"/>
      <c r="M460" s="7"/>
      <c r="N460" s="8"/>
      <c r="O460" s="9" cm="1">
        <f t="array" ref="O460">_xlfn.IFS(AND(B460="Short",F460=Q460),(D460-F460)/D460,AND(B460="Long",F460=Q460),(F460/D460)-1,AND(B460="Long",F460&lt;&gt;Q460),(F460/D460)-1,AND(B460="Short",F460&lt;&gt;Q460),(D460-F460)/D460)</f>
        <v>-2.7700936719003311E-2</v>
      </c>
      <c r="P460" t="s">
        <v>23</v>
      </c>
      <c r="Q460" s="7">
        <v>244.84800000000001</v>
      </c>
      <c r="R460" s="8">
        <v>45110</v>
      </c>
      <c r="S460" s="10">
        <f t="shared" si="21"/>
        <v>366</v>
      </c>
      <c r="T460" s="10">
        <v>0</v>
      </c>
      <c r="V460" s="11" t="b">
        <f t="shared" si="22"/>
        <v>0</v>
      </c>
      <c r="X460" s="10">
        <v>0</v>
      </c>
      <c r="AC460" t="b">
        <f t="shared" si="23"/>
        <v>0</v>
      </c>
    </row>
    <row r="461" spans="1:29" x14ac:dyDescent="0.2">
      <c r="A461" t="s">
        <v>296</v>
      </c>
      <c r="B461" t="s">
        <v>22</v>
      </c>
      <c r="C461" s="6">
        <v>44144</v>
      </c>
      <c r="D461" s="7">
        <v>41.314</v>
      </c>
      <c r="E461" s="6">
        <v>44152</v>
      </c>
      <c r="F461" s="7">
        <v>35.853999999999999</v>
      </c>
      <c r="G461">
        <v>1</v>
      </c>
      <c r="H461">
        <v>0</v>
      </c>
      <c r="J461" s="7"/>
      <c r="K461" s="8"/>
      <c r="M461" s="7"/>
      <c r="N461" s="8"/>
      <c r="O461" s="9" cm="1">
        <f t="array" ref="O461">_xlfn.IFS(AND(B461="Short",F461=Q461),(D461-F461)/D461,AND(B461="Long",F461=Q461),(F461/D461)-1,AND(B461="Long",F461&lt;&gt;Q461),(F461/D461)-1,AND(B461="Short",F461&lt;&gt;Q461),(D461-F461)/D461)</f>
        <v>0.13215859030837007</v>
      </c>
      <c r="P461" t="s">
        <v>23</v>
      </c>
      <c r="Q461" s="7">
        <v>35.853999999999999</v>
      </c>
      <c r="R461" s="8">
        <v>44144</v>
      </c>
      <c r="S461" s="10">
        <f t="shared" si="21"/>
        <v>8</v>
      </c>
      <c r="T461" s="10">
        <v>1</v>
      </c>
      <c r="V461" s="11" t="str">
        <f t="shared" si="22"/>
        <v>1</v>
      </c>
      <c r="X461" s="10">
        <v>0</v>
      </c>
      <c r="AC461">
        <f t="shared" si="23"/>
        <v>8</v>
      </c>
    </row>
    <row r="462" spans="1:29" x14ac:dyDescent="0.2">
      <c r="A462" t="s">
        <v>303</v>
      </c>
      <c r="B462" t="s">
        <v>25</v>
      </c>
      <c r="C462" s="6">
        <v>44616</v>
      </c>
      <c r="D462" s="7">
        <v>73.933499999999995</v>
      </c>
      <c r="E462" s="6">
        <v>44636</v>
      </c>
      <c r="F462" s="7">
        <v>85.218500000000006</v>
      </c>
      <c r="G462">
        <v>1</v>
      </c>
      <c r="H462">
        <v>0</v>
      </c>
      <c r="J462" s="7"/>
      <c r="K462" s="8"/>
      <c r="M462" s="7"/>
      <c r="N462" s="8"/>
      <c r="O462" s="9" cm="1">
        <f t="array" ref="O462">_xlfn.IFS(AND(B462="Short",F462=Q462),(D462-F462)/D462,AND(B462="Long",F462=Q462),(F462/D462)-1,AND(B462="Long",F462&lt;&gt;Q462),(F462/D462)-1,AND(B462="Short",F462&lt;&gt;Q462),(D462-F462)/D462)</f>
        <v>0.15263716718402365</v>
      </c>
      <c r="P462" t="s">
        <v>23</v>
      </c>
      <c r="Q462" s="7">
        <v>85.218500000000006</v>
      </c>
      <c r="R462" s="8">
        <v>44616</v>
      </c>
      <c r="S462" s="10">
        <f t="shared" si="21"/>
        <v>20</v>
      </c>
      <c r="T462" s="10">
        <v>1</v>
      </c>
      <c r="V462" s="11" t="str">
        <f t="shared" si="22"/>
        <v>1</v>
      </c>
      <c r="X462" s="10">
        <v>0</v>
      </c>
      <c r="AC462">
        <f t="shared" si="23"/>
        <v>20</v>
      </c>
    </row>
    <row r="463" spans="1:29" x14ac:dyDescent="0.2">
      <c r="A463" t="s">
        <v>278</v>
      </c>
      <c r="B463" t="s">
        <v>25</v>
      </c>
      <c r="C463" s="6">
        <v>43906</v>
      </c>
      <c r="D463" s="7">
        <v>185.107</v>
      </c>
      <c r="E463" s="6">
        <v>43915</v>
      </c>
      <c r="F463" s="7">
        <v>216.17699999999999</v>
      </c>
      <c r="G463">
        <v>1</v>
      </c>
      <c r="H463">
        <v>0</v>
      </c>
      <c r="J463" s="7"/>
      <c r="K463" s="8"/>
      <c r="M463" s="7"/>
      <c r="N463" s="8"/>
      <c r="O463" s="9" cm="1">
        <f t="array" ref="O463">_xlfn.IFS(AND(B463="Short",F463=Q463),(D463-F463)/D463,AND(B463="Long",F463=Q463),(F463/D463)-1,AND(B463="Long",F463&lt;&gt;Q463),(F463/D463)-1,AND(B463="Short",F463&lt;&gt;Q463),(D463-F463)/D463)</f>
        <v>0.167848865791137</v>
      </c>
      <c r="P463" t="s">
        <v>23</v>
      </c>
      <c r="Q463" s="7">
        <v>216.17699999999999</v>
      </c>
      <c r="R463" s="8">
        <v>43906</v>
      </c>
      <c r="S463" s="10">
        <f t="shared" si="21"/>
        <v>9</v>
      </c>
      <c r="T463" s="10">
        <v>1</v>
      </c>
      <c r="V463" s="11" t="str">
        <f t="shared" si="22"/>
        <v>1</v>
      </c>
      <c r="X463" s="10">
        <v>0</v>
      </c>
      <c r="AC463">
        <f t="shared" si="23"/>
        <v>9</v>
      </c>
    </row>
    <row r="464" spans="1:29" x14ac:dyDescent="0.2">
      <c r="A464" t="s">
        <v>300</v>
      </c>
      <c r="B464" t="s">
        <v>25</v>
      </c>
      <c r="C464" s="6">
        <v>43906</v>
      </c>
      <c r="D464" s="7">
        <v>30.114000000000001</v>
      </c>
      <c r="E464" s="6">
        <v>43950</v>
      </c>
      <c r="F464" s="7">
        <v>36.154000000000003</v>
      </c>
      <c r="G464">
        <v>1</v>
      </c>
      <c r="H464">
        <v>0</v>
      </c>
      <c r="J464" s="7"/>
      <c r="K464" s="8"/>
      <c r="M464" s="7"/>
      <c r="N464" s="8"/>
      <c r="O464" s="9" cm="1">
        <f t="array" ref="O464">_xlfn.IFS(AND(B464="Short",F464=Q464),(D464-F464)/D464,AND(B464="Long",F464=Q464),(F464/D464)-1,AND(B464="Long",F464&lt;&gt;Q464),(F464/D464)-1,AND(B464="Short",F464&lt;&gt;Q464),(D464-F464)/D464)</f>
        <v>0.20057116291425925</v>
      </c>
      <c r="P464" t="s">
        <v>23</v>
      </c>
      <c r="Q464" s="7">
        <v>36.154000000000003</v>
      </c>
      <c r="R464" s="8">
        <v>43906</v>
      </c>
      <c r="S464" s="10">
        <f t="shared" si="21"/>
        <v>44</v>
      </c>
      <c r="T464" s="10">
        <v>1</v>
      </c>
      <c r="V464" s="11" t="str">
        <f t="shared" si="22"/>
        <v>1</v>
      </c>
      <c r="X464" s="10">
        <v>0</v>
      </c>
      <c r="AC464">
        <f t="shared" si="23"/>
        <v>44</v>
      </c>
    </row>
    <row r="465" spans="1:29" x14ac:dyDescent="0.2">
      <c r="A465" t="s">
        <v>301</v>
      </c>
      <c r="B465" t="s">
        <v>25</v>
      </c>
      <c r="C465" s="6">
        <v>43906</v>
      </c>
      <c r="D465" s="7">
        <v>102.982</v>
      </c>
      <c r="E465" s="6">
        <v>43907</v>
      </c>
      <c r="F465" s="7">
        <v>115.30200000000001</v>
      </c>
      <c r="G465">
        <v>1</v>
      </c>
      <c r="H465">
        <v>0</v>
      </c>
      <c r="J465" s="7"/>
      <c r="K465" s="8"/>
      <c r="M465" s="7"/>
      <c r="N465" s="8"/>
      <c r="O465" s="9" cm="1">
        <f t="array" ref="O465">_xlfn.IFS(AND(B465="Short",F465=Q465),(D465-F465)/D465,AND(B465="Long",F465=Q465),(F465/D465)-1,AND(B465="Long",F465&lt;&gt;Q465),(F465/D465)-1,AND(B465="Short",F465&lt;&gt;Q465),(D465-F465)/D465)</f>
        <v>0.11963255714590915</v>
      </c>
      <c r="P465" t="s">
        <v>23</v>
      </c>
      <c r="Q465" s="7">
        <v>115.30200000000001</v>
      </c>
      <c r="R465" s="8">
        <v>43906</v>
      </c>
      <c r="S465" s="10">
        <f t="shared" si="21"/>
        <v>1</v>
      </c>
      <c r="T465" s="10">
        <v>1</v>
      </c>
      <c r="V465" s="11" t="str">
        <f t="shared" si="22"/>
        <v>1</v>
      </c>
      <c r="X465" s="10">
        <v>0</v>
      </c>
      <c r="AC465">
        <f t="shared" si="23"/>
        <v>1</v>
      </c>
    </row>
    <row r="466" spans="1:29" x14ac:dyDescent="0.2">
      <c r="A466" t="s">
        <v>307</v>
      </c>
      <c r="B466" t="s">
        <v>25</v>
      </c>
      <c r="C466" s="6">
        <v>43906</v>
      </c>
      <c r="D466" s="7">
        <v>65.286000000000001</v>
      </c>
      <c r="E466" s="6">
        <v>43923</v>
      </c>
      <c r="F466" s="7">
        <v>77.245999999999995</v>
      </c>
      <c r="G466">
        <v>1</v>
      </c>
      <c r="H466">
        <v>0</v>
      </c>
      <c r="J466" s="7"/>
      <c r="K466" s="8"/>
      <c r="M466" s="7"/>
      <c r="N466" s="8"/>
      <c r="O466" s="9" cm="1">
        <f t="array" ref="O466">_xlfn.IFS(AND(B466="Short",F466=Q466),(D466-F466)/D466,AND(B466="Long",F466=Q466),(F466/D466)-1,AND(B466="Long",F466&lt;&gt;Q466),(F466/D466)-1,AND(B466="Short",F466&lt;&gt;Q466),(D466-F466)/D466)</f>
        <v>0.1831939466348067</v>
      </c>
      <c r="P466" t="s">
        <v>23</v>
      </c>
      <c r="Q466" s="7">
        <v>77.245999999999995</v>
      </c>
      <c r="R466" s="8">
        <v>43906</v>
      </c>
      <c r="S466" s="10">
        <f t="shared" si="21"/>
        <v>17</v>
      </c>
      <c r="T466" s="10">
        <v>1</v>
      </c>
      <c r="V466" s="11" t="str">
        <f t="shared" si="22"/>
        <v>1</v>
      </c>
      <c r="X466" s="10">
        <v>0</v>
      </c>
      <c r="AC466">
        <f t="shared" si="23"/>
        <v>17</v>
      </c>
    </row>
    <row r="467" spans="1:29" x14ac:dyDescent="0.2">
      <c r="A467" t="s">
        <v>284</v>
      </c>
      <c r="B467" t="s">
        <v>25</v>
      </c>
      <c r="C467" s="6">
        <v>43906</v>
      </c>
      <c r="D467" s="7">
        <v>27.376000000000001</v>
      </c>
      <c r="E467" s="6">
        <v>43915</v>
      </c>
      <c r="F467" s="7">
        <v>32.436</v>
      </c>
      <c r="G467">
        <v>1</v>
      </c>
      <c r="H467">
        <v>0</v>
      </c>
      <c r="J467" s="7"/>
      <c r="K467" s="8"/>
      <c r="M467" s="7"/>
      <c r="N467" s="8"/>
      <c r="O467" s="9" cm="1">
        <f t="array" ref="O467">_xlfn.IFS(AND(B467="Short",F467=Q467),(D467-F467)/D467,AND(B467="Long",F467=Q467),(F467/D467)-1,AND(B467="Long",F467&lt;&gt;Q467),(F467/D467)-1,AND(B467="Short",F467&lt;&gt;Q467),(D467-F467)/D467)</f>
        <v>0.18483343074225589</v>
      </c>
      <c r="P467" t="s">
        <v>23</v>
      </c>
      <c r="Q467" s="7">
        <v>32.436</v>
      </c>
      <c r="R467" s="8">
        <v>43906</v>
      </c>
      <c r="S467" s="10">
        <f t="shared" si="21"/>
        <v>9</v>
      </c>
      <c r="T467" s="10">
        <v>1</v>
      </c>
      <c r="V467" s="11" t="str">
        <f t="shared" si="22"/>
        <v>1</v>
      </c>
      <c r="X467" s="10">
        <v>0</v>
      </c>
      <c r="AC467">
        <f t="shared" si="23"/>
        <v>9</v>
      </c>
    </row>
    <row r="468" spans="1:29" x14ac:dyDescent="0.2">
      <c r="A468" t="s">
        <v>307</v>
      </c>
      <c r="B468" t="s">
        <v>25</v>
      </c>
      <c r="C468" s="6">
        <v>44853</v>
      </c>
      <c r="D468" s="7">
        <v>79.087000000000003</v>
      </c>
      <c r="E468" s="6">
        <v>44875</v>
      </c>
      <c r="F468" s="7">
        <v>88.557000000000002</v>
      </c>
      <c r="G468">
        <v>1</v>
      </c>
      <c r="H468">
        <v>0</v>
      </c>
      <c r="J468" s="7"/>
      <c r="K468" s="8"/>
      <c r="M468" s="7"/>
      <c r="N468" s="8"/>
      <c r="O468" s="9" cm="1">
        <f t="array" ref="O468">_xlfn.IFS(AND(B468="Short",F468=Q468),(D468-F468)/D468,AND(B468="Long",F468=Q468),(F468/D468)-1,AND(B468="Long",F468&lt;&gt;Q468),(F468/D468)-1,AND(B468="Short",F468&lt;&gt;Q468),(D468-F468)/D468)</f>
        <v>0.11974155044444723</v>
      </c>
      <c r="P468" t="s">
        <v>23</v>
      </c>
      <c r="Q468" s="7">
        <v>88.557000000000002</v>
      </c>
      <c r="R468" s="8">
        <v>44853</v>
      </c>
      <c r="S468" s="10">
        <f t="shared" si="21"/>
        <v>22</v>
      </c>
      <c r="T468" s="10">
        <v>1</v>
      </c>
      <c r="V468" s="11" t="str">
        <f t="shared" si="22"/>
        <v>1</v>
      </c>
      <c r="X468" s="10">
        <v>0</v>
      </c>
      <c r="AC468">
        <f t="shared" si="23"/>
        <v>22</v>
      </c>
    </row>
    <row r="469" spans="1:29" x14ac:dyDescent="0.2">
      <c r="A469" t="s">
        <v>292</v>
      </c>
      <c r="B469" t="s">
        <v>25</v>
      </c>
      <c r="C469" s="6">
        <v>43906</v>
      </c>
      <c r="D469" s="7">
        <v>71.634</v>
      </c>
      <c r="E469" s="6">
        <v>44068</v>
      </c>
      <c r="F469" s="7">
        <v>80.373999999999995</v>
      </c>
      <c r="G469">
        <v>1</v>
      </c>
      <c r="H469">
        <v>0</v>
      </c>
      <c r="J469" s="7"/>
      <c r="K469" s="8"/>
      <c r="M469" s="7"/>
      <c r="N469" s="8"/>
      <c r="O469" s="9" cm="1">
        <f t="array" ref="O469">_xlfn.IFS(AND(B469="Short",F469=Q469),(D469-F469)/D469,AND(B469="Long",F469=Q469),(F469/D469)-1,AND(B469="Long",F469&lt;&gt;Q469),(F469/D469)-1,AND(B469="Short",F469&lt;&gt;Q469),(D469-F469)/D469)</f>
        <v>0.12200910182315661</v>
      </c>
      <c r="P469" t="s">
        <v>23</v>
      </c>
      <c r="Q469" s="7">
        <v>80.373999999999995</v>
      </c>
      <c r="R469" s="8">
        <v>43906</v>
      </c>
      <c r="S469" s="10">
        <f t="shared" si="21"/>
        <v>162</v>
      </c>
      <c r="T469" s="10">
        <v>1</v>
      </c>
      <c r="V469" s="11" t="str">
        <f t="shared" si="22"/>
        <v>1</v>
      </c>
      <c r="X469" s="10">
        <v>0</v>
      </c>
      <c r="AC469">
        <f t="shared" si="23"/>
        <v>162</v>
      </c>
    </row>
    <row r="470" spans="1:29" x14ac:dyDescent="0.2">
      <c r="A470" t="s">
        <v>285</v>
      </c>
      <c r="B470" t="s">
        <v>25</v>
      </c>
      <c r="C470" s="6">
        <v>44861</v>
      </c>
      <c r="D470" s="7">
        <v>101.15949999999999</v>
      </c>
      <c r="E470" s="6">
        <v>44936</v>
      </c>
      <c r="F470" s="7">
        <v>133.00450000000001</v>
      </c>
      <c r="G470">
        <v>1</v>
      </c>
      <c r="H470">
        <v>0</v>
      </c>
      <c r="J470" s="7"/>
      <c r="K470" s="8"/>
      <c r="M470" s="7"/>
      <c r="N470" s="8"/>
      <c r="O470" s="9" cm="1">
        <f t="array" ref="O470">_xlfn.IFS(AND(B470="Short",F470=Q470),(D470-F470)/D470,AND(B470="Long",F470=Q470),(F470/D470)-1,AND(B470="Long",F470&lt;&gt;Q470),(F470/D470)-1,AND(B470="Short",F470&lt;&gt;Q470),(D470-F470)/D470)</f>
        <v>0.31479989521498242</v>
      </c>
      <c r="P470" t="s">
        <v>23</v>
      </c>
      <c r="Q470" s="7">
        <v>133.00450000000001</v>
      </c>
      <c r="R470" s="8">
        <v>44861</v>
      </c>
      <c r="S470" s="10">
        <f t="shared" si="21"/>
        <v>75</v>
      </c>
      <c r="T470" s="10">
        <v>1</v>
      </c>
      <c r="V470" s="11" t="str">
        <f t="shared" si="22"/>
        <v>1</v>
      </c>
      <c r="X470" s="10">
        <v>0</v>
      </c>
      <c r="AC470">
        <f t="shared" si="23"/>
        <v>75</v>
      </c>
    </row>
    <row r="471" spans="1:29" x14ac:dyDescent="0.2">
      <c r="A471" t="s">
        <v>285</v>
      </c>
      <c r="B471" t="s">
        <v>22</v>
      </c>
      <c r="C471" s="6">
        <v>44959</v>
      </c>
      <c r="D471" s="7">
        <v>180.35400000000001</v>
      </c>
      <c r="E471" s="6">
        <v>45327</v>
      </c>
      <c r="F471" s="7">
        <v>459.41</v>
      </c>
      <c r="G471">
        <v>0</v>
      </c>
      <c r="H471">
        <v>0</v>
      </c>
      <c r="J471" s="7"/>
      <c r="K471" s="8"/>
      <c r="M471" s="7"/>
      <c r="N471" s="8"/>
      <c r="O471" s="9" cm="1">
        <f t="array" ref="O471">_xlfn.IFS(AND(B471="Short",F471=Q471),(D471-F471)/D471,AND(B471="Long",F471=Q471),(F471/D471)-1,AND(B471="Long",F471&lt;&gt;Q471),(F471/D471)-1,AND(B471="Short",F471&lt;&gt;Q471),(D471-F471)/D471)</f>
        <v>-1.5472681504152945</v>
      </c>
      <c r="P471" t="s">
        <v>23</v>
      </c>
      <c r="Q471" s="7">
        <v>150.09399999999999</v>
      </c>
      <c r="R471" s="8">
        <v>44959</v>
      </c>
      <c r="S471" s="10">
        <f t="shared" si="21"/>
        <v>368</v>
      </c>
      <c r="T471" s="10">
        <v>0</v>
      </c>
      <c r="V471" s="11" t="b">
        <f t="shared" si="22"/>
        <v>0</v>
      </c>
      <c r="X471" s="10">
        <v>0</v>
      </c>
      <c r="AC471" t="b">
        <f t="shared" si="23"/>
        <v>0</v>
      </c>
    </row>
    <row r="472" spans="1:29" x14ac:dyDescent="0.2">
      <c r="A472" t="s">
        <v>306</v>
      </c>
      <c r="B472" t="s">
        <v>25</v>
      </c>
      <c r="C472" s="6">
        <v>43906</v>
      </c>
      <c r="D472" s="7">
        <v>68.575000000000003</v>
      </c>
      <c r="E472" s="6">
        <v>43930</v>
      </c>
      <c r="F472" s="7">
        <v>79.125</v>
      </c>
      <c r="G472">
        <v>1</v>
      </c>
      <c r="H472">
        <v>0</v>
      </c>
      <c r="J472" s="7"/>
      <c r="K472" s="8"/>
      <c r="M472" s="7"/>
      <c r="N472" s="8"/>
      <c r="O472" s="9" cm="1">
        <f t="array" ref="O472">_xlfn.IFS(AND(B472="Short",F472=Q472),(D472-F472)/D472,AND(B472="Long",F472=Q472),(F472/D472)-1,AND(B472="Long",F472&lt;&gt;Q472),(F472/D472)-1,AND(B472="Short",F472&lt;&gt;Q472),(D472-F472)/D472)</f>
        <v>0.15384615384615374</v>
      </c>
      <c r="P472" t="s">
        <v>23</v>
      </c>
      <c r="Q472" s="7">
        <v>79.125</v>
      </c>
      <c r="R472" s="8">
        <v>43906</v>
      </c>
      <c r="S472" s="10">
        <f t="shared" si="21"/>
        <v>24</v>
      </c>
      <c r="T472" s="10">
        <v>1</v>
      </c>
      <c r="V472" s="11" t="str">
        <f t="shared" si="22"/>
        <v>1</v>
      </c>
      <c r="X472" s="10">
        <v>0</v>
      </c>
      <c r="AC472">
        <f t="shared" si="23"/>
        <v>24</v>
      </c>
    </row>
    <row r="473" spans="1:29" x14ac:dyDescent="0.2">
      <c r="A473" t="s">
        <v>297</v>
      </c>
      <c r="B473" t="s">
        <v>25</v>
      </c>
      <c r="C473" s="6">
        <v>43899</v>
      </c>
      <c r="D473" s="7">
        <v>103.76300000000001</v>
      </c>
      <c r="E473" s="6">
        <v>43978</v>
      </c>
      <c r="F473" s="7">
        <v>115.393</v>
      </c>
      <c r="G473">
        <v>1</v>
      </c>
      <c r="H473">
        <v>0</v>
      </c>
      <c r="J473" s="7"/>
      <c r="K473" s="8"/>
      <c r="M473" s="7"/>
      <c r="N473" s="8"/>
      <c r="O473" s="9" cm="1">
        <f t="array" ref="O473">_xlfn.IFS(AND(B473="Short",F473=Q473),(D473-F473)/D473,AND(B473="Long",F473=Q473),(F473/D473)-1,AND(B473="Long",F473&lt;&gt;Q473),(F473/D473)-1,AND(B473="Short",F473&lt;&gt;Q473),(D473-F473)/D473)</f>
        <v>0.11208234148974094</v>
      </c>
      <c r="P473" t="s">
        <v>23</v>
      </c>
      <c r="Q473" s="7">
        <v>115.393</v>
      </c>
      <c r="R473" s="8">
        <v>43899</v>
      </c>
      <c r="S473" s="10">
        <f t="shared" si="21"/>
        <v>79</v>
      </c>
      <c r="T473" s="10">
        <v>1</v>
      </c>
      <c r="V473" s="11" t="str">
        <f t="shared" si="22"/>
        <v>1</v>
      </c>
      <c r="X473" s="10">
        <v>0</v>
      </c>
      <c r="AC473">
        <f t="shared" si="23"/>
        <v>79</v>
      </c>
    </row>
    <row r="474" spans="1:29" x14ac:dyDescent="0.2">
      <c r="A474" t="s">
        <v>285</v>
      </c>
      <c r="B474" t="s">
        <v>25</v>
      </c>
      <c r="C474" s="6">
        <v>45407</v>
      </c>
      <c r="D474" s="7">
        <v>428.61</v>
      </c>
      <c r="E474" s="6">
        <v>45449</v>
      </c>
      <c r="F474" s="7">
        <v>500.71</v>
      </c>
      <c r="G474">
        <v>1</v>
      </c>
      <c r="H474">
        <v>0</v>
      </c>
      <c r="J474" s="7"/>
      <c r="K474" s="8"/>
      <c r="M474" s="7"/>
      <c r="N474" s="8"/>
      <c r="O474" s="9" cm="1">
        <f t="array" ref="O474">_xlfn.IFS(AND(B474="Short",F474=Q474),(D474-F474)/D474,AND(B474="Long",F474=Q474),(F474/D474)-1,AND(B474="Long",F474&lt;&gt;Q474),(F474/D474)-1,AND(B474="Short",F474&lt;&gt;Q474),(D474-F474)/D474)</f>
        <v>0.16821819369590063</v>
      </c>
      <c r="P474" t="s">
        <v>23</v>
      </c>
      <c r="Q474" s="7">
        <v>500.71</v>
      </c>
      <c r="R474" s="8">
        <v>45407</v>
      </c>
      <c r="S474" s="10">
        <f t="shared" si="21"/>
        <v>42</v>
      </c>
      <c r="T474" s="10">
        <v>1</v>
      </c>
      <c r="V474" s="11" t="str">
        <f t="shared" si="22"/>
        <v>1</v>
      </c>
      <c r="X474" s="10">
        <v>0</v>
      </c>
      <c r="AC474">
        <f t="shared" si="23"/>
        <v>42</v>
      </c>
    </row>
    <row r="475" spans="1:29" x14ac:dyDescent="0.2">
      <c r="A475" t="s">
        <v>299</v>
      </c>
      <c r="B475" t="s">
        <v>25</v>
      </c>
      <c r="C475" s="6">
        <v>43906</v>
      </c>
      <c r="D475" s="7">
        <v>32.363</v>
      </c>
      <c r="E475" s="6">
        <v>43951</v>
      </c>
      <c r="F475" s="7">
        <v>36.192999999999998</v>
      </c>
      <c r="G475">
        <v>1</v>
      </c>
      <c r="H475">
        <v>0</v>
      </c>
      <c r="J475" s="7"/>
      <c r="K475" s="8"/>
      <c r="M475" s="7"/>
      <c r="N475" s="8"/>
      <c r="O475" s="9" cm="1">
        <f t="array" ref="O475">_xlfn.IFS(AND(B475="Short",F475=Q475),(D475-F475)/D475,AND(B475="Long",F475=Q475),(F475/D475)-1,AND(B475="Long",F475&lt;&gt;Q475),(F475/D475)-1,AND(B475="Short",F475&lt;&gt;Q475),(D475-F475)/D475)</f>
        <v>0.11834502363810517</v>
      </c>
      <c r="P475" t="s">
        <v>23</v>
      </c>
      <c r="Q475" s="7">
        <v>36.192999999999998</v>
      </c>
      <c r="R475" s="8">
        <v>43906</v>
      </c>
      <c r="S475" s="10">
        <f t="shared" si="21"/>
        <v>45</v>
      </c>
      <c r="T475" s="10">
        <v>1</v>
      </c>
      <c r="V475" s="11" t="str">
        <f t="shared" si="22"/>
        <v>1</v>
      </c>
      <c r="X475" s="10">
        <v>0</v>
      </c>
      <c r="AC475">
        <f t="shared" si="23"/>
        <v>45</v>
      </c>
    </row>
    <row r="476" spans="1:29" x14ac:dyDescent="0.2">
      <c r="A476" t="s">
        <v>308</v>
      </c>
      <c r="B476" t="s">
        <v>22</v>
      </c>
      <c r="C476" s="6">
        <v>43914</v>
      </c>
      <c r="D476" s="7">
        <v>62.003999999999998</v>
      </c>
      <c r="E476" s="6">
        <v>44280</v>
      </c>
      <c r="F476" s="7">
        <v>107.35</v>
      </c>
      <c r="G476">
        <v>0</v>
      </c>
      <c r="H476">
        <v>0</v>
      </c>
      <c r="J476" s="7"/>
      <c r="K476" s="8"/>
      <c r="M476" s="7"/>
      <c r="N476" s="8"/>
      <c r="O476" s="9" cm="1">
        <f t="array" ref="O476">_xlfn.IFS(AND(B476="Short",F476=Q476),(D476-F476)/D476,AND(B476="Long",F476=Q476),(F476/D476)-1,AND(B476="Long",F476&lt;&gt;Q476),(F476/D476)-1,AND(B476="Short",F476&lt;&gt;Q476),(D476-F476)/D476)</f>
        <v>-0.73133991355396422</v>
      </c>
      <c r="P476" t="s">
        <v>23</v>
      </c>
      <c r="Q476" s="7">
        <v>55.944000000000003</v>
      </c>
      <c r="R476" s="8">
        <v>43914</v>
      </c>
      <c r="S476" s="10">
        <f t="shared" si="21"/>
        <v>366</v>
      </c>
      <c r="T476" s="10">
        <v>0</v>
      </c>
      <c r="V476" s="11" t="b">
        <f t="shared" si="22"/>
        <v>0</v>
      </c>
      <c r="X476" s="10">
        <v>0</v>
      </c>
      <c r="AC476" t="b">
        <f t="shared" si="23"/>
        <v>0</v>
      </c>
    </row>
    <row r="477" spans="1:29" x14ac:dyDescent="0.2">
      <c r="A477" t="s">
        <v>290</v>
      </c>
      <c r="B477" t="s">
        <v>22</v>
      </c>
      <c r="C477" s="6">
        <v>43914</v>
      </c>
      <c r="D477" s="7">
        <v>11.22</v>
      </c>
      <c r="E477" s="6">
        <v>44280</v>
      </c>
      <c r="F477" s="7">
        <v>37.96</v>
      </c>
      <c r="G477">
        <v>0</v>
      </c>
      <c r="H477">
        <v>0</v>
      </c>
      <c r="J477" s="7"/>
      <c r="K477" s="8"/>
      <c r="M477" s="7"/>
      <c r="N477" s="8"/>
      <c r="O477" s="9" cm="1">
        <f t="array" ref="O477">_xlfn.IFS(AND(B477="Short",F477=Q477),(D477-F477)/D477,AND(B477="Long",F477=Q477),(F477/D477)-1,AND(B477="Long",F477&lt;&gt;Q477),(F477/D477)-1,AND(B477="Short",F477&lt;&gt;Q477),(D477-F477)/D477)</f>
        <v>-2.3832442067736186</v>
      </c>
      <c r="P477" t="s">
        <v>23</v>
      </c>
      <c r="Q477" s="7">
        <v>8.92</v>
      </c>
      <c r="R477" s="8">
        <v>43914</v>
      </c>
      <c r="S477" s="10">
        <f t="shared" si="21"/>
        <v>366</v>
      </c>
      <c r="T477" s="10">
        <v>0</v>
      </c>
      <c r="V477" s="11" t="b">
        <f t="shared" si="22"/>
        <v>0</v>
      </c>
      <c r="X477" s="10">
        <v>0</v>
      </c>
      <c r="AC477" t="b">
        <f t="shared" si="23"/>
        <v>0</v>
      </c>
    </row>
    <row r="478" spans="1:29" x14ac:dyDescent="0.2">
      <c r="A478" t="s">
        <v>311</v>
      </c>
      <c r="B478" t="s">
        <v>25</v>
      </c>
      <c r="C478" s="6">
        <v>43906</v>
      </c>
      <c r="D478" s="7">
        <v>24.113</v>
      </c>
      <c r="E478" s="6">
        <v>43969</v>
      </c>
      <c r="F478" s="7">
        <v>31.242999999999999</v>
      </c>
      <c r="G478">
        <v>1</v>
      </c>
      <c r="H478">
        <v>0</v>
      </c>
      <c r="J478" s="7"/>
      <c r="K478" s="8"/>
      <c r="M478" s="7"/>
      <c r="N478" s="8"/>
      <c r="O478" s="9" cm="1">
        <f t="array" ref="O478">_xlfn.IFS(AND(B478="Short",F478=Q478),(D478-F478)/D478,AND(B478="Long",F478=Q478),(F478/D478)-1,AND(B478="Long",F478&lt;&gt;Q478),(F478/D478)-1,AND(B478="Short",F478&lt;&gt;Q478),(D478-F478)/D478)</f>
        <v>0.2956911209720896</v>
      </c>
      <c r="P478" t="s">
        <v>23</v>
      </c>
      <c r="Q478" s="7">
        <v>31.242999999999999</v>
      </c>
      <c r="R478" s="8">
        <v>43906</v>
      </c>
      <c r="S478" s="10">
        <f t="shared" si="21"/>
        <v>63</v>
      </c>
      <c r="T478" s="10">
        <v>1</v>
      </c>
      <c r="V478" s="11" t="str">
        <f t="shared" si="22"/>
        <v>1</v>
      </c>
      <c r="X478" s="10">
        <v>0</v>
      </c>
      <c r="AC478">
        <f t="shared" si="23"/>
        <v>63</v>
      </c>
    </row>
    <row r="479" spans="1:29" x14ac:dyDescent="0.2">
      <c r="A479" t="s">
        <v>308</v>
      </c>
      <c r="B479" t="s">
        <v>22</v>
      </c>
      <c r="C479" s="6">
        <v>45232</v>
      </c>
      <c r="D479" s="7">
        <v>100.026</v>
      </c>
      <c r="E479" s="6">
        <v>45358</v>
      </c>
      <c r="F479" s="7">
        <v>90.385999999999996</v>
      </c>
      <c r="G479">
        <v>1</v>
      </c>
      <c r="H479">
        <v>0</v>
      </c>
      <c r="J479" s="7"/>
      <c r="K479" s="8"/>
      <c r="M479" s="7"/>
      <c r="N479" s="8"/>
      <c r="O479" s="9" cm="1">
        <f t="array" ref="O479">_xlfn.IFS(AND(B479="Short",F479=Q479),(D479-F479)/D479,AND(B479="Long",F479=Q479),(F479/D479)-1,AND(B479="Long",F479&lt;&gt;Q479),(F479/D479)-1,AND(B479="Short",F479&lt;&gt;Q479),(D479-F479)/D479)</f>
        <v>9.6374942514946119E-2</v>
      </c>
      <c r="P479" t="s">
        <v>23</v>
      </c>
      <c r="Q479" s="7">
        <v>90.385999999999996</v>
      </c>
      <c r="R479" s="8">
        <v>45232</v>
      </c>
      <c r="S479" s="10">
        <f t="shared" si="21"/>
        <v>126</v>
      </c>
      <c r="T479" s="10">
        <v>1</v>
      </c>
      <c r="V479" s="11" t="str">
        <f t="shared" si="22"/>
        <v>1</v>
      </c>
      <c r="X479" s="10">
        <v>0</v>
      </c>
      <c r="AC479">
        <f t="shared" si="23"/>
        <v>126</v>
      </c>
    </row>
    <row r="480" spans="1:29" x14ac:dyDescent="0.2">
      <c r="A480" t="s">
        <v>293</v>
      </c>
      <c r="B480" t="s">
        <v>22</v>
      </c>
      <c r="C480" s="6">
        <v>44134</v>
      </c>
      <c r="D480" s="7">
        <v>104.633</v>
      </c>
      <c r="E480" s="6">
        <v>44501</v>
      </c>
      <c r="F480" s="7">
        <v>183.57</v>
      </c>
      <c r="G480">
        <v>0</v>
      </c>
      <c r="H480">
        <v>0</v>
      </c>
      <c r="J480" s="7"/>
      <c r="K480" s="8"/>
      <c r="M480" s="7"/>
      <c r="N480" s="8"/>
      <c r="O480" s="9" cm="1">
        <f t="array" ref="O480">_xlfn.IFS(AND(B480="Short",F480=Q480),(D480-F480)/D480,AND(B480="Long",F480=Q480),(F480/D480)-1,AND(B480="Long",F480&lt;&gt;Q480),(F480/D480)-1,AND(B480="Short",F480&lt;&gt;Q480),(D480-F480)/D480)</f>
        <v>-0.75441782229315801</v>
      </c>
      <c r="P480" t="s">
        <v>23</v>
      </c>
      <c r="Q480" s="7">
        <v>91.763000000000005</v>
      </c>
      <c r="R480" s="8">
        <v>44134</v>
      </c>
      <c r="S480" s="10">
        <f t="shared" si="21"/>
        <v>367</v>
      </c>
      <c r="T480" s="10">
        <v>0</v>
      </c>
      <c r="V480" s="11" t="b">
        <f t="shared" si="22"/>
        <v>0</v>
      </c>
      <c r="X480" s="10">
        <v>0</v>
      </c>
      <c r="AC480" t="b">
        <f t="shared" si="23"/>
        <v>0</v>
      </c>
    </row>
    <row r="481" spans="1:29" x14ac:dyDescent="0.2">
      <c r="A481" t="s">
        <v>313</v>
      </c>
      <c r="B481" t="s">
        <v>25</v>
      </c>
      <c r="C481" s="6">
        <v>43906</v>
      </c>
      <c r="D481" s="7">
        <v>75.251999999999995</v>
      </c>
      <c r="E481" s="6">
        <v>43907</v>
      </c>
      <c r="F481" s="7">
        <v>85.372</v>
      </c>
      <c r="G481">
        <v>1</v>
      </c>
      <c r="H481">
        <v>0</v>
      </c>
      <c r="J481" s="7"/>
      <c r="K481" s="8"/>
      <c r="M481" s="7"/>
      <c r="N481" s="8"/>
      <c r="O481" s="9" cm="1">
        <f t="array" ref="O481">_xlfn.IFS(AND(B481="Short",F481=Q481),(D481-F481)/D481,AND(B481="Long",F481=Q481),(F481/D481)-1,AND(B481="Long",F481&lt;&gt;Q481),(F481/D481)-1,AND(B481="Short",F481&lt;&gt;Q481),(D481-F481)/D481)</f>
        <v>0.13448147557540002</v>
      </c>
      <c r="P481" t="s">
        <v>23</v>
      </c>
      <c r="Q481" s="7">
        <v>85.372</v>
      </c>
      <c r="R481" s="8">
        <v>43906</v>
      </c>
      <c r="S481" s="10">
        <f t="shared" si="21"/>
        <v>1</v>
      </c>
      <c r="T481" s="10">
        <v>1</v>
      </c>
      <c r="V481" s="11" t="str">
        <f t="shared" si="22"/>
        <v>1</v>
      </c>
      <c r="X481" s="10">
        <v>0</v>
      </c>
      <c r="AC481">
        <f t="shared" si="23"/>
        <v>1</v>
      </c>
    </row>
    <row r="482" spans="1:29" x14ac:dyDescent="0.2">
      <c r="A482" t="s">
        <v>302</v>
      </c>
      <c r="B482" t="s">
        <v>22</v>
      </c>
      <c r="C482" s="6">
        <v>44589</v>
      </c>
      <c r="D482" s="7">
        <v>217.48</v>
      </c>
      <c r="E482" s="6">
        <v>44687</v>
      </c>
      <c r="F482" s="7">
        <v>192.28</v>
      </c>
      <c r="G482">
        <v>1</v>
      </c>
      <c r="H482">
        <v>0</v>
      </c>
      <c r="J482" s="7"/>
      <c r="K482" s="8"/>
      <c r="M482" s="7"/>
      <c r="N482" s="8"/>
      <c r="O482" s="9" cm="1">
        <f t="array" ref="O482">_xlfn.IFS(AND(B482="Short",F482=Q482),(D482-F482)/D482,AND(B482="Long",F482=Q482),(F482/D482)-1,AND(B482="Long",F482&lt;&gt;Q482),(F482/D482)-1,AND(B482="Short",F482&lt;&gt;Q482),(D482-F482)/D482)</f>
        <v>0.11587272392863707</v>
      </c>
      <c r="P482" t="s">
        <v>23</v>
      </c>
      <c r="Q482" s="7">
        <v>192.28</v>
      </c>
      <c r="R482" s="8">
        <v>44589</v>
      </c>
      <c r="S482" s="10">
        <f t="shared" si="21"/>
        <v>98</v>
      </c>
      <c r="T482" s="10">
        <v>1</v>
      </c>
      <c r="V482" s="11" t="str">
        <f t="shared" si="22"/>
        <v>1</v>
      </c>
      <c r="X482" s="10">
        <v>0</v>
      </c>
      <c r="AC482">
        <f t="shared" si="23"/>
        <v>98</v>
      </c>
    </row>
    <row r="483" spans="1:29" x14ac:dyDescent="0.2">
      <c r="A483" t="s">
        <v>302</v>
      </c>
      <c r="B483" t="s">
        <v>25</v>
      </c>
      <c r="C483" s="6">
        <v>44712</v>
      </c>
      <c r="D483" s="7">
        <v>212.809</v>
      </c>
      <c r="E483" s="6">
        <v>44749</v>
      </c>
      <c r="F483" s="7">
        <v>237.69900000000001</v>
      </c>
      <c r="G483">
        <v>1</v>
      </c>
      <c r="H483">
        <v>0</v>
      </c>
      <c r="J483" s="7"/>
      <c r="K483" s="8"/>
      <c r="M483" s="7"/>
      <c r="N483" s="8"/>
      <c r="O483" s="9" cm="1">
        <f t="array" ref="O483">_xlfn.IFS(AND(B483="Short",F483=Q483),(D483-F483)/D483,AND(B483="Long",F483=Q483),(F483/D483)-1,AND(B483="Long",F483&lt;&gt;Q483),(F483/D483)-1,AND(B483="Short",F483&lt;&gt;Q483),(D483-F483)/D483)</f>
        <v>0.11695933912569489</v>
      </c>
      <c r="P483" t="s">
        <v>23</v>
      </c>
      <c r="Q483" s="7">
        <v>237.69900000000001</v>
      </c>
      <c r="R483" s="8">
        <v>44712</v>
      </c>
      <c r="S483" s="10">
        <f t="shared" si="21"/>
        <v>37</v>
      </c>
      <c r="T483" s="10">
        <v>1</v>
      </c>
      <c r="V483" s="11" t="str">
        <f t="shared" si="22"/>
        <v>1</v>
      </c>
      <c r="X483" s="10">
        <v>0</v>
      </c>
      <c r="AC483">
        <f t="shared" si="23"/>
        <v>37</v>
      </c>
    </row>
    <row r="484" spans="1:29" x14ac:dyDescent="0.2">
      <c r="A484" t="s">
        <v>302</v>
      </c>
      <c r="B484" t="s">
        <v>22</v>
      </c>
      <c r="C484" s="6">
        <v>44869</v>
      </c>
      <c r="D484" s="7">
        <v>301.27699999999999</v>
      </c>
      <c r="E484" s="6">
        <v>45146</v>
      </c>
      <c r="F484" s="7">
        <v>250.24700000000001</v>
      </c>
      <c r="G484">
        <v>1</v>
      </c>
      <c r="H484">
        <v>0</v>
      </c>
      <c r="J484" s="7"/>
      <c r="K484" s="8"/>
      <c r="M484" s="7"/>
      <c r="N484" s="8"/>
      <c r="O484" s="9" cm="1">
        <f t="array" ref="O484">_xlfn.IFS(AND(B484="Short",F484=Q484),(D484-F484)/D484,AND(B484="Long",F484=Q484),(F484/D484)-1,AND(B484="Long",F484&lt;&gt;Q484),(F484/D484)-1,AND(B484="Short",F484&lt;&gt;Q484),(D484-F484)/D484)</f>
        <v>0.16937901001404015</v>
      </c>
      <c r="P484" t="s">
        <v>23</v>
      </c>
      <c r="Q484" s="7">
        <v>250.24700000000001</v>
      </c>
      <c r="R484" s="8">
        <v>44869</v>
      </c>
      <c r="S484" s="10">
        <f t="shared" si="21"/>
        <v>277</v>
      </c>
      <c r="T484" s="10">
        <v>1</v>
      </c>
      <c r="V484" s="11" t="str">
        <f t="shared" si="22"/>
        <v>1</v>
      </c>
      <c r="X484" s="10">
        <v>0</v>
      </c>
      <c r="AC484">
        <f t="shared" si="23"/>
        <v>277</v>
      </c>
    </row>
    <row r="485" spans="1:29" x14ac:dyDescent="0.2">
      <c r="A485" t="s">
        <v>318</v>
      </c>
      <c r="B485" t="s">
        <v>25</v>
      </c>
      <c r="C485" s="6">
        <v>43906</v>
      </c>
      <c r="D485" s="7">
        <v>70.08</v>
      </c>
      <c r="E485" s="6">
        <v>43917</v>
      </c>
      <c r="F485" s="7">
        <v>78.680000000000007</v>
      </c>
      <c r="G485">
        <v>1</v>
      </c>
      <c r="H485">
        <v>0</v>
      </c>
      <c r="J485" s="7"/>
      <c r="K485" s="8"/>
      <c r="M485" s="7"/>
      <c r="N485" s="8"/>
      <c r="O485" s="9" cm="1">
        <f t="array" ref="O485">_xlfn.IFS(AND(B485="Short",F485=Q485),(D485-F485)/D485,AND(B485="Long",F485=Q485),(F485/D485)-1,AND(B485="Long",F485&lt;&gt;Q485),(F485/D485)-1,AND(B485="Short",F485&lt;&gt;Q485),(D485-F485)/D485)</f>
        <v>0.12271689497716909</v>
      </c>
      <c r="P485" t="s">
        <v>23</v>
      </c>
      <c r="Q485" s="7">
        <v>78.680000000000007</v>
      </c>
      <c r="R485" s="8">
        <v>43906</v>
      </c>
      <c r="S485" s="10">
        <f t="shared" si="21"/>
        <v>11</v>
      </c>
      <c r="T485" s="10">
        <v>1</v>
      </c>
      <c r="V485" s="11" t="str">
        <f t="shared" si="22"/>
        <v>1</v>
      </c>
      <c r="X485" s="10">
        <v>0</v>
      </c>
      <c r="AC485">
        <f t="shared" si="23"/>
        <v>11</v>
      </c>
    </row>
    <row r="486" spans="1:29" x14ac:dyDescent="0.2">
      <c r="A486" t="s">
        <v>309</v>
      </c>
      <c r="B486" t="s">
        <v>22</v>
      </c>
      <c r="C486" s="6">
        <v>44144</v>
      </c>
      <c r="D486" s="7">
        <v>60.131999999999998</v>
      </c>
      <c r="E486" s="6">
        <v>44510</v>
      </c>
      <c r="F486" s="7">
        <v>68.959999999999994</v>
      </c>
      <c r="G486">
        <v>0</v>
      </c>
      <c r="H486">
        <v>0</v>
      </c>
      <c r="J486" s="7"/>
      <c r="K486" s="8"/>
      <c r="M486" s="7"/>
      <c r="N486" s="8"/>
      <c r="O486" s="9" cm="1">
        <f t="array" ref="O486">_xlfn.IFS(AND(B486="Short",F486=Q486),(D486-F486)/D486,AND(B486="Long",F486=Q486),(F486/D486)-1,AND(B486="Long",F486&lt;&gt;Q486),(F486/D486)-1,AND(B486="Short",F486&lt;&gt;Q486),(D486-F486)/D486)</f>
        <v>-0.14681035056209665</v>
      </c>
      <c r="P486" t="s">
        <v>23</v>
      </c>
      <c r="Q486" s="7">
        <v>53.252000000000002</v>
      </c>
      <c r="R486" s="8">
        <v>44144</v>
      </c>
      <c r="S486" s="10">
        <f t="shared" si="21"/>
        <v>366</v>
      </c>
      <c r="T486" s="10">
        <v>0</v>
      </c>
      <c r="V486" s="11" t="b">
        <f t="shared" si="22"/>
        <v>0</v>
      </c>
      <c r="X486" s="10">
        <v>0</v>
      </c>
      <c r="AC486" t="b">
        <f t="shared" si="23"/>
        <v>0</v>
      </c>
    </row>
    <row r="487" spans="1:29" x14ac:dyDescent="0.2">
      <c r="A487" t="s">
        <v>309</v>
      </c>
      <c r="B487" t="s">
        <v>22</v>
      </c>
      <c r="C487" s="6">
        <v>44517</v>
      </c>
      <c r="D487" s="7">
        <v>76.069999999999993</v>
      </c>
      <c r="E487" s="6">
        <v>44530</v>
      </c>
      <c r="F487" s="7">
        <v>68.77</v>
      </c>
      <c r="G487">
        <v>1</v>
      </c>
      <c r="H487">
        <v>0</v>
      </c>
      <c r="J487" s="7"/>
      <c r="K487" s="8"/>
      <c r="M487" s="7"/>
      <c r="N487" s="8"/>
      <c r="O487" s="9" cm="1">
        <f t="array" ref="O487">_xlfn.IFS(AND(B487="Short",F487=Q487),(D487-F487)/D487,AND(B487="Long",F487=Q487),(F487/D487)-1,AND(B487="Long",F487&lt;&gt;Q487),(F487/D487)-1,AND(B487="Short",F487&lt;&gt;Q487),(D487-F487)/D487)</f>
        <v>9.5964243459971052E-2</v>
      </c>
      <c r="P487" t="s">
        <v>23</v>
      </c>
      <c r="Q487" s="7">
        <v>68.77</v>
      </c>
      <c r="R487" s="8">
        <v>44517</v>
      </c>
      <c r="S487" s="10">
        <f t="shared" si="21"/>
        <v>13</v>
      </c>
      <c r="T487" s="10">
        <v>1</v>
      </c>
      <c r="V487" s="11" t="str">
        <f t="shared" si="22"/>
        <v>1</v>
      </c>
      <c r="X487" s="10">
        <v>0</v>
      </c>
      <c r="AC487">
        <f t="shared" si="23"/>
        <v>13</v>
      </c>
    </row>
    <row r="488" spans="1:29" x14ac:dyDescent="0.2">
      <c r="A488" t="s">
        <v>293</v>
      </c>
      <c r="B488" t="s">
        <v>22</v>
      </c>
      <c r="C488" s="6">
        <v>44680</v>
      </c>
      <c r="D488" s="7">
        <v>154.59399999999999</v>
      </c>
      <c r="E488" s="6">
        <v>44725</v>
      </c>
      <c r="F488" s="7">
        <v>128.13399999999999</v>
      </c>
      <c r="G488">
        <v>1</v>
      </c>
      <c r="H488">
        <v>0</v>
      </c>
      <c r="J488" s="7"/>
      <c r="K488" s="8"/>
      <c r="M488" s="7"/>
      <c r="N488" s="8"/>
      <c r="O488" s="9" cm="1">
        <f t="array" ref="O488">_xlfn.IFS(AND(B488="Short",F488=Q488),(D488-F488)/D488,AND(B488="Long",F488=Q488),(F488/D488)-1,AND(B488="Long",F488&lt;&gt;Q488),(F488/D488)-1,AND(B488="Short",F488&lt;&gt;Q488),(D488-F488)/D488)</f>
        <v>0.1711580009573464</v>
      </c>
      <c r="P488" t="s">
        <v>23</v>
      </c>
      <c r="Q488" s="7">
        <v>128.13399999999999</v>
      </c>
      <c r="R488" s="8">
        <v>44680</v>
      </c>
      <c r="S488" s="10">
        <f t="shared" si="21"/>
        <v>45</v>
      </c>
      <c r="T488" s="10">
        <v>1</v>
      </c>
      <c r="V488" s="11" t="str">
        <f t="shared" si="22"/>
        <v>1</v>
      </c>
      <c r="X488" s="10">
        <v>0</v>
      </c>
      <c r="AC488">
        <f t="shared" si="23"/>
        <v>45</v>
      </c>
    </row>
    <row r="489" spans="1:29" x14ac:dyDescent="0.2">
      <c r="A489" t="s">
        <v>314</v>
      </c>
      <c r="B489" t="s">
        <v>22</v>
      </c>
      <c r="C489" s="6">
        <v>43872</v>
      </c>
      <c r="D489" s="7">
        <v>92.783000000000001</v>
      </c>
      <c r="E489" s="6">
        <v>43899</v>
      </c>
      <c r="F489" s="7">
        <v>83.613</v>
      </c>
      <c r="G489">
        <v>1</v>
      </c>
      <c r="H489">
        <v>0</v>
      </c>
      <c r="J489" s="7"/>
      <c r="K489" s="8"/>
      <c r="M489" s="7"/>
      <c r="N489" s="8"/>
      <c r="O489" s="9" cm="1">
        <f t="array" ref="O489">_xlfn.IFS(AND(B489="Short",F489=Q489),(D489-F489)/D489,AND(B489="Long",F489=Q489),(F489/D489)-1,AND(B489="Long",F489&lt;&gt;Q489),(F489/D489)-1,AND(B489="Short",F489&lt;&gt;Q489),(D489-F489)/D489)</f>
        <v>9.883276031169505E-2</v>
      </c>
      <c r="P489" t="s">
        <v>23</v>
      </c>
      <c r="Q489" s="7">
        <v>83.613</v>
      </c>
      <c r="R489" s="8">
        <v>43872</v>
      </c>
      <c r="S489" s="10">
        <f t="shared" si="21"/>
        <v>27</v>
      </c>
      <c r="T489" s="10">
        <v>1</v>
      </c>
      <c r="V489" s="11" t="str">
        <f t="shared" si="22"/>
        <v>1</v>
      </c>
      <c r="X489" s="10">
        <v>0</v>
      </c>
      <c r="AC489">
        <f t="shared" si="23"/>
        <v>27</v>
      </c>
    </row>
    <row r="490" spans="1:29" x14ac:dyDescent="0.2">
      <c r="A490" t="s">
        <v>310</v>
      </c>
      <c r="B490" t="s">
        <v>22</v>
      </c>
      <c r="C490" s="6">
        <v>43790</v>
      </c>
      <c r="D490" s="7">
        <v>49.493000000000002</v>
      </c>
      <c r="E490" s="6">
        <v>43885</v>
      </c>
      <c r="F490" s="7">
        <v>44.222999999999999</v>
      </c>
      <c r="G490">
        <v>1</v>
      </c>
      <c r="H490">
        <v>0</v>
      </c>
      <c r="J490" s="7"/>
      <c r="K490" s="8"/>
      <c r="M490" s="7"/>
      <c r="N490" s="8"/>
      <c r="O490" s="9" cm="1">
        <f t="array" ref="O490">_xlfn.IFS(AND(B490="Short",F490=Q490),(D490-F490)/D490,AND(B490="Long",F490=Q490),(F490/D490)-1,AND(B490="Long",F490&lt;&gt;Q490),(F490/D490)-1,AND(B490="Short",F490&lt;&gt;Q490),(D490-F490)/D490)</f>
        <v>0.10647970420059408</v>
      </c>
      <c r="P490" t="s">
        <v>23</v>
      </c>
      <c r="Q490" s="7">
        <v>44.222999999999999</v>
      </c>
      <c r="R490" s="8">
        <v>43790</v>
      </c>
      <c r="S490" s="10">
        <f t="shared" si="21"/>
        <v>95</v>
      </c>
      <c r="T490" s="10">
        <v>1</v>
      </c>
      <c r="V490" s="11" t="str">
        <f t="shared" si="22"/>
        <v>1</v>
      </c>
      <c r="X490" s="10">
        <v>0</v>
      </c>
      <c r="AC490">
        <f t="shared" si="23"/>
        <v>95</v>
      </c>
    </row>
    <row r="491" spans="1:29" x14ac:dyDescent="0.2">
      <c r="A491" t="s">
        <v>310</v>
      </c>
      <c r="B491" t="s">
        <v>25</v>
      </c>
      <c r="C491" s="6">
        <v>43906</v>
      </c>
      <c r="D491" s="7">
        <v>29.117999999999999</v>
      </c>
      <c r="E491" s="6">
        <v>43915</v>
      </c>
      <c r="F491" s="7">
        <v>34.398000000000003</v>
      </c>
      <c r="G491">
        <v>1</v>
      </c>
      <c r="H491">
        <v>0</v>
      </c>
      <c r="J491" s="7"/>
      <c r="K491" s="8"/>
      <c r="M491" s="7"/>
      <c r="N491" s="8"/>
      <c r="O491" s="9" cm="1">
        <f t="array" ref="O491">_xlfn.IFS(AND(B491="Short",F491=Q491),(D491-F491)/D491,AND(B491="Long",F491=Q491),(F491/D491)-1,AND(B491="Long",F491&lt;&gt;Q491),(F491/D491)-1,AND(B491="Short",F491&lt;&gt;Q491),(D491-F491)/D491)</f>
        <v>0.18133113538017742</v>
      </c>
      <c r="P491" t="s">
        <v>23</v>
      </c>
      <c r="Q491" s="7">
        <v>34.398000000000003</v>
      </c>
      <c r="R491" s="8">
        <v>43906</v>
      </c>
      <c r="S491" s="10">
        <f t="shared" si="21"/>
        <v>9</v>
      </c>
      <c r="T491" s="10">
        <v>1</v>
      </c>
      <c r="V491" s="11" t="str">
        <f t="shared" si="22"/>
        <v>1</v>
      </c>
      <c r="X491" s="10">
        <v>0</v>
      </c>
      <c r="AC491">
        <f t="shared" si="23"/>
        <v>9</v>
      </c>
    </row>
    <row r="492" spans="1:29" x14ac:dyDescent="0.2">
      <c r="A492" t="s">
        <v>310</v>
      </c>
      <c r="B492" t="s">
        <v>25</v>
      </c>
      <c r="C492" s="6">
        <v>44998</v>
      </c>
      <c r="D492" s="7">
        <v>52.454000000000001</v>
      </c>
      <c r="E492" s="6">
        <v>44999</v>
      </c>
      <c r="F492" s="7">
        <v>59.393999999999998</v>
      </c>
      <c r="G492">
        <v>1</v>
      </c>
      <c r="H492">
        <v>0</v>
      </c>
      <c r="J492" s="7"/>
      <c r="K492" s="8"/>
      <c r="M492" s="7"/>
      <c r="N492" s="8"/>
      <c r="O492" s="9" cm="1">
        <f t="array" ref="O492">_xlfn.IFS(AND(B492="Short",F492=Q492),(D492-F492)/D492,AND(B492="Long",F492=Q492),(F492/D492)-1,AND(B492="Long",F492&lt;&gt;Q492),(F492/D492)-1,AND(B492="Short",F492&lt;&gt;Q492),(D492-F492)/D492)</f>
        <v>0.13230640179967201</v>
      </c>
      <c r="P492" t="s">
        <v>23</v>
      </c>
      <c r="Q492" s="7">
        <v>59.393999999999998</v>
      </c>
      <c r="R492" s="8">
        <v>44998</v>
      </c>
      <c r="S492" s="10">
        <f t="shared" si="21"/>
        <v>1</v>
      </c>
      <c r="T492" s="10">
        <v>1</v>
      </c>
      <c r="V492" s="11" t="str">
        <f t="shared" si="22"/>
        <v>1</v>
      </c>
      <c r="X492" s="10">
        <v>0</v>
      </c>
      <c r="AC492">
        <f t="shared" si="23"/>
        <v>1</v>
      </c>
    </row>
    <row r="493" spans="1:29" x14ac:dyDescent="0.2">
      <c r="A493" t="s">
        <v>317</v>
      </c>
      <c r="B493" t="s">
        <v>25</v>
      </c>
      <c r="C493" s="6">
        <v>43692</v>
      </c>
      <c r="D493" s="7">
        <v>22.21</v>
      </c>
      <c r="E493" s="6">
        <v>43719</v>
      </c>
      <c r="F493" s="7">
        <v>25.31</v>
      </c>
      <c r="G493">
        <v>1</v>
      </c>
      <c r="H493">
        <v>0</v>
      </c>
      <c r="J493" s="7"/>
      <c r="K493" s="8"/>
      <c r="M493" s="7"/>
      <c r="N493" s="8"/>
      <c r="O493" s="9" cm="1">
        <f t="array" ref="O493">_xlfn.IFS(AND(B493="Short",F493=Q493),(D493-F493)/D493,AND(B493="Long",F493=Q493),(F493/D493)-1,AND(B493="Long",F493&lt;&gt;Q493),(F493/D493)-1,AND(B493="Short",F493&lt;&gt;Q493),(D493-F493)/D493)</f>
        <v>0.13957676722197188</v>
      </c>
      <c r="P493" t="s">
        <v>23</v>
      </c>
      <c r="Q493" s="7">
        <v>25.31</v>
      </c>
      <c r="R493" s="8">
        <v>43692</v>
      </c>
      <c r="S493" s="10">
        <f t="shared" si="21"/>
        <v>27</v>
      </c>
      <c r="T493" s="10">
        <v>1</v>
      </c>
      <c r="V493" s="11" t="str">
        <f t="shared" si="22"/>
        <v>1</v>
      </c>
      <c r="X493" s="10">
        <v>0</v>
      </c>
      <c r="AC493">
        <f t="shared" si="23"/>
        <v>27</v>
      </c>
    </row>
    <row r="494" spans="1:29" x14ac:dyDescent="0.2">
      <c r="A494" t="s">
        <v>310</v>
      </c>
      <c r="B494" t="s">
        <v>22</v>
      </c>
      <c r="C494" s="6">
        <v>44999</v>
      </c>
      <c r="D494" s="7">
        <v>58.552</v>
      </c>
      <c r="E494" s="6">
        <v>45009</v>
      </c>
      <c r="F494" s="7">
        <v>51.171999999999997</v>
      </c>
      <c r="G494">
        <v>1</v>
      </c>
      <c r="H494">
        <v>0</v>
      </c>
      <c r="J494" s="7"/>
      <c r="K494" s="8"/>
      <c r="M494" s="7"/>
      <c r="N494" s="8"/>
      <c r="O494" s="9" cm="1">
        <f t="array" ref="O494">_xlfn.IFS(AND(B494="Short",F494=Q494),(D494-F494)/D494,AND(B494="Long",F494=Q494),(F494/D494)-1,AND(B494="Long",F494&lt;&gt;Q494),(F494/D494)-1,AND(B494="Short",F494&lt;&gt;Q494),(D494-F494)/D494)</f>
        <v>0.12604180899029926</v>
      </c>
      <c r="P494" t="s">
        <v>23</v>
      </c>
      <c r="Q494" s="7">
        <v>51.171999999999997</v>
      </c>
      <c r="R494" s="8">
        <v>44999</v>
      </c>
      <c r="S494" s="10">
        <f t="shared" si="21"/>
        <v>10</v>
      </c>
      <c r="T494" s="10">
        <v>1</v>
      </c>
      <c r="V494" s="11" t="str">
        <f t="shared" si="22"/>
        <v>1</v>
      </c>
      <c r="X494" s="10">
        <v>0</v>
      </c>
      <c r="AC494">
        <f t="shared" si="23"/>
        <v>10</v>
      </c>
    </row>
    <row r="495" spans="1:29" x14ac:dyDescent="0.2">
      <c r="A495" t="s">
        <v>310</v>
      </c>
      <c r="B495" t="s">
        <v>22</v>
      </c>
      <c r="C495" s="6">
        <v>45125</v>
      </c>
      <c r="D495" s="7">
        <v>64.049000000000007</v>
      </c>
      <c r="E495" s="6">
        <v>45160</v>
      </c>
      <c r="F495" s="7">
        <v>58.039000000000001</v>
      </c>
      <c r="G495">
        <v>1</v>
      </c>
      <c r="H495">
        <v>0</v>
      </c>
      <c r="J495" s="7"/>
      <c r="K495" s="8"/>
      <c r="M495" s="7"/>
      <c r="N495" s="8"/>
      <c r="O495" s="9" cm="1">
        <f t="array" ref="O495">_xlfn.IFS(AND(B495="Short",F495=Q495),(D495-F495)/D495,AND(B495="Long",F495=Q495),(F495/D495)-1,AND(B495="Long",F495&lt;&gt;Q495),(F495/D495)-1,AND(B495="Short",F495&lt;&gt;Q495),(D495-F495)/D495)</f>
        <v>9.3834408031351069E-2</v>
      </c>
      <c r="P495" t="s">
        <v>23</v>
      </c>
      <c r="Q495" s="7">
        <v>58.039000000000001</v>
      </c>
      <c r="R495" s="8">
        <v>45125</v>
      </c>
      <c r="S495" s="10">
        <f t="shared" si="21"/>
        <v>35</v>
      </c>
      <c r="T495" s="10">
        <v>1</v>
      </c>
      <c r="V495" s="11" t="str">
        <f t="shared" si="22"/>
        <v>1</v>
      </c>
      <c r="X495" s="10">
        <v>0</v>
      </c>
      <c r="AC495">
        <f t="shared" si="23"/>
        <v>35</v>
      </c>
    </row>
    <row r="496" spans="1:29" x14ac:dyDescent="0.2">
      <c r="A496" t="s">
        <v>317</v>
      </c>
      <c r="B496" t="s">
        <v>25</v>
      </c>
      <c r="C496" s="6">
        <v>43906</v>
      </c>
      <c r="D496" s="7">
        <v>13.548</v>
      </c>
      <c r="E496" s="6">
        <v>43930</v>
      </c>
      <c r="F496" s="7">
        <v>16.527999999999999</v>
      </c>
      <c r="G496">
        <v>1</v>
      </c>
      <c r="H496">
        <v>0</v>
      </c>
      <c r="J496" s="7"/>
      <c r="K496" s="8"/>
      <c r="M496" s="7"/>
      <c r="N496" s="8"/>
      <c r="O496" s="9" cm="1">
        <f t="array" ref="O496">_xlfn.IFS(AND(B496="Short",F496=Q496),(D496-F496)/D496,AND(B496="Long",F496=Q496),(F496/D496)-1,AND(B496="Long",F496&lt;&gt;Q496),(F496/D496)-1,AND(B496="Short",F496&lt;&gt;Q496),(D496-F496)/D496)</f>
        <v>0.21995866548568044</v>
      </c>
      <c r="P496" t="s">
        <v>23</v>
      </c>
      <c r="Q496" s="7">
        <v>16.527999999999999</v>
      </c>
      <c r="R496" s="8">
        <v>43906</v>
      </c>
      <c r="S496" s="10">
        <f t="shared" si="21"/>
        <v>24</v>
      </c>
      <c r="T496" s="10">
        <v>1</v>
      </c>
      <c r="V496" s="11" t="str">
        <f t="shared" si="22"/>
        <v>1</v>
      </c>
      <c r="X496" s="10">
        <v>0</v>
      </c>
      <c r="AC496">
        <f t="shared" si="23"/>
        <v>24</v>
      </c>
    </row>
    <row r="497" spans="1:29" x14ac:dyDescent="0.2">
      <c r="A497" t="s">
        <v>317</v>
      </c>
      <c r="B497" t="s">
        <v>22</v>
      </c>
      <c r="C497" s="6">
        <v>44133</v>
      </c>
      <c r="D497" s="7">
        <v>23.577999999999999</v>
      </c>
      <c r="E497" s="6">
        <v>44501</v>
      </c>
      <c r="F497" s="7">
        <v>39.39</v>
      </c>
      <c r="G497">
        <v>0</v>
      </c>
      <c r="H497">
        <v>0</v>
      </c>
      <c r="J497" s="7"/>
      <c r="K497" s="8"/>
      <c r="M497" s="7"/>
      <c r="N497" s="8"/>
      <c r="O497" s="9" cm="1">
        <f t="array" ref="O497">_xlfn.IFS(AND(B497="Short",F497=Q497),(D497-F497)/D497,AND(B497="Long",F497=Q497),(F497/D497)-1,AND(B497="Long",F497&lt;&gt;Q497),(F497/D497)-1,AND(B497="Short",F497&lt;&gt;Q497),(D497-F497)/D497)</f>
        <v>-0.67062515904656894</v>
      </c>
      <c r="P497" t="s">
        <v>23</v>
      </c>
      <c r="Q497" s="7">
        <v>21.058</v>
      </c>
      <c r="R497" s="8">
        <v>44133</v>
      </c>
      <c r="S497" s="10">
        <f t="shared" si="21"/>
        <v>368</v>
      </c>
      <c r="T497" s="10">
        <v>0</v>
      </c>
      <c r="V497" s="11" t="b">
        <f t="shared" si="22"/>
        <v>0</v>
      </c>
      <c r="X497" s="10">
        <v>0</v>
      </c>
      <c r="AC497" t="b">
        <f t="shared" si="23"/>
        <v>0</v>
      </c>
    </row>
    <row r="498" spans="1:29" x14ac:dyDescent="0.2">
      <c r="A498" t="s">
        <v>302</v>
      </c>
      <c r="B498" t="s">
        <v>25</v>
      </c>
      <c r="C498" s="6">
        <v>45513</v>
      </c>
      <c r="D498" s="7">
        <v>176.768</v>
      </c>
      <c r="E498" s="6">
        <v>45532</v>
      </c>
      <c r="F498" s="7">
        <v>202.34800000000001</v>
      </c>
      <c r="G498">
        <v>1</v>
      </c>
      <c r="H498">
        <v>0</v>
      </c>
      <c r="J498" s="7"/>
      <c r="K498" s="8"/>
      <c r="M498" s="7"/>
      <c r="N498" s="8"/>
      <c r="O498" s="9" cm="1">
        <f t="array" ref="O498">_xlfn.IFS(AND(B498="Short",F498=Q498),(D498-F498)/D498,AND(B498="Long",F498=Q498),(F498/D498)-1,AND(B498="Long",F498&lt;&gt;Q498),(F498/D498)-1,AND(B498="Short",F498&lt;&gt;Q498),(D498-F498)/D498)</f>
        <v>0.14470944967414923</v>
      </c>
      <c r="P498" t="s">
        <v>23</v>
      </c>
      <c r="Q498" s="7">
        <v>202.34800000000001</v>
      </c>
      <c r="R498" s="8">
        <v>45513</v>
      </c>
      <c r="S498" s="10">
        <f t="shared" si="21"/>
        <v>19</v>
      </c>
      <c r="T498" s="10">
        <v>1</v>
      </c>
      <c r="V498" s="11" t="str">
        <f t="shared" si="22"/>
        <v>1</v>
      </c>
      <c r="X498" s="10">
        <v>0</v>
      </c>
      <c r="AC498">
        <f t="shared" si="23"/>
        <v>19</v>
      </c>
    </row>
    <row r="499" spans="1:29" x14ac:dyDescent="0.2">
      <c r="A499" t="s">
        <v>316</v>
      </c>
      <c r="B499" t="s">
        <v>25</v>
      </c>
      <c r="C499" s="6">
        <v>44769</v>
      </c>
      <c r="D499" s="7">
        <v>229</v>
      </c>
      <c r="E499" s="6">
        <v>44788</v>
      </c>
      <c r="F499" s="7">
        <v>257.10000000000002</v>
      </c>
      <c r="G499">
        <v>1</v>
      </c>
      <c r="H499">
        <v>0</v>
      </c>
      <c r="J499" s="7"/>
      <c r="K499" s="8"/>
      <c r="M499" s="7"/>
      <c r="N499" s="8"/>
      <c r="O499" s="9" cm="1">
        <f t="array" ref="O499">_xlfn.IFS(AND(B499="Short",F499=Q499),(D499-F499)/D499,AND(B499="Long",F499=Q499),(F499/D499)-1,AND(B499="Long",F499&lt;&gt;Q499),(F499/D499)-1,AND(B499="Short",F499&lt;&gt;Q499),(D499-F499)/D499)</f>
        <v>0.12270742358078612</v>
      </c>
      <c r="P499" t="s">
        <v>23</v>
      </c>
      <c r="Q499" s="7">
        <v>257.10000000000002</v>
      </c>
      <c r="R499" s="8">
        <v>44769</v>
      </c>
      <c r="S499" s="10">
        <f t="shared" si="21"/>
        <v>19</v>
      </c>
      <c r="T499" s="10">
        <v>1</v>
      </c>
      <c r="V499" s="11" t="str">
        <f t="shared" si="22"/>
        <v>1</v>
      </c>
      <c r="X499" s="10">
        <v>0</v>
      </c>
      <c r="AC499">
        <f t="shared" si="23"/>
        <v>19</v>
      </c>
    </row>
    <row r="500" spans="1:29" x14ac:dyDescent="0.2">
      <c r="A500" t="s">
        <v>305</v>
      </c>
      <c r="B500" t="s">
        <v>22</v>
      </c>
      <c r="C500" s="6">
        <v>43755</v>
      </c>
      <c r="D500" s="7">
        <v>225.44499999999999</v>
      </c>
      <c r="E500" s="6">
        <v>43902</v>
      </c>
      <c r="F500" s="7">
        <v>197.995</v>
      </c>
      <c r="G500">
        <v>1</v>
      </c>
      <c r="H500">
        <v>0</v>
      </c>
      <c r="J500" s="7"/>
      <c r="K500" s="8"/>
      <c r="M500" s="7"/>
      <c r="N500" s="8"/>
      <c r="O500" s="9" cm="1">
        <f t="array" ref="O500">_xlfn.IFS(AND(B500="Short",F500=Q500),(D500-F500)/D500,AND(B500="Long",F500=Q500),(F500/D500)-1,AND(B500="Long",F500&lt;&gt;Q500),(F500/D500)-1,AND(B500="Short",F500&lt;&gt;Q500),(D500-F500)/D500)</f>
        <v>0.12175918738494972</v>
      </c>
      <c r="P500" t="s">
        <v>23</v>
      </c>
      <c r="Q500" s="7">
        <v>197.995</v>
      </c>
      <c r="R500" s="8">
        <v>43755</v>
      </c>
      <c r="S500" s="10">
        <f t="shared" si="21"/>
        <v>147</v>
      </c>
      <c r="T500" s="10">
        <v>1</v>
      </c>
      <c r="V500" s="11" t="str">
        <f t="shared" si="22"/>
        <v>1</v>
      </c>
      <c r="X500" s="10">
        <v>0</v>
      </c>
      <c r="AC500">
        <f t="shared" si="23"/>
        <v>147</v>
      </c>
    </row>
    <row r="501" spans="1:29" x14ac:dyDescent="0.2">
      <c r="A501" t="s">
        <v>316</v>
      </c>
      <c r="B501" t="s">
        <v>25</v>
      </c>
      <c r="C501" s="6">
        <v>44952</v>
      </c>
      <c r="D501" s="7">
        <v>223.429</v>
      </c>
      <c r="E501" s="6">
        <v>45091</v>
      </c>
      <c r="F501" s="7">
        <v>249.71899999999999</v>
      </c>
      <c r="G501">
        <v>1</v>
      </c>
      <c r="H501">
        <v>0</v>
      </c>
      <c r="J501" s="7"/>
      <c r="K501" s="8"/>
      <c r="M501" s="7"/>
      <c r="N501" s="8"/>
      <c r="O501" s="9" cm="1">
        <f t="array" ref="O501">_xlfn.IFS(AND(B501="Short",F501=Q501),(D501-F501)/D501,AND(B501="Long",F501=Q501),(F501/D501)-1,AND(B501="Long",F501&lt;&gt;Q501),(F501/D501)-1,AND(B501="Short",F501&lt;&gt;Q501),(D501-F501)/D501)</f>
        <v>0.11766601470713289</v>
      </c>
      <c r="P501" t="s">
        <v>23</v>
      </c>
      <c r="Q501" s="7">
        <v>249.71899999999999</v>
      </c>
      <c r="R501" s="8">
        <v>44952</v>
      </c>
      <c r="S501" s="10">
        <f t="shared" si="21"/>
        <v>139</v>
      </c>
      <c r="T501" s="10">
        <v>1</v>
      </c>
      <c r="V501" s="11" t="str">
        <f t="shared" si="22"/>
        <v>1</v>
      </c>
      <c r="X501" s="10">
        <v>0</v>
      </c>
      <c r="AC501">
        <f t="shared" si="23"/>
        <v>139</v>
      </c>
    </row>
    <row r="502" spans="1:29" x14ac:dyDescent="0.2">
      <c r="A502" t="s">
        <v>304</v>
      </c>
      <c r="B502" t="s">
        <v>25</v>
      </c>
      <c r="C502" s="6">
        <v>43906</v>
      </c>
      <c r="D502" s="7">
        <v>89.567999999999998</v>
      </c>
      <c r="E502" s="6">
        <v>43935</v>
      </c>
      <c r="F502" s="7">
        <v>99.647999999999996</v>
      </c>
      <c r="G502">
        <v>1</v>
      </c>
      <c r="H502">
        <v>0</v>
      </c>
      <c r="J502" s="7"/>
      <c r="K502" s="8"/>
      <c r="M502" s="7"/>
      <c r="N502" s="8"/>
      <c r="O502" s="9" cm="1">
        <f t="array" ref="O502">_xlfn.IFS(AND(B502="Short",F502=Q502),(D502-F502)/D502,AND(B502="Long",F502=Q502),(F502/D502)-1,AND(B502="Long",F502&lt;&gt;Q502),(F502/D502)-1,AND(B502="Short",F502&lt;&gt;Q502),(D502-F502)/D502)</f>
        <v>0.112540192926045</v>
      </c>
      <c r="P502" t="s">
        <v>23</v>
      </c>
      <c r="Q502" s="7">
        <v>99.647999999999996</v>
      </c>
      <c r="R502" s="8">
        <v>43906</v>
      </c>
      <c r="S502" s="10">
        <f t="shared" si="21"/>
        <v>29</v>
      </c>
      <c r="T502" s="10">
        <v>1</v>
      </c>
      <c r="V502" s="11" t="str">
        <f t="shared" si="22"/>
        <v>1</v>
      </c>
      <c r="X502" s="10">
        <v>0</v>
      </c>
      <c r="AC502">
        <f t="shared" si="23"/>
        <v>29</v>
      </c>
    </row>
    <row r="503" spans="1:29" x14ac:dyDescent="0.2">
      <c r="A503" t="s">
        <v>321</v>
      </c>
      <c r="B503" t="s">
        <v>22</v>
      </c>
      <c r="C503" s="6">
        <v>43900</v>
      </c>
      <c r="D503" s="7">
        <v>18.957000000000001</v>
      </c>
      <c r="E503" s="6">
        <v>43901</v>
      </c>
      <c r="F503" s="7">
        <v>17.126999999999999</v>
      </c>
      <c r="G503">
        <v>1</v>
      </c>
      <c r="H503">
        <v>0</v>
      </c>
      <c r="J503" s="7"/>
      <c r="K503" s="8"/>
      <c r="M503" s="7"/>
      <c r="N503" s="8"/>
      <c r="O503" s="9" cm="1">
        <f t="array" ref="O503">_xlfn.IFS(AND(B503="Short",F503=Q503),(D503-F503)/D503,AND(B503="Long",F503=Q503),(F503/D503)-1,AND(B503="Long",F503&lt;&gt;Q503),(F503/D503)-1,AND(B503="Short",F503&lt;&gt;Q503),(D503-F503)/D503)</f>
        <v>9.6534261750277031E-2</v>
      </c>
      <c r="P503" t="s">
        <v>23</v>
      </c>
      <c r="Q503" s="7">
        <v>17.126999999999999</v>
      </c>
      <c r="R503" s="8">
        <v>43900</v>
      </c>
      <c r="S503" s="10">
        <f t="shared" si="21"/>
        <v>1</v>
      </c>
      <c r="T503" s="10">
        <v>1</v>
      </c>
      <c r="V503" s="11" t="str">
        <f t="shared" si="22"/>
        <v>1</v>
      </c>
      <c r="X503" s="10">
        <v>0</v>
      </c>
      <c r="AC503">
        <f t="shared" si="23"/>
        <v>1</v>
      </c>
    </row>
    <row r="504" spans="1:29" x14ac:dyDescent="0.2">
      <c r="A504" t="s">
        <v>321</v>
      </c>
      <c r="B504" t="s">
        <v>25</v>
      </c>
      <c r="C504" s="6">
        <v>43902</v>
      </c>
      <c r="D504" s="7">
        <v>15.795999999999999</v>
      </c>
      <c r="E504" s="6">
        <v>43928</v>
      </c>
      <c r="F504" s="7">
        <v>17.556000000000001</v>
      </c>
      <c r="G504">
        <v>1</v>
      </c>
      <c r="H504">
        <v>0</v>
      </c>
      <c r="J504" s="7"/>
      <c r="K504" s="8"/>
      <c r="M504" s="7"/>
      <c r="N504" s="8"/>
      <c r="O504" s="9" cm="1">
        <f t="array" ref="O504">_xlfn.IFS(AND(B504="Short",F504=Q504),(D504-F504)/D504,AND(B504="Long",F504=Q504),(F504/D504)-1,AND(B504="Long",F504&lt;&gt;Q504),(F504/D504)-1,AND(B504="Short",F504&lt;&gt;Q504),(D504-F504)/D504)</f>
        <v>0.11142061281337057</v>
      </c>
      <c r="P504" t="s">
        <v>23</v>
      </c>
      <c r="Q504" s="7">
        <v>17.556000000000001</v>
      </c>
      <c r="R504" s="8">
        <v>43902</v>
      </c>
      <c r="S504" s="10">
        <f t="shared" si="21"/>
        <v>26</v>
      </c>
      <c r="T504" s="10">
        <v>1</v>
      </c>
      <c r="V504" s="11" t="str">
        <f t="shared" si="22"/>
        <v>1</v>
      </c>
      <c r="X504" s="10">
        <v>0</v>
      </c>
      <c r="AC504">
        <f t="shared" si="23"/>
        <v>26</v>
      </c>
    </row>
    <row r="505" spans="1:29" x14ac:dyDescent="0.2">
      <c r="A505" t="s">
        <v>305</v>
      </c>
      <c r="B505" t="s">
        <v>25</v>
      </c>
      <c r="C505" s="6">
        <v>43906</v>
      </c>
      <c r="D505" s="7">
        <v>177.78100000000001</v>
      </c>
      <c r="E505" s="6">
        <v>43944</v>
      </c>
      <c r="F505" s="7">
        <v>209.291</v>
      </c>
      <c r="G505">
        <v>1</v>
      </c>
      <c r="H505">
        <v>0</v>
      </c>
      <c r="J505" s="7"/>
      <c r="K505" s="8"/>
      <c r="M505" s="7"/>
      <c r="N505" s="8"/>
      <c r="O505" s="9" cm="1">
        <f t="array" ref="O505">_xlfn.IFS(AND(B505="Short",F505=Q505),(D505-F505)/D505,AND(B505="Long",F505=Q505),(F505/D505)-1,AND(B505="Long",F505&lt;&gt;Q505),(F505/D505)-1,AND(B505="Short",F505&lt;&gt;Q505),(D505-F505)/D505)</f>
        <v>0.17724053751525748</v>
      </c>
      <c r="P505" t="s">
        <v>23</v>
      </c>
      <c r="Q505" s="7">
        <v>209.291</v>
      </c>
      <c r="R505" s="8">
        <v>43906</v>
      </c>
      <c r="S505" s="10">
        <f t="shared" si="21"/>
        <v>38</v>
      </c>
      <c r="T505" s="10">
        <v>1</v>
      </c>
      <c r="V505" s="11" t="str">
        <f t="shared" si="22"/>
        <v>1</v>
      </c>
      <c r="X505" s="10">
        <v>0</v>
      </c>
      <c r="AC505">
        <f t="shared" si="23"/>
        <v>38</v>
      </c>
    </row>
    <row r="506" spans="1:29" x14ac:dyDescent="0.2">
      <c r="A506" t="s">
        <v>322</v>
      </c>
      <c r="B506" t="s">
        <v>25</v>
      </c>
      <c r="C506" s="6">
        <v>44680</v>
      </c>
      <c r="D506" s="7">
        <v>187.53100000000001</v>
      </c>
      <c r="E506" s="6">
        <v>44937</v>
      </c>
      <c r="F506" s="7">
        <v>210.74100000000001</v>
      </c>
      <c r="G506">
        <v>1</v>
      </c>
      <c r="H506">
        <v>0</v>
      </c>
      <c r="J506" s="7"/>
      <c r="K506" s="8"/>
      <c r="M506" s="7"/>
      <c r="N506" s="8"/>
      <c r="O506" s="9" cm="1">
        <f t="array" ref="O506">_xlfn.IFS(AND(B506="Short",F506=Q506),(D506-F506)/D506,AND(B506="Long",F506=Q506),(F506/D506)-1,AND(B506="Long",F506&lt;&gt;Q506),(F506/D506)-1,AND(B506="Short",F506&lt;&gt;Q506),(D506-F506)/D506)</f>
        <v>0.12376620398760751</v>
      </c>
      <c r="P506" t="s">
        <v>23</v>
      </c>
      <c r="Q506" s="7">
        <v>210.74100000000001</v>
      </c>
      <c r="R506" s="8">
        <v>44680</v>
      </c>
      <c r="S506" s="10">
        <f t="shared" si="21"/>
        <v>257</v>
      </c>
      <c r="T506" s="10">
        <v>1</v>
      </c>
      <c r="V506" s="11" t="str">
        <f t="shared" si="22"/>
        <v>1</v>
      </c>
      <c r="X506" s="10">
        <v>0</v>
      </c>
      <c r="AC506">
        <f t="shared" si="23"/>
        <v>257</v>
      </c>
    </row>
    <row r="507" spans="1:29" x14ac:dyDescent="0.2">
      <c r="A507" t="s">
        <v>325</v>
      </c>
      <c r="B507" t="s">
        <v>25</v>
      </c>
      <c r="C507" s="6">
        <v>44119</v>
      </c>
      <c r="D507" s="7">
        <v>231.941</v>
      </c>
      <c r="E507" s="6">
        <v>44487</v>
      </c>
      <c r="F507" s="7">
        <v>180.8</v>
      </c>
      <c r="G507">
        <v>0</v>
      </c>
      <c r="H507">
        <v>0</v>
      </c>
      <c r="J507" s="7"/>
      <c r="K507" s="8"/>
      <c r="M507" s="7"/>
      <c r="N507" s="8"/>
      <c r="O507" s="9" cm="1">
        <f t="array" ref="O507">_xlfn.IFS(AND(B507="Short",F507=Q507),(D507-F507)/D507,AND(B507="Long",F507=Q507),(F507/D507)-1,AND(B507="Long",F507&lt;&gt;Q507),(F507/D507)-1,AND(B507="Short",F507&lt;&gt;Q507),(D507-F507)/D507)</f>
        <v>-0.22049141807614858</v>
      </c>
      <c r="P507" t="s">
        <v>23</v>
      </c>
      <c r="Q507" s="7">
        <v>275.851</v>
      </c>
      <c r="R507" s="8">
        <v>44119</v>
      </c>
      <c r="S507" s="10">
        <f t="shared" si="21"/>
        <v>368</v>
      </c>
      <c r="T507" s="10">
        <v>0</v>
      </c>
      <c r="V507" s="11" t="b">
        <f t="shared" si="22"/>
        <v>0</v>
      </c>
      <c r="X507" s="10">
        <v>0</v>
      </c>
      <c r="AC507" t="b">
        <f t="shared" si="23"/>
        <v>0</v>
      </c>
    </row>
    <row r="508" spans="1:29" x14ac:dyDescent="0.2">
      <c r="A508" t="s">
        <v>326</v>
      </c>
      <c r="B508" t="s">
        <v>22</v>
      </c>
      <c r="C508" s="6">
        <v>43903</v>
      </c>
      <c r="D508" s="7">
        <v>30.385000000000002</v>
      </c>
      <c r="E508" s="6">
        <v>43906</v>
      </c>
      <c r="F508" s="7">
        <v>27.035</v>
      </c>
      <c r="G508">
        <v>1</v>
      </c>
      <c r="H508">
        <v>0</v>
      </c>
      <c r="J508" s="7"/>
      <c r="K508" s="8"/>
      <c r="M508" s="7"/>
      <c r="N508" s="8"/>
      <c r="O508" s="9" cm="1">
        <f t="array" ref="O508">_xlfn.IFS(AND(B508="Short",F508=Q508),(D508-F508)/D508,AND(B508="Long",F508=Q508),(F508/D508)-1,AND(B508="Long",F508&lt;&gt;Q508),(F508/D508)-1,AND(B508="Short",F508&lt;&gt;Q508),(D508-F508)/D508)</f>
        <v>0.11025176896494986</v>
      </c>
      <c r="P508" t="s">
        <v>23</v>
      </c>
      <c r="Q508" s="7">
        <v>27.035</v>
      </c>
      <c r="R508" s="8">
        <v>43903</v>
      </c>
      <c r="S508" s="10">
        <f t="shared" si="21"/>
        <v>3</v>
      </c>
      <c r="T508" s="10">
        <v>1</v>
      </c>
      <c r="V508" s="11" t="str">
        <f t="shared" si="22"/>
        <v>1</v>
      </c>
      <c r="X508" s="10">
        <v>0</v>
      </c>
      <c r="AC508">
        <f t="shared" si="23"/>
        <v>3</v>
      </c>
    </row>
    <row r="509" spans="1:29" x14ac:dyDescent="0.2">
      <c r="A509" t="s">
        <v>326</v>
      </c>
      <c r="B509" t="s">
        <v>22</v>
      </c>
      <c r="C509" s="6">
        <v>43914</v>
      </c>
      <c r="D509" s="7">
        <v>26.140999999999998</v>
      </c>
      <c r="E509" s="6">
        <v>43922</v>
      </c>
      <c r="F509" s="7">
        <v>22.651</v>
      </c>
      <c r="G509">
        <v>1</v>
      </c>
      <c r="H509">
        <v>0</v>
      </c>
      <c r="J509" s="7"/>
      <c r="K509" s="8"/>
      <c r="M509" s="7"/>
      <c r="N509" s="8"/>
      <c r="O509" s="9" cm="1">
        <f t="array" ref="O509">_xlfn.IFS(AND(B509="Short",F509=Q509),(D509-F509)/D509,AND(B509="Long",F509=Q509),(F509/D509)-1,AND(B509="Long",F509&lt;&gt;Q509),(F509/D509)-1,AND(B509="Short",F509&lt;&gt;Q509),(D509-F509)/D509)</f>
        <v>0.1335067518457595</v>
      </c>
      <c r="P509" t="s">
        <v>23</v>
      </c>
      <c r="Q509" s="7">
        <v>22.651</v>
      </c>
      <c r="R509" s="8">
        <v>43914</v>
      </c>
      <c r="S509" s="10">
        <f t="shared" si="21"/>
        <v>8</v>
      </c>
      <c r="T509" s="10">
        <v>1</v>
      </c>
      <c r="V509" s="11" t="str">
        <f t="shared" si="22"/>
        <v>1</v>
      </c>
      <c r="X509" s="10">
        <v>0</v>
      </c>
      <c r="AC509">
        <f t="shared" si="23"/>
        <v>8</v>
      </c>
    </row>
    <row r="510" spans="1:29" x14ac:dyDescent="0.2">
      <c r="A510" t="s">
        <v>320</v>
      </c>
      <c r="B510" t="s">
        <v>22</v>
      </c>
      <c r="C510" s="6">
        <v>43900</v>
      </c>
      <c r="D510" s="7">
        <v>15.712</v>
      </c>
      <c r="E510" s="6">
        <v>43901</v>
      </c>
      <c r="F510" s="7">
        <v>12.832000000000001</v>
      </c>
      <c r="G510">
        <v>1</v>
      </c>
      <c r="H510">
        <v>0</v>
      </c>
      <c r="J510" s="7"/>
      <c r="K510" s="8"/>
      <c r="M510" s="7"/>
      <c r="N510" s="8"/>
      <c r="O510" s="9" cm="1">
        <f t="array" ref="O510">_xlfn.IFS(AND(B510="Short",F510=Q510),(D510-F510)/D510,AND(B510="Long",F510=Q510),(F510/D510)-1,AND(B510="Long",F510&lt;&gt;Q510),(F510/D510)-1,AND(B510="Short",F510&lt;&gt;Q510),(D510-F510)/D510)</f>
        <v>0.1832993890020366</v>
      </c>
      <c r="P510" t="s">
        <v>23</v>
      </c>
      <c r="Q510" s="7">
        <v>12.832000000000001</v>
      </c>
      <c r="R510" s="8">
        <v>43900</v>
      </c>
      <c r="S510" s="10">
        <f t="shared" si="21"/>
        <v>1</v>
      </c>
      <c r="T510" s="10">
        <v>1</v>
      </c>
      <c r="V510" s="11" t="str">
        <f t="shared" si="22"/>
        <v>1</v>
      </c>
      <c r="X510" s="10">
        <v>0</v>
      </c>
      <c r="AC510">
        <f t="shared" si="23"/>
        <v>1</v>
      </c>
    </row>
    <row r="511" spans="1:29" x14ac:dyDescent="0.2">
      <c r="A511" t="s">
        <v>320</v>
      </c>
      <c r="B511" t="s">
        <v>22</v>
      </c>
      <c r="C511" s="6">
        <v>43903</v>
      </c>
      <c r="D511" s="7">
        <v>12.244999999999999</v>
      </c>
      <c r="E511" s="6">
        <v>43906</v>
      </c>
      <c r="F511" s="7">
        <v>10.994999999999999</v>
      </c>
      <c r="G511">
        <v>1</v>
      </c>
      <c r="H511">
        <v>0</v>
      </c>
      <c r="J511" s="7"/>
      <c r="K511" s="8"/>
      <c r="M511" s="7"/>
      <c r="N511" s="8"/>
      <c r="O511" s="9" cm="1">
        <f t="array" ref="O511">_xlfn.IFS(AND(B511="Short",F511=Q511),(D511-F511)/D511,AND(B511="Long",F511=Q511),(F511/D511)-1,AND(B511="Long",F511&lt;&gt;Q511),(F511/D511)-1,AND(B511="Short",F511&lt;&gt;Q511),(D511-F511)/D511)</f>
        <v>0.10208248264597795</v>
      </c>
      <c r="P511" t="s">
        <v>23</v>
      </c>
      <c r="Q511" s="7">
        <v>10.994999999999999</v>
      </c>
      <c r="R511" s="8">
        <v>43903</v>
      </c>
      <c r="S511" s="10">
        <f t="shared" si="21"/>
        <v>3</v>
      </c>
      <c r="T511" s="10">
        <v>1</v>
      </c>
      <c r="V511" s="11" t="str">
        <f t="shared" si="22"/>
        <v>1</v>
      </c>
      <c r="X511" s="10">
        <v>0</v>
      </c>
      <c r="AC511">
        <f t="shared" si="23"/>
        <v>3</v>
      </c>
    </row>
    <row r="512" spans="1:29" x14ac:dyDescent="0.2">
      <c r="A512" t="s">
        <v>320</v>
      </c>
      <c r="B512" t="s">
        <v>22</v>
      </c>
      <c r="C512" s="6">
        <v>44351</v>
      </c>
      <c r="D512" s="7">
        <v>44.988999999999997</v>
      </c>
      <c r="E512" s="6">
        <v>44396</v>
      </c>
      <c r="F512" s="7">
        <v>40.779000000000003</v>
      </c>
      <c r="G512">
        <v>1</v>
      </c>
      <c r="H512">
        <v>0</v>
      </c>
      <c r="J512" s="7"/>
      <c r="K512" s="8"/>
      <c r="M512" s="7"/>
      <c r="N512" s="8"/>
      <c r="O512" s="9" cm="1">
        <f t="array" ref="O512">_xlfn.IFS(AND(B512="Short",F512=Q512),(D512-F512)/D512,AND(B512="Long",F512=Q512),(F512/D512)-1,AND(B512="Long",F512&lt;&gt;Q512),(F512/D512)-1,AND(B512="Short",F512&lt;&gt;Q512),(D512-F512)/D512)</f>
        <v>9.3578430282957925E-2</v>
      </c>
      <c r="P512" t="s">
        <v>23</v>
      </c>
      <c r="Q512" s="7">
        <v>40.779000000000003</v>
      </c>
      <c r="R512" s="8">
        <v>44351</v>
      </c>
      <c r="S512" s="10">
        <f t="shared" si="21"/>
        <v>45</v>
      </c>
      <c r="T512" s="10">
        <v>1</v>
      </c>
      <c r="V512" s="11" t="str">
        <f t="shared" si="22"/>
        <v>1</v>
      </c>
      <c r="X512" s="10">
        <v>0</v>
      </c>
      <c r="AC512">
        <f t="shared" si="23"/>
        <v>45</v>
      </c>
    </row>
    <row r="513" spans="1:29" x14ac:dyDescent="0.2">
      <c r="A513" t="s">
        <v>328</v>
      </c>
      <c r="B513" t="s">
        <v>25</v>
      </c>
      <c r="C513" s="6">
        <v>43906</v>
      </c>
      <c r="D513" s="7">
        <v>111.84699999999999</v>
      </c>
      <c r="E513" s="6">
        <v>43949</v>
      </c>
      <c r="F513" s="7">
        <v>127.81699999999999</v>
      </c>
      <c r="G513">
        <v>1</v>
      </c>
      <c r="H513">
        <v>0</v>
      </c>
      <c r="J513" s="7"/>
      <c r="K513" s="8"/>
      <c r="M513" s="7"/>
      <c r="N513" s="8"/>
      <c r="O513" s="9" cm="1">
        <f t="array" ref="O513">_xlfn.IFS(AND(B513="Short",F513=Q513),(D513-F513)/D513,AND(B513="Long",F513=Q513),(F513/D513)-1,AND(B513="Long",F513&lt;&gt;Q513),(F513/D513)-1,AND(B513="Short",F513&lt;&gt;Q513),(D513-F513)/D513)</f>
        <v>0.14278433932067913</v>
      </c>
      <c r="P513" t="s">
        <v>23</v>
      </c>
      <c r="Q513" s="7">
        <v>127.81699999999999</v>
      </c>
      <c r="R513" s="8">
        <v>43906</v>
      </c>
      <c r="S513" s="10">
        <f t="shared" si="21"/>
        <v>43</v>
      </c>
      <c r="T513" s="10">
        <v>1</v>
      </c>
      <c r="V513" s="11" t="str">
        <f t="shared" si="22"/>
        <v>1</v>
      </c>
      <c r="X513" s="10">
        <v>0</v>
      </c>
      <c r="AC513">
        <f t="shared" si="23"/>
        <v>43</v>
      </c>
    </row>
    <row r="514" spans="1:29" x14ac:dyDescent="0.2">
      <c r="A514" t="s">
        <v>324</v>
      </c>
      <c r="B514" t="s">
        <v>25</v>
      </c>
      <c r="C514" s="6">
        <v>43906</v>
      </c>
      <c r="D514" s="7">
        <v>24.768000000000001</v>
      </c>
      <c r="E514" s="6">
        <v>43914</v>
      </c>
      <c r="F514" s="7">
        <v>28.748000000000001</v>
      </c>
      <c r="G514">
        <v>1</v>
      </c>
      <c r="H514">
        <v>0</v>
      </c>
      <c r="J514" s="7"/>
      <c r="K514" s="8"/>
      <c r="M514" s="7"/>
      <c r="N514" s="8"/>
      <c r="O514" s="9" cm="1">
        <f t="array" ref="O514">_xlfn.IFS(AND(B514="Short",F514=Q514),(D514-F514)/D514,AND(B514="Long",F514=Q514),(F514/D514)-1,AND(B514="Long",F514&lt;&gt;Q514),(F514/D514)-1,AND(B514="Short",F514&lt;&gt;Q514),(D514-F514)/D514)</f>
        <v>0.16069121447028434</v>
      </c>
      <c r="P514" t="s">
        <v>23</v>
      </c>
      <c r="Q514" s="7">
        <v>28.748000000000001</v>
      </c>
      <c r="R514" s="8">
        <v>43906</v>
      </c>
      <c r="S514" s="10">
        <f t="shared" si="21"/>
        <v>8</v>
      </c>
      <c r="T514" s="10">
        <v>1</v>
      </c>
      <c r="V514" s="11" t="str">
        <f t="shared" si="22"/>
        <v>1</v>
      </c>
      <c r="X514" s="10">
        <v>0</v>
      </c>
      <c r="AC514">
        <f t="shared" si="23"/>
        <v>8</v>
      </c>
    </row>
    <row r="515" spans="1:29" x14ac:dyDescent="0.2">
      <c r="A515" t="s">
        <v>330</v>
      </c>
      <c r="B515" t="s">
        <v>25</v>
      </c>
      <c r="C515" s="6">
        <v>43906</v>
      </c>
      <c r="D515" s="7">
        <v>114.319</v>
      </c>
      <c r="E515" s="6">
        <v>43927</v>
      </c>
      <c r="F515" s="7">
        <v>131.60900000000001</v>
      </c>
      <c r="G515">
        <v>1</v>
      </c>
      <c r="H515">
        <v>0</v>
      </c>
      <c r="J515" s="7"/>
      <c r="K515" s="8"/>
      <c r="M515" s="7"/>
      <c r="N515" s="8"/>
      <c r="O515" s="9" cm="1">
        <f t="array" ref="O515">_xlfn.IFS(AND(B515="Short",F515=Q515),(D515-F515)/D515,AND(B515="Long",F515=Q515),(F515/D515)-1,AND(B515="Long",F515&lt;&gt;Q515),(F515/D515)-1,AND(B515="Short",F515&lt;&gt;Q515),(D515-F515)/D515)</f>
        <v>0.15124345034508702</v>
      </c>
      <c r="P515" t="s">
        <v>23</v>
      </c>
      <c r="Q515" s="7">
        <v>131.60900000000001</v>
      </c>
      <c r="R515" s="8">
        <v>43906</v>
      </c>
      <c r="S515" s="10">
        <f t="shared" ref="S515:S578" si="24">_xlfn.DAYS(E515,C515)</f>
        <v>21</v>
      </c>
      <c r="T515" s="10">
        <v>1</v>
      </c>
      <c r="V515" s="11" t="str">
        <f t="shared" ref="V515:V578" si="25">IF(F515=Q515,"1")</f>
        <v>1</v>
      </c>
      <c r="X515" s="10">
        <v>0</v>
      </c>
      <c r="AC515">
        <f t="shared" si="23"/>
        <v>21</v>
      </c>
    </row>
    <row r="516" spans="1:29" x14ac:dyDescent="0.2">
      <c r="A516" t="s">
        <v>305</v>
      </c>
      <c r="B516" t="s">
        <v>25</v>
      </c>
      <c r="C516" s="6">
        <v>45468</v>
      </c>
      <c r="D516" s="7">
        <v>303.10700000000003</v>
      </c>
      <c r="E516" s="6">
        <v>45491</v>
      </c>
      <c r="F516" s="7">
        <v>341.77699999999999</v>
      </c>
      <c r="G516">
        <v>1</v>
      </c>
      <c r="H516">
        <v>0</v>
      </c>
      <c r="J516" s="7"/>
      <c r="K516" s="8"/>
      <c r="M516" s="7"/>
      <c r="N516" s="8"/>
      <c r="O516" s="9" cm="1">
        <f t="array" ref="O516">_xlfn.IFS(AND(B516="Short",F516=Q516),(D516-F516)/D516,AND(B516="Long",F516=Q516),(F516/D516)-1,AND(B516="Long",F516&lt;&gt;Q516),(F516/D516)-1,AND(B516="Short",F516&lt;&gt;Q516),(D516-F516)/D516)</f>
        <v>0.12757870982854236</v>
      </c>
      <c r="P516" t="s">
        <v>23</v>
      </c>
      <c r="Q516" s="7">
        <v>341.77699999999999</v>
      </c>
      <c r="R516" s="8">
        <v>45468</v>
      </c>
      <c r="S516" s="10">
        <f t="shared" si="24"/>
        <v>23</v>
      </c>
      <c r="T516" s="10">
        <v>1</v>
      </c>
      <c r="V516" s="11" t="str">
        <f t="shared" si="25"/>
        <v>1</v>
      </c>
      <c r="X516" s="10">
        <v>0</v>
      </c>
      <c r="AC516">
        <f t="shared" ref="AC516:AC579" si="26">IF(O516&gt;-0.01,_xlfn.DAYS(E516,C516))</f>
        <v>23</v>
      </c>
    </row>
    <row r="517" spans="1:29" x14ac:dyDescent="0.2">
      <c r="A517" t="s">
        <v>327</v>
      </c>
      <c r="B517" t="s">
        <v>25</v>
      </c>
      <c r="C517" s="6">
        <v>43906</v>
      </c>
      <c r="D517" s="7">
        <v>93.388999999999996</v>
      </c>
      <c r="E517" s="6">
        <v>43907</v>
      </c>
      <c r="F517" s="7">
        <v>108.879</v>
      </c>
      <c r="G517">
        <v>1</v>
      </c>
      <c r="H517">
        <v>0</v>
      </c>
      <c r="J517" s="7"/>
      <c r="K517" s="8"/>
      <c r="M517" s="7"/>
      <c r="N517" s="8"/>
      <c r="O517" s="9" cm="1">
        <f t="array" ref="O517">_xlfn.IFS(AND(B517="Short",F517=Q517),(D517-F517)/D517,AND(B517="Long",F517=Q517),(F517/D517)-1,AND(B517="Long",F517&lt;&gt;Q517),(F517/D517)-1,AND(B517="Short",F517&lt;&gt;Q517),(D517-F517)/D517)</f>
        <v>0.16586535887524234</v>
      </c>
      <c r="P517" t="s">
        <v>23</v>
      </c>
      <c r="Q517" s="7">
        <v>108.879</v>
      </c>
      <c r="R517" s="8">
        <v>43906</v>
      </c>
      <c r="S517" s="10">
        <f t="shared" si="24"/>
        <v>1</v>
      </c>
      <c r="T517" s="10">
        <v>1</v>
      </c>
      <c r="V517" s="11" t="str">
        <f t="shared" si="25"/>
        <v>1</v>
      </c>
      <c r="X517" s="10">
        <v>0</v>
      </c>
      <c r="AC517">
        <f t="shared" si="26"/>
        <v>1</v>
      </c>
    </row>
    <row r="518" spans="1:29" x14ac:dyDescent="0.2">
      <c r="A518" t="s">
        <v>331</v>
      </c>
      <c r="B518" t="s">
        <v>25</v>
      </c>
      <c r="C518" s="6">
        <v>43906</v>
      </c>
      <c r="D518" s="7">
        <v>49.594999999999999</v>
      </c>
      <c r="E518" s="6">
        <v>43930</v>
      </c>
      <c r="F518" s="7">
        <v>55.545000000000002</v>
      </c>
      <c r="G518">
        <v>1</v>
      </c>
      <c r="H518">
        <v>0</v>
      </c>
      <c r="J518" s="7"/>
      <c r="K518" s="8"/>
      <c r="M518" s="7"/>
      <c r="N518" s="8"/>
      <c r="O518" s="9" cm="1">
        <f t="array" ref="O518">_xlfn.IFS(AND(B518="Short",F518=Q518),(D518-F518)/D518,AND(B518="Long",F518=Q518),(F518/D518)-1,AND(B518="Long",F518&lt;&gt;Q518),(F518/D518)-1,AND(B518="Short",F518&lt;&gt;Q518),(D518-F518)/D518)</f>
        <v>0.11997177134791825</v>
      </c>
      <c r="P518" t="s">
        <v>23</v>
      </c>
      <c r="Q518" s="7">
        <v>55.545000000000002</v>
      </c>
      <c r="R518" s="8">
        <v>43906</v>
      </c>
      <c r="S518" s="10">
        <f t="shared" si="24"/>
        <v>24</v>
      </c>
      <c r="T518" s="10">
        <v>1</v>
      </c>
      <c r="V518" s="11" t="str">
        <f t="shared" si="25"/>
        <v>1</v>
      </c>
      <c r="X518" s="10">
        <v>0</v>
      </c>
      <c r="AC518">
        <f t="shared" si="26"/>
        <v>24</v>
      </c>
    </row>
    <row r="519" spans="1:29" x14ac:dyDescent="0.2">
      <c r="A519" t="s">
        <v>312</v>
      </c>
      <c r="B519" t="s">
        <v>25</v>
      </c>
      <c r="C519" s="6">
        <v>43906</v>
      </c>
      <c r="D519" s="7">
        <v>84.055999999999997</v>
      </c>
      <c r="E519" s="6">
        <v>43930</v>
      </c>
      <c r="F519" s="7">
        <v>95.316000000000003</v>
      </c>
      <c r="G519">
        <v>1</v>
      </c>
      <c r="H519">
        <v>0</v>
      </c>
      <c r="J519" s="7"/>
      <c r="K519" s="8"/>
      <c r="M519" s="7"/>
      <c r="N519" s="8"/>
      <c r="O519" s="9" cm="1">
        <f t="array" ref="O519">_xlfn.IFS(AND(B519="Short",F519=Q519),(D519-F519)/D519,AND(B519="Long",F519=Q519),(F519/D519)-1,AND(B519="Long",F519&lt;&gt;Q519),(F519/D519)-1,AND(B519="Short",F519&lt;&gt;Q519),(D519-F519)/D519)</f>
        <v>0.1339583135052822</v>
      </c>
      <c r="P519" t="s">
        <v>23</v>
      </c>
      <c r="Q519" s="7">
        <v>95.316000000000003</v>
      </c>
      <c r="R519" s="8">
        <v>43906</v>
      </c>
      <c r="S519" s="10">
        <f t="shared" si="24"/>
        <v>24</v>
      </c>
      <c r="T519" s="10">
        <v>1</v>
      </c>
      <c r="V519" s="11" t="str">
        <f t="shared" si="25"/>
        <v>1</v>
      </c>
      <c r="X519" s="10">
        <v>0</v>
      </c>
      <c r="AC519">
        <f t="shared" si="26"/>
        <v>24</v>
      </c>
    </row>
    <row r="520" spans="1:29" x14ac:dyDescent="0.2">
      <c r="A520" t="s">
        <v>334</v>
      </c>
      <c r="B520" t="s">
        <v>25</v>
      </c>
      <c r="C520" s="6">
        <v>43906</v>
      </c>
      <c r="D520" s="7">
        <v>166.22800000000001</v>
      </c>
      <c r="E520" s="6">
        <v>43907</v>
      </c>
      <c r="F520" s="7">
        <v>186.50800000000001</v>
      </c>
      <c r="G520">
        <v>1</v>
      </c>
      <c r="H520">
        <v>0</v>
      </c>
      <c r="J520" s="7"/>
      <c r="K520" s="8"/>
      <c r="M520" s="7"/>
      <c r="N520" s="8"/>
      <c r="O520" s="9" cm="1">
        <f t="array" ref="O520">_xlfn.IFS(AND(B520="Short",F520=Q520),(D520-F520)/D520,AND(B520="Long",F520=Q520),(F520/D520)-1,AND(B520="Long",F520&lt;&gt;Q520),(F520/D520)-1,AND(B520="Short",F520&lt;&gt;Q520),(D520-F520)/D520)</f>
        <v>0.12200110691339616</v>
      </c>
      <c r="P520" t="s">
        <v>23</v>
      </c>
      <c r="Q520" s="7">
        <v>186.50800000000001</v>
      </c>
      <c r="R520" s="8">
        <v>43906</v>
      </c>
      <c r="S520" s="10">
        <f t="shared" si="24"/>
        <v>1</v>
      </c>
      <c r="T520" s="10">
        <v>1</v>
      </c>
      <c r="V520" s="11" t="str">
        <f t="shared" si="25"/>
        <v>1</v>
      </c>
      <c r="X520" s="10">
        <v>0</v>
      </c>
      <c r="AC520">
        <f t="shared" si="26"/>
        <v>1</v>
      </c>
    </row>
    <row r="521" spans="1:29" x14ac:dyDescent="0.2">
      <c r="A521" t="s">
        <v>332</v>
      </c>
      <c r="B521" t="s">
        <v>22</v>
      </c>
      <c r="C521" s="6">
        <v>44144</v>
      </c>
      <c r="D521" s="7">
        <v>73.569000000000003</v>
      </c>
      <c r="E521" s="6">
        <v>44510</v>
      </c>
      <c r="F521" s="7">
        <v>163.97</v>
      </c>
      <c r="G521">
        <v>0</v>
      </c>
      <c r="H521">
        <v>0</v>
      </c>
      <c r="J521" s="7"/>
      <c r="K521" s="8"/>
      <c r="M521" s="7"/>
      <c r="N521" s="8"/>
      <c r="O521" s="9" cm="1">
        <f t="array" ref="O521">_xlfn.IFS(AND(B521="Short",F521=Q521),(D521-F521)/D521,AND(B521="Long",F521=Q521),(F521/D521)-1,AND(B521="Long",F521&lt;&gt;Q521),(F521/D521)-1,AND(B521="Short",F521&lt;&gt;Q521),(D521-F521)/D521)</f>
        <v>-1.2287920183773056</v>
      </c>
      <c r="P521" t="s">
        <v>23</v>
      </c>
      <c r="Q521" s="7">
        <v>60.558999999999997</v>
      </c>
      <c r="R521" s="8">
        <v>44144</v>
      </c>
      <c r="S521" s="10">
        <f t="shared" si="24"/>
        <v>366</v>
      </c>
      <c r="T521" s="10">
        <v>0</v>
      </c>
      <c r="V521" s="11" t="b">
        <f t="shared" si="25"/>
        <v>0</v>
      </c>
      <c r="X521" s="10">
        <v>0</v>
      </c>
      <c r="AC521" t="b">
        <f t="shared" si="26"/>
        <v>0</v>
      </c>
    </row>
    <row r="522" spans="1:29" x14ac:dyDescent="0.2">
      <c r="A522" t="s">
        <v>315</v>
      </c>
      <c r="B522" t="s">
        <v>22</v>
      </c>
      <c r="C522" s="6">
        <v>43903</v>
      </c>
      <c r="D522" s="7">
        <v>51.26</v>
      </c>
      <c r="E522" s="6">
        <v>43906</v>
      </c>
      <c r="F522" s="7">
        <v>45.76</v>
      </c>
      <c r="G522">
        <v>1</v>
      </c>
      <c r="H522">
        <v>0</v>
      </c>
      <c r="J522" s="7"/>
      <c r="K522" s="8"/>
      <c r="M522" s="7"/>
      <c r="N522" s="8"/>
      <c r="O522" s="9" cm="1">
        <f t="array" ref="O522">_xlfn.IFS(AND(B522="Short",F522=Q522),(D522-F522)/D522,AND(B522="Long",F522=Q522),(F522/D522)-1,AND(B522="Long",F522&lt;&gt;Q522),(F522/D522)-1,AND(B522="Short",F522&lt;&gt;Q522),(D522-F522)/D522)</f>
        <v>0.1072961373390558</v>
      </c>
      <c r="P522" t="s">
        <v>23</v>
      </c>
      <c r="Q522" s="7">
        <v>45.76</v>
      </c>
      <c r="R522" s="8">
        <v>43903</v>
      </c>
      <c r="S522" s="10">
        <f t="shared" si="24"/>
        <v>3</v>
      </c>
      <c r="T522" s="10">
        <v>1</v>
      </c>
      <c r="V522" s="11" t="str">
        <f t="shared" si="25"/>
        <v>1</v>
      </c>
      <c r="X522" s="10">
        <v>0</v>
      </c>
      <c r="AC522">
        <f t="shared" si="26"/>
        <v>3</v>
      </c>
    </row>
    <row r="523" spans="1:29" x14ac:dyDescent="0.2">
      <c r="A523" t="s">
        <v>315</v>
      </c>
      <c r="B523" t="s">
        <v>25</v>
      </c>
      <c r="C523" s="6">
        <v>43906</v>
      </c>
      <c r="D523" s="7">
        <v>44.892000000000003</v>
      </c>
      <c r="E523" s="6">
        <v>43915</v>
      </c>
      <c r="F523" s="7">
        <v>53.811999999999998</v>
      </c>
      <c r="G523">
        <v>1</v>
      </c>
      <c r="H523">
        <v>0</v>
      </c>
      <c r="J523" s="7"/>
      <c r="K523" s="8"/>
      <c r="M523" s="7"/>
      <c r="N523" s="8"/>
      <c r="O523" s="9" cm="1">
        <f t="array" ref="O523">_xlfn.IFS(AND(B523="Short",F523=Q523),(D523-F523)/D523,AND(B523="Long",F523=Q523),(F523/D523)-1,AND(B523="Long",F523&lt;&gt;Q523),(F523/D523)-1,AND(B523="Short",F523&lt;&gt;Q523),(D523-F523)/D523)</f>
        <v>0.19869910006237168</v>
      </c>
      <c r="P523" t="s">
        <v>23</v>
      </c>
      <c r="Q523" s="7">
        <v>53.811999999999998</v>
      </c>
      <c r="R523" s="8">
        <v>43906</v>
      </c>
      <c r="S523" s="10">
        <f t="shared" si="24"/>
        <v>9</v>
      </c>
      <c r="T523" s="10">
        <v>1</v>
      </c>
      <c r="V523" s="11" t="str">
        <f t="shared" si="25"/>
        <v>1</v>
      </c>
      <c r="X523" s="10">
        <v>0</v>
      </c>
      <c r="AC523">
        <f t="shared" si="26"/>
        <v>9</v>
      </c>
    </row>
    <row r="524" spans="1:29" x14ac:dyDescent="0.2">
      <c r="A524" t="s">
        <v>335</v>
      </c>
      <c r="B524" t="s">
        <v>25</v>
      </c>
      <c r="C524" s="6">
        <v>43899</v>
      </c>
      <c r="D524" s="7">
        <v>41.013240000000003</v>
      </c>
      <c r="E524" s="6">
        <v>43935</v>
      </c>
      <c r="F524" s="7">
        <v>47.552639999999997</v>
      </c>
      <c r="G524">
        <v>1</v>
      </c>
      <c r="H524">
        <v>0</v>
      </c>
      <c r="J524" s="7"/>
      <c r="K524" s="8"/>
      <c r="M524" s="7"/>
      <c r="N524" s="8"/>
      <c r="O524" s="9" cm="1">
        <f t="array" ref="O524">_xlfn.IFS(AND(B524="Short",F524=Q524),(D524-F524)/D524,AND(B524="Long",F524=Q524),(F524/D524)-1,AND(B524="Long",F524&lt;&gt;Q524),(F524/D524)-1,AND(B524="Short",F524&lt;&gt;Q524),(D524-F524)/D524)</f>
        <v>0.1594460715612811</v>
      </c>
      <c r="P524" t="s">
        <v>23</v>
      </c>
      <c r="Q524" s="7">
        <v>47.552639999999997</v>
      </c>
      <c r="R524" s="8">
        <v>43899</v>
      </c>
      <c r="S524" s="10">
        <f t="shared" si="24"/>
        <v>36</v>
      </c>
      <c r="T524" s="10">
        <v>1</v>
      </c>
      <c r="V524" s="11" t="str">
        <f t="shared" si="25"/>
        <v>1</v>
      </c>
      <c r="X524" s="10">
        <v>0</v>
      </c>
      <c r="AC524">
        <f t="shared" si="26"/>
        <v>36</v>
      </c>
    </row>
    <row r="525" spans="1:29" x14ac:dyDescent="0.2">
      <c r="A525" t="s">
        <v>335</v>
      </c>
      <c r="B525" t="s">
        <v>25</v>
      </c>
      <c r="C525" s="6">
        <v>44082</v>
      </c>
      <c r="D525" s="7">
        <v>120.74403</v>
      </c>
      <c r="E525" s="6">
        <v>44089</v>
      </c>
      <c r="F525" s="7">
        <v>141.51732999999999</v>
      </c>
      <c r="G525">
        <v>1</v>
      </c>
      <c r="H525">
        <v>0</v>
      </c>
      <c r="J525" s="7"/>
      <c r="K525" s="8"/>
      <c r="M525" s="7"/>
      <c r="N525" s="8"/>
      <c r="O525" s="9" cm="1">
        <f t="array" ref="O525">_xlfn.IFS(AND(B525="Short",F525=Q525),(D525-F525)/D525,AND(B525="Long",F525=Q525),(F525/D525)-1,AND(B525="Long",F525&lt;&gt;Q525),(F525/D525)-1,AND(B525="Short",F525&lt;&gt;Q525),(D525-F525)/D525)</f>
        <v>0.17204411679815546</v>
      </c>
      <c r="P525" t="s">
        <v>23</v>
      </c>
      <c r="Q525" s="7">
        <v>141.51732999999999</v>
      </c>
      <c r="R525" s="8">
        <v>44082</v>
      </c>
      <c r="S525" s="10">
        <f t="shared" si="24"/>
        <v>7</v>
      </c>
      <c r="T525" s="10">
        <v>1</v>
      </c>
      <c r="V525" s="11" t="str">
        <f t="shared" si="25"/>
        <v>1</v>
      </c>
      <c r="X525" s="10">
        <v>0</v>
      </c>
      <c r="AC525">
        <f t="shared" si="26"/>
        <v>7</v>
      </c>
    </row>
    <row r="526" spans="1:29" x14ac:dyDescent="0.2">
      <c r="A526" t="s">
        <v>339</v>
      </c>
      <c r="B526" t="s">
        <v>25</v>
      </c>
      <c r="C526" s="6">
        <v>43906</v>
      </c>
      <c r="D526" s="7">
        <v>225.15899999999999</v>
      </c>
      <c r="E526" s="6">
        <v>43927</v>
      </c>
      <c r="F526" s="7">
        <v>250.649</v>
      </c>
      <c r="G526">
        <v>1</v>
      </c>
      <c r="H526">
        <v>0</v>
      </c>
      <c r="J526" s="7"/>
      <c r="K526" s="8"/>
      <c r="M526" s="7"/>
      <c r="N526" s="8"/>
      <c r="O526" s="9" cm="1">
        <f t="array" ref="O526">_xlfn.IFS(AND(B526="Short",F526=Q526),(D526-F526)/D526,AND(B526="Long",F526=Q526),(F526/D526)-1,AND(B526="Long",F526&lt;&gt;Q526),(F526/D526)-1,AND(B526="Short",F526&lt;&gt;Q526),(D526-F526)/D526)</f>
        <v>0.11320888794141037</v>
      </c>
      <c r="P526" t="s">
        <v>23</v>
      </c>
      <c r="Q526" s="7">
        <v>250.649</v>
      </c>
      <c r="R526" s="8">
        <v>43906</v>
      </c>
      <c r="S526" s="10">
        <f t="shared" si="24"/>
        <v>21</v>
      </c>
      <c r="T526" s="10">
        <v>1</v>
      </c>
      <c r="V526" s="11" t="str">
        <f t="shared" si="25"/>
        <v>1</v>
      </c>
      <c r="X526" s="10">
        <v>0</v>
      </c>
      <c r="AC526">
        <f t="shared" si="26"/>
        <v>21</v>
      </c>
    </row>
    <row r="527" spans="1:29" x14ac:dyDescent="0.2">
      <c r="A527" t="s">
        <v>335</v>
      </c>
      <c r="B527" t="s">
        <v>25</v>
      </c>
      <c r="C527" s="6">
        <v>45509</v>
      </c>
      <c r="D527" s="7">
        <v>187.465</v>
      </c>
      <c r="E527" s="6">
        <v>45519</v>
      </c>
      <c r="F527" s="7">
        <v>209.91499999999999</v>
      </c>
      <c r="G527">
        <v>1</v>
      </c>
      <c r="H527">
        <v>0</v>
      </c>
      <c r="J527" s="7"/>
      <c r="K527" s="8"/>
      <c r="M527" s="7"/>
      <c r="N527" s="8"/>
      <c r="O527" s="9" cm="1">
        <f t="array" ref="O527">_xlfn.IFS(AND(B527="Short",F527=Q527),(D527-F527)/D527,AND(B527="Long",F527=Q527),(F527/D527)-1,AND(B527="Long",F527&lt;&gt;Q527),(F527/D527)-1,AND(B527="Short",F527&lt;&gt;Q527),(D527-F527)/D527)</f>
        <v>0.11975568772837586</v>
      </c>
      <c r="P527" t="s">
        <v>23</v>
      </c>
      <c r="Q527" s="7">
        <v>209.91499999999999</v>
      </c>
      <c r="R527" s="8">
        <v>45509</v>
      </c>
      <c r="S527" s="10">
        <f t="shared" si="24"/>
        <v>10</v>
      </c>
      <c r="T527" s="10">
        <v>1</v>
      </c>
      <c r="V527" s="11" t="str">
        <f t="shared" si="25"/>
        <v>1</v>
      </c>
      <c r="X527" s="10">
        <v>0</v>
      </c>
      <c r="AC527">
        <f t="shared" si="26"/>
        <v>10</v>
      </c>
    </row>
    <row r="528" spans="1:29" x14ac:dyDescent="0.2">
      <c r="A528" t="s">
        <v>339</v>
      </c>
      <c r="B528" t="s">
        <v>25</v>
      </c>
      <c r="C528" s="6">
        <v>44713</v>
      </c>
      <c r="D528" s="7">
        <v>316.65699999999998</v>
      </c>
      <c r="E528" s="6">
        <v>44750</v>
      </c>
      <c r="F528" s="7">
        <v>353.12700000000001</v>
      </c>
      <c r="G528">
        <v>1</v>
      </c>
      <c r="H528">
        <v>0</v>
      </c>
      <c r="J528" s="7"/>
      <c r="K528" s="8"/>
      <c r="M528" s="7"/>
      <c r="N528" s="8"/>
      <c r="O528" s="9" cm="1">
        <f t="array" ref="O528">_xlfn.IFS(AND(B528="Short",F528=Q528),(D528-F528)/D528,AND(B528="Long",F528=Q528),(F528/D528)-1,AND(B528="Long",F528&lt;&gt;Q528),(F528/D528)-1,AND(B528="Short",F528&lt;&gt;Q528),(D528-F528)/D528)</f>
        <v>0.11517193682754545</v>
      </c>
      <c r="P528" t="s">
        <v>23</v>
      </c>
      <c r="Q528" s="7">
        <v>353.12700000000001</v>
      </c>
      <c r="R528" s="8">
        <v>44713</v>
      </c>
      <c r="S528" s="10">
        <f t="shared" si="24"/>
        <v>37</v>
      </c>
      <c r="T528" s="10">
        <v>1</v>
      </c>
      <c r="V528" s="11" t="str">
        <f t="shared" si="25"/>
        <v>1</v>
      </c>
      <c r="X528" s="10">
        <v>0</v>
      </c>
      <c r="AC528">
        <f t="shared" si="26"/>
        <v>37</v>
      </c>
    </row>
    <row r="529" spans="1:29" x14ac:dyDescent="0.2">
      <c r="A529" t="s">
        <v>336</v>
      </c>
      <c r="B529" t="s">
        <v>25</v>
      </c>
      <c r="C529" s="6">
        <v>43906</v>
      </c>
      <c r="D529" s="7">
        <v>47.164000000000001</v>
      </c>
      <c r="E529" s="6">
        <v>43909</v>
      </c>
      <c r="F529" s="7">
        <v>53.103999999999999</v>
      </c>
      <c r="G529">
        <v>1</v>
      </c>
      <c r="H529">
        <v>0</v>
      </c>
      <c r="J529" s="7"/>
      <c r="K529" s="8"/>
      <c r="M529" s="7"/>
      <c r="N529" s="8"/>
      <c r="O529" s="9" cm="1">
        <f t="array" ref="O529">_xlfn.IFS(AND(B529="Short",F529=Q529),(D529-F529)/D529,AND(B529="Long",F529=Q529),(F529/D529)-1,AND(B529="Long",F529&lt;&gt;Q529),(F529/D529)-1,AND(B529="Short",F529&lt;&gt;Q529),(D529-F529)/D529)</f>
        <v>0.12594351624120081</v>
      </c>
      <c r="P529" t="s">
        <v>23</v>
      </c>
      <c r="Q529" s="7">
        <v>53.103999999999999</v>
      </c>
      <c r="R529" s="8">
        <v>43906</v>
      </c>
      <c r="S529" s="10">
        <f t="shared" si="24"/>
        <v>3</v>
      </c>
      <c r="T529" s="10">
        <v>1</v>
      </c>
      <c r="V529" s="11" t="str">
        <f t="shared" si="25"/>
        <v>1</v>
      </c>
      <c r="X529" s="10">
        <v>0</v>
      </c>
      <c r="AC529">
        <f t="shared" si="26"/>
        <v>3</v>
      </c>
    </row>
    <row r="530" spans="1:29" x14ac:dyDescent="0.2">
      <c r="A530" t="s">
        <v>338</v>
      </c>
      <c r="B530" t="s">
        <v>25</v>
      </c>
      <c r="C530" s="6">
        <v>44778</v>
      </c>
      <c r="D530" s="7">
        <v>14.879</v>
      </c>
      <c r="E530" s="6">
        <v>45145</v>
      </c>
      <c r="F530" s="7">
        <v>14.47</v>
      </c>
      <c r="G530">
        <v>0</v>
      </c>
      <c r="H530">
        <v>0</v>
      </c>
      <c r="J530" s="7"/>
      <c r="K530" s="8"/>
      <c r="M530" s="7"/>
      <c r="N530" s="8"/>
      <c r="O530" s="9" cm="1">
        <f t="array" ref="O530">_xlfn.IFS(AND(B530="Short",F530=Q530),(D530-F530)/D530,AND(B530="Long",F530=Q530),(F530/D530)-1,AND(B530="Long",F530&lt;&gt;Q530),(F530/D530)-1,AND(B530="Short",F530&lt;&gt;Q530),(D530-F530)/D530)</f>
        <v>-2.7488406478929917E-2</v>
      </c>
      <c r="P530" t="s">
        <v>23</v>
      </c>
      <c r="Q530" s="7">
        <v>17.768999999999998</v>
      </c>
      <c r="R530" s="8">
        <v>44778</v>
      </c>
      <c r="S530" s="10">
        <f t="shared" si="24"/>
        <v>367</v>
      </c>
      <c r="T530" s="10">
        <v>0</v>
      </c>
      <c r="V530" s="11" t="b">
        <f t="shared" si="25"/>
        <v>0</v>
      </c>
      <c r="X530" s="10">
        <v>0</v>
      </c>
      <c r="AC530" t="b">
        <f t="shared" si="26"/>
        <v>0</v>
      </c>
    </row>
    <row r="531" spans="1:29" x14ac:dyDescent="0.2">
      <c r="A531" t="s">
        <v>319</v>
      </c>
      <c r="B531" t="s">
        <v>25</v>
      </c>
      <c r="C531" s="6">
        <v>43906</v>
      </c>
      <c r="D531" s="7">
        <v>47.529000000000003</v>
      </c>
      <c r="E531" s="6">
        <v>43916</v>
      </c>
      <c r="F531" s="7">
        <v>55.119</v>
      </c>
      <c r="G531">
        <v>1</v>
      </c>
      <c r="H531">
        <v>0</v>
      </c>
      <c r="J531" s="7"/>
      <c r="K531" s="8"/>
      <c r="M531" s="7"/>
      <c r="N531" s="8"/>
      <c r="O531" s="9" cm="1">
        <f t="array" ref="O531">_xlfn.IFS(AND(B531="Short",F531=Q531),(D531-F531)/D531,AND(B531="Long",F531=Q531),(F531/D531)-1,AND(B531="Long",F531&lt;&gt;Q531),(F531/D531)-1,AND(B531="Short",F531&lt;&gt;Q531),(D531-F531)/D531)</f>
        <v>0.15969197752950826</v>
      </c>
      <c r="P531" t="s">
        <v>23</v>
      </c>
      <c r="Q531" s="7">
        <v>55.119</v>
      </c>
      <c r="R531" s="8">
        <v>43906</v>
      </c>
      <c r="S531" s="10">
        <f t="shared" si="24"/>
        <v>10</v>
      </c>
      <c r="T531" s="10">
        <v>1</v>
      </c>
      <c r="V531" s="11" t="str">
        <f t="shared" si="25"/>
        <v>1</v>
      </c>
      <c r="X531" s="10">
        <v>0</v>
      </c>
      <c r="AC531">
        <f t="shared" si="26"/>
        <v>10</v>
      </c>
    </row>
    <row r="532" spans="1:29" x14ac:dyDescent="0.2">
      <c r="A532" t="s">
        <v>336</v>
      </c>
      <c r="B532" t="s">
        <v>22</v>
      </c>
      <c r="C532" s="6">
        <v>44599</v>
      </c>
      <c r="D532" s="7">
        <v>96.489000000000004</v>
      </c>
      <c r="E532" s="6">
        <v>44634</v>
      </c>
      <c r="F532" s="7">
        <v>87.379000000000005</v>
      </c>
      <c r="G532">
        <v>1</v>
      </c>
      <c r="H532">
        <v>0</v>
      </c>
      <c r="J532" s="7"/>
      <c r="K532" s="8"/>
      <c r="M532" s="7"/>
      <c r="N532" s="8"/>
      <c r="O532" s="9" cm="1">
        <f t="array" ref="O532">_xlfn.IFS(AND(B532="Short",F532=Q532),(D532-F532)/D532,AND(B532="Long",F532=Q532),(F532/D532)-1,AND(B532="Long",F532&lt;&gt;Q532),(F532/D532)-1,AND(B532="Short",F532&lt;&gt;Q532),(D532-F532)/D532)</f>
        <v>9.4414907398770828E-2</v>
      </c>
      <c r="P532" t="s">
        <v>23</v>
      </c>
      <c r="Q532" s="7">
        <v>87.379000000000005</v>
      </c>
      <c r="R532" s="8">
        <v>44599</v>
      </c>
      <c r="S532" s="10">
        <f t="shared" si="24"/>
        <v>35</v>
      </c>
      <c r="T532" s="10">
        <v>1</v>
      </c>
      <c r="V532" s="11" t="str">
        <f t="shared" si="25"/>
        <v>1</v>
      </c>
      <c r="X532" s="10">
        <v>0</v>
      </c>
      <c r="AC532">
        <f t="shared" si="26"/>
        <v>35</v>
      </c>
    </row>
    <row r="533" spans="1:29" x14ac:dyDescent="0.2">
      <c r="A533" t="s">
        <v>323</v>
      </c>
      <c r="B533" t="s">
        <v>22</v>
      </c>
      <c r="C533" s="6">
        <v>43762</v>
      </c>
      <c r="D533" s="7">
        <v>75.989000000000004</v>
      </c>
      <c r="E533" s="6">
        <v>43767</v>
      </c>
      <c r="F533" s="7">
        <v>65.879000000000005</v>
      </c>
      <c r="G533">
        <v>1</v>
      </c>
      <c r="H533">
        <v>0</v>
      </c>
      <c r="J533" s="7"/>
      <c r="K533" s="8"/>
      <c r="M533" s="7"/>
      <c r="N533" s="8"/>
      <c r="O533" s="9" cm="1">
        <f t="array" ref="O533">_xlfn.IFS(AND(B533="Short",F533=Q533),(D533-F533)/D533,AND(B533="Long",F533=Q533),(F533/D533)-1,AND(B533="Long",F533&lt;&gt;Q533),(F533/D533)-1,AND(B533="Short",F533&lt;&gt;Q533),(D533-F533)/D533)</f>
        <v>0.13304557238547682</v>
      </c>
      <c r="P533" t="s">
        <v>23</v>
      </c>
      <c r="Q533" s="7">
        <v>65.879000000000005</v>
      </c>
      <c r="R533" s="8">
        <v>43762</v>
      </c>
      <c r="S533" s="10">
        <f t="shared" si="24"/>
        <v>5</v>
      </c>
      <c r="T533" s="10">
        <v>1</v>
      </c>
      <c r="V533" s="11" t="str">
        <f t="shared" si="25"/>
        <v>1</v>
      </c>
      <c r="X533" s="10">
        <v>0</v>
      </c>
      <c r="AC533">
        <f t="shared" si="26"/>
        <v>5</v>
      </c>
    </row>
    <row r="534" spans="1:29" x14ac:dyDescent="0.2">
      <c r="A534" t="s">
        <v>323</v>
      </c>
      <c r="B534" t="s">
        <v>25</v>
      </c>
      <c r="C534" s="6">
        <v>43906</v>
      </c>
      <c r="D534" s="7">
        <v>50.915999999999997</v>
      </c>
      <c r="E534" s="6">
        <v>43915</v>
      </c>
      <c r="F534" s="7">
        <v>56.975999999999999</v>
      </c>
      <c r="G534">
        <v>1</v>
      </c>
      <c r="H534">
        <v>0</v>
      </c>
      <c r="J534" s="7"/>
      <c r="K534" s="8"/>
      <c r="M534" s="7"/>
      <c r="N534" s="8"/>
      <c r="O534" s="9" cm="1">
        <f t="array" ref="O534">_xlfn.IFS(AND(B534="Short",F534=Q534),(D534-F534)/D534,AND(B534="Long",F534=Q534),(F534/D534)-1,AND(B534="Long",F534&lt;&gt;Q534),(F534/D534)-1,AND(B534="Short",F534&lt;&gt;Q534),(D534-F534)/D534)</f>
        <v>0.11901956163092153</v>
      </c>
      <c r="P534" t="s">
        <v>23</v>
      </c>
      <c r="Q534" s="7">
        <v>56.975999999999999</v>
      </c>
      <c r="R534" s="8">
        <v>43906</v>
      </c>
      <c r="S534" s="10">
        <f t="shared" si="24"/>
        <v>9</v>
      </c>
      <c r="T534" s="10">
        <v>1</v>
      </c>
      <c r="V534" s="11" t="str">
        <f t="shared" si="25"/>
        <v>1</v>
      </c>
      <c r="X534" s="10">
        <v>0</v>
      </c>
      <c r="AC534">
        <f t="shared" si="26"/>
        <v>9</v>
      </c>
    </row>
    <row r="535" spans="1:29" x14ac:dyDescent="0.2">
      <c r="A535" t="s">
        <v>323</v>
      </c>
      <c r="B535" t="s">
        <v>22</v>
      </c>
      <c r="C535" s="6">
        <v>44224</v>
      </c>
      <c r="D535" s="7">
        <v>132.59299999999999</v>
      </c>
      <c r="E535" s="6">
        <v>44260</v>
      </c>
      <c r="F535" s="7">
        <v>119.523</v>
      </c>
      <c r="G535">
        <v>1</v>
      </c>
      <c r="H535">
        <v>0</v>
      </c>
      <c r="J535" s="7"/>
      <c r="K535" s="8"/>
      <c r="M535" s="7"/>
      <c r="N535" s="8"/>
      <c r="O535" s="9" cm="1">
        <f t="array" ref="O535">_xlfn.IFS(AND(B535="Short",F535=Q535),(D535-F535)/D535,AND(B535="Long",F535=Q535),(F535/D535)-1,AND(B535="Long",F535&lt;&gt;Q535),(F535/D535)-1,AND(B535="Short",F535&lt;&gt;Q535),(D535-F535)/D535)</f>
        <v>9.8572322822471733E-2</v>
      </c>
      <c r="P535" t="s">
        <v>23</v>
      </c>
      <c r="Q535" s="7">
        <v>119.523</v>
      </c>
      <c r="R535" s="8">
        <v>44224</v>
      </c>
      <c r="S535" s="10">
        <f t="shared" si="24"/>
        <v>36</v>
      </c>
      <c r="T535" s="10">
        <v>1</v>
      </c>
      <c r="V535" s="11" t="str">
        <f t="shared" si="25"/>
        <v>1</v>
      </c>
      <c r="X535" s="10">
        <v>0</v>
      </c>
      <c r="AC535">
        <f t="shared" si="26"/>
        <v>36</v>
      </c>
    </row>
    <row r="536" spans="1:29" x14ac:dyDescent="0.2">
      <c r="A536" t="s">
        <v>342</v>
      </c>
      <c r="B536" t="s">
        <v>22</v>
      </c>
      <c r="C536" s="6">
        <v>45140</v>
      </c>
      <c r="D536" s="7">
        <v>248.89500000000001</v>
      </c>
      <c r="E536" s="6">
        <v>45159</v>
      </c>
      <c r="F536" s="7">
        <v>221.245</v>
      </c>
      <c r="G536">
        <v>1</v>
      </c>
      <c r="H536">
        <v>0</v>
      </c>
      <c r="J536" s="7"/>
      <c r="K536" s="8"/>
      <c r="M536" s="7"/>
      <c r="N536" s="8"/>
      <c r="O536" s="9" cm="1">
        <f t="array" ref="O536">_xlfn.IFS(AND(B536="Short",F536=Q536),(D536-F536)/D536,AND(B536="Long",F536=Q536),(F536/D536)-1,AND(B536="Long",F536&lt;&gt;Q536),(F536/D536)-1,AND(B536="Short",F536&lt;&gt;Q536),(D536-F536)/D536)</f>
        <v>0.11109102231864844</v>
      </c>
      <c r="P536" t="s">
        <v>23</v>
      </c>
      <c r="Q536" s="7">
        <v>221.245</v>
      </c>
      <c r="R536" s="8">
        <v>45140</v>
      </c>
      <c r="S536" s="10">
        <f t="shared" si="24"/>
        <v>19</v>
      </c>
      <c r="T536" s="10">
        <v>1</v>
      </c>
      <c r="V536" s="11" t="str">
        <f t="shared" si="25"/>
        <v>1</v>
      </c>
      <c r="X536" s="10">
        <v>0</v>
      </c>
      <c r="AC536">
        <f t="shared" si="26"/>
        <v>19</v>
      </c>
    </row>
    <row r="537" spans="1:29" x14ac:dyDescent="0.2">
      <c r="A537" t="s">
        <v>323</v>
      </c>
      <c r="B537" t="s">
        <v>22</v>
      </c>
      <c r="C537" s="6">
        <v>44679</v>
      </c>
      <c r="D537" s="7">
        <v>114.333</v>
      </c>
      <c r="E537" s="6">
        <v>45047</v>
      </c>
      <c r="F537" s="7">
        <v>125.62</v>
      </c>
      <c r="G537">
        <v>0</v>
      </c>
      <c r="H537">
        <v>0</v>
      </c>
      <c r="J537" s="7"/>
      <c r="K537" s="8"/>
      <c r="M537" s="7"/>
      <c r="N537" s="8"/>
      <c r="O537" s="9" cm="1">
        <f t="array" ref="O537">_xlfn.IFS(AND(B537="Short",F537=Q537),(D537-F537)/D537,AND(B537="Long",F537=Q537),(F537/D537)-1,AND(B537="Long",F537&lt;&gt;Q537),(F537/D537)-1,AND(B537="Short",F537&lt;&gt;Q537),(D537-F537)/D537)</f>
        <v>-9.872040443266604E-2</v>
      </c>
      <c r="P537" t="s">
        <v>23</v>
      </c>
      <c r="Q537" s="7">
        <v>95.763000000000005</v>
      </c>
      <c r="R537" s="8">
        <v>44679</v>
      </c>
      <c r="S537" s="10">
        <f t="shared" si="24"/>
        <v>368</v>
      </c>
      <c r="T537" s="10">
        <v>0</v>
      </c>
      <c r="V537" s="11" t="b">
        <f t="shared" si="25"/>
        <v>0</v>
      </c>
      <c r="X537" s="10">
        <v>0</v>
      </c>
      <c r="AC537" t="b">
        <f t="shared" si="26"/>
        <v>0</v>
      </c>
    </row>
    <row r="538" spans="1:29" x14ac:dyDescent="0.2">
      <c r="A538" t="s">
        <v>343</v>
      </c>
      <c r="B538" t="s">
        <v>25</v>
      </c>
      <c r="C538" s="6">
        <v>43906</v>
      </c>
      <c r="D538" s="7">
        <v>35.988</v>
      </c>
      <c r="E538" s="6">
        <v>43915</v>
      </c>
      <c r="F538" s="7">
        <v>42.468000000000004</v>
      </c>
      <c r="G538">
        <v>1</v>
      </c>
      <c r="H538">
        <v>0</v>
      </c>
      <c r="J538" s="7"/>
      <c r="K538" s="8"/>
      <c r="M538" s="7"/>
      <c r="N538" s="8"/>
      <c r="O538" s="9" cm="1">
        <f t="array" ref="O538">_xlfn.IFS(AND(B538="Short",F538=Q538),(D538-F538)/D538,AND(B538="Long",F538=Q538),(F538/D538)-1,AND(B538="Long",F538&lt;&gt;Q538),(F538/D538)-1,AND(B538="Short",F538&lt;&gt;Q538),(D538-F538)/D538)</f>
        <v>0.1800600200066691</v>
      </c>
      <c r="P538" t="s">
        <v>23</v>
      </c>
      <c r="Q538" s="7">
        <v>42.468000000000004</v>
      </c>
      <c r="R538" s="8">
        <v>43906</v>
      </c>
      <c r="S538" s="10">
        <f t="shared" si="24"/>
        <v>9</v>
      </c>
      <c r="T538" s="10">
        <v>1</v>
      </c>
      <c r="V538" s="11" t="str">
        <f t="shared" si="25"/>
        <v>1</v>
      </c>
      <c r="X538" s="10">
        <v>0</v>
      </c>
      <c r="AC538">
        <f t="shared" si="26"/>
        <v>9</v>
      </c>
    </row>
    <row r="539" spans="1:29" x14ac:dyDescent="0.2">
      <c r="A539" t="s">
        <v>343</v>
      </c>
      <c r="B539" t="s">
        <v>25</v>
      </c>
      <c r="C539" s="6">
        <v>43952</v>
      </c>
      <c r="D539" s="7">
        <v>41.058</v>
      </c>
      <c r="E539" s="6">
        <v>43986</v>
      </c>
      <c r="F539" s="7">
        <v>46.637999999999998</v>
      </c>
      <c r="G539">
        <v>1</v>
      </c>
      <c r="H539">
        <v>0</v>
      </c>
      <c r="J539" s="7"/>
      <c r="K539" s="8"/>
      <c r="M539" s="7"/>
      <c r="N539" s="8"/>
      <c r="O539" s="9" cm="1">
        <f t="array" ref="O539">_xlfn.IFS(AND(B539="Short",F539=Q539),(D539-F539)/D539,AND(B539="Long",F539=Q539),(F539/D539)-1,AND(B539="Long",F539&lt;&gt;Q539),(F539/D539)-1,AND(B539="Short",F539&lt;&gt;Q539),(D539-F539)/D539)</f>
        <v>0.1359053046909251</v>
      </c>
      <c r="P539" t="s">
        <v>23</v>
      </c>
      <c r="Q539" s="7">
        <v>46.637999999999998</v>
      </c>
      <c r="R539" s="8">
        <v>43952</v>
      </c>
      <c r="S539" s="10">
        <f t="shared" si="24"/>
        <v>34</v>
      </c>
      <c r="T539" s="10">
        <v>1</v>
      </c>
      <c r="V539" s="11" t="str">
        <f t="shared" si="25"/>
        <v>1</v>
      </c>
      <c r="X539" s="10">
        <v>0</v>
      </c>
      <c r="AC539">
        <f t="shared" si="26"/>
        <v>34</v>
      </c>
    </row>
    <row r="540" spans="1:29" x14ac:dyDescent="0.2">
      <c r="A540" t="s">
        <v>346</v>
      </c>
      <c r="B540" t="s">
        <v>25</v>
      </c>
      <c r="C540" s="6">
        <v>43906</v>
      </c>
      <c r="D540" s="7">
        <v>19.366</v>
      </c>
      <c r="E540" s="6">
        <v>43921</v>
      </c>
      <c r="F540" s="7">
        <v>22.126000000000001</v>
      </c>
      <c r="G540">
        <v>1</v>
      </c>
      <c r="H540">
        <v>0</v>
      </c>
      <c r="J540" s="7"/>
      <c r="K540" s="8"/>
      <c r="M540" s="7"/>
      <c r="N540" s="8"/>
      <c r="O540" s="9" cm="1">
        <f t="array" ref="O540">_xlfn.IFS(AND(B540="Short",F540=Q540),(D540-F540)/D540,AND(B540="Long",F540=Q540),(F540/D540)-1,AND(B540="Long",F540&lt;&gt;Q540),(F540/D540)-1,AND(B540="Short",F540&lt;&gt;Q540),(D540-F540)/D540)</f>
        <v>0.14251781472684089</v>
      </c>
      <c r="P540" t="s">
        <v>23</v>
      </c>
      <c r="Q540" s="7">
        <v>22.126000000000001</v>
      </c>
      <c r="R540" s="8">
        <v>43906</v>
      </c>
      <c r="S540" s="10">
        <f t="shared" si="24"/>
        <v>15</v>
      </c>
      <c r="T540" s="10">
        <v>1</v>
      </c>
      <c r="V540" s="11" t="str">
        <f t="shared" si="25"/>
        <v>1</v>
      </c>
      <c r="X540" s="10">
        <v>0</v>
      </c>
      <c r="AC540">
        <f t="shared" si="26"/>
        <v>15</v>
      </c>
    </row>
    <row r="541" spans="1:29" x14ac:dyDescent="0.2">
      <c r="A541" t="s">
        <v>343</v>
      </c>
      <c r="B541" t="s">
        <v>22</v>
      </c>
      <c r="C541" s="6">
        <v>44225</v>
      </c>
      <c r="D541" s="7">
        <v>58.058999999999997</v>
      </c>
      <c r="E541" s="6">
        <v>44498</v>
      </c>
      <c r="F541" s="7">
        <v>52.048999999999999</v>
      </c>
      <c r="G541">
        <v>1</v>
      </c>
      <c r="H541">
        <v>0</v>
      </c>
      <c r="J541" s="7"/>
      <c r="K541" s="8"/>
      <c r="M541" s="7"/>
      <c r="N541" s="8"/>
      <c r="O541" s="9" cm="1">
        <f t="array" ref="O541">_xlfn.IFS(AND(B541="Short",F541=Q541),(D541-F541)/D541,AND(B541="Long",F541=Q541),(F541/D541)-1,AND(B541="Long",F541&lt;&gt;Q541),(F541/D541)-1,AND(B541="Short",F541&lt;&gt;Q541),(D541-F541)/D541)</f>
        <v>0.10351538951755969</v>
      </c>
      <c r="P541" t="s">
        <v>23</v>
      </c>
      <c r="Q541" s="7">
        <v>52.048999999999999</v>
      </c>
      <c r="R541" s="8">
        <v>44225</v>
      </c>
      <c r="S541" s="10">
        <f t="shared" si="24"/>
        <v>273</v>
      </c>
      <c r="T541" s="10">
        <v>1</v>
      </c>
      <c r="V541" s="11" t="str">
        <f t="shared" si="25"/>
        <v>1</v>
      </c>
      <c r="X541" s="10">
        <v>0</v>
      </c>
      <c r="AC541">
        <f t="shared" si="26"/>
        <v>273</v>
      </c>
    </row>
    <row r="542" spans="1:29" x14ac:dyDescent="0.2">
      <c r="A542" t="s">
        <v>329</v>
      </c>
      <c r="B542" t="s">
        <v>25</v>
      </c>
      <c r="C542" s="6">
        <v>43906</v>
      </c>
      <c r="D542" s="7">
        <v>29.452999999999999</v>
      </c>
      <c r="E542" s="6">
        <v>43927</v>
      </c>
      <c r="F542" s="7">
        <v>32.783000000000001</v>
      </c>
      <c r="G542">
        <v>1</v>
      </c>
      <c r="H542">
        <v>0</v>
      </c>
      <c r="J542" s="7"/>
      <c r="K542" s="8"/>
      <c r="M542" s="7"/>
      <c r="N542" s="8"/>
      <c r="O542" s="9" cm="1">
        <f t="array" ref="O542">_xlfn.IFS(AND(B542="Short",F542=Q542),(D542-F542)/D542,AND(B542="Long",F542=Q542),(F542/D542)-1,AND(B542="Long",F542&lt;&gt;Q542),(F542/D542)-1,AND(B542="Short",F542&lt;&gt;Q542),(D542-F542)/D542)</f>
        <v>0.11306148779411274</v>
      </c>
      <c r="P542" t="s">
        <v>23</v>
      </c>
      <c r="Q542" s="7">
        <v>32.783000000000001</v>
      </c>
      <c r="R542" s="8">
        <v>43906</v>
      </c>
      <c r="S542" s="10">
        <f t="shared" si="24"/>
        <v>21</v>
      </c>
      <c r="T542" s="10">
        <v>1</v>
      </c>
      <c r="V542" s="11" t="str">
        <f t="shared" si="25"/>
        <v>1</v>
      </c>
      <c r="X542" s="10">
        <v>0</v>
      </c>
      <c r="AC542">
        <f t="shared" si="26"/>
        <v>21</v>
      </c>
    </row>
    <row r="543" spans="1:29" x14ac:dyDescent="0.2">
      <c r="A543" t="s">
        <v>343</v>
      </c>
      <c r="B543" t="s">
        <v>25</v>
      </c>
      <c r="C543" s="6">
        <v>44498</v>
      </c>
      <c r="D543" s="7">
        <v>50.655999999999999</v>
      </c>
      <c r="E543" s="6">
        <v>44511</v>
      </c>
      <c r="F543" s="7">
        <v>58.015999999999998</v>
      </c>
      <c r="G543">
        <v>1</v>
      </c>
      <c r="H543">
        <v>0</v>
      </c>
      <c r="J543" s="7"/>
      <c r="K543" s="8"/>
      <c r="M543" s="7"/>
      <c r="N543" s="8"/>
      <c r="O543" s="9" cm="1">
        <f t="array" ref="O543">_xlfn.IFS(AND(B543="Short",F543=Q543),(D543-F543)/D543,AND(B543="Long",F543=Q543),(F543/D543)-1,AND(B543="Long",F543&lt;&gt;Q543),(F543/D543)-1,AND(B543="Short",F543&lt;&gt;Q543),(D543-F543)/D543)</f>
        <v>0.14529374605180045</v>
      </c>
      <c r="P543" t="s">
        <v>23</v>
      </c>
      <c r="Q543" s="7">
        <v>58.015999999999998</v>
      </c>
      <c r="R543" s="8">
        <v>44498</v>
      </c>
      <c r="S543" s="10">
        <f t="shared" si="24"/>
        <v>13</v>
      </c>
      <c r="T543" s="10">
        <v>1</v>
      </c>
      <c r="V543" s="11" t="str">
        <f t="shared" si="25"/>
        <v>1</v>
      </c>
      <c r="X543" s="10">
        <v>0</v>
      </c>
      <c r="AC543">
        <f t="shared" si="26"/>
        <v>13</v>
      </c>
    </row>
    <row r="544" spans="1:29" x14ac:dyDescent="0.2">
      <c r="A544" t="s">
        <v>340</v>
      </c>
      <c r="B544" t="s">
        <v>25</v>
      </c>
      <c r="C544" s="6">
        <v>43906</v>
      </c>
      <c r="D544" s="7">
        <v>91.515000000000001</v>
      </c>
      <c r="E544" s="6">
        <v>44033</v>
      </c>
      <c r="F544" s="7">
        <v>104.765</v>
      </c>
      <c r="G544">
        <v>1</v>
      </c>
      <c r="H544">
        <v>0</v>
      </c>
      <c r="J544" s="7"/>
      <c r="K544" s="8"/>
      <c r="M544" s="7"/>
      <c r="N544" s="8"/>
      <c r="O544" s="9" cm="1">
        <f t="array" ref="O544">_xlfn.IFS(AND(B544="Short",F544=Q544),(D544-F544)/D544,AND(B544="Long",F544=Q544),(F544/D544)-1,AND(B544="Long",F544&lt;&gt;Q544),(F544/D544)-1,AND(B544="Short",F544&lt;&gt;Q544),(D544-F544)/D544)</f>
        <v>0.14478500792219862</v>
      </c>
      <c r="P544" t="s">
        <v>23</v>
      </c>
      <c r="Q544" s="7">
        <v>104.765</v>
      </c>
      <c r="R544" s="8">
        <v>43906</v>
      </c>
      <c r="S544" s="10">
        <f t="shared" si="24"/>
        <v>127</v>
      </c>
      <c r="T544" s="10">
        <v>1</v>
      </c>
      <c r="V544" s="11" t="str">
        <f t="shared" si="25"/>
        <v>1</v>
      </c>
      <c r="X544" s="10">
        <v>0</v>
      </c>
      <c r="AC544">
        <f t="shared" si="26"/>
        <v>127</v>
      </c>
    </row>
    <row r="545" spans="1:29" x14ac:dyDescent="0.2">
      <c r="A545" t="s">
        <v>343</v>
      </c>
      <c r="B545" t="s">
        <v>22</v>
      </c>
      <c r="C545" s="6">
        <v>44684</v>
      </c>
      <c r="D545" s="7">
        <v>59.427999999999997</v>
      </c>
      <c r="E545" s="6">
        <v>44725</v>
      </c>
      <c r="F545" s="7">
        <v>53.308</v>
      </c>
      <c r="G545">
        <v>1</v>
      </c>
      <c r="H545">
        <v>0</v>
      </c>
      <c r="J545" s="7"/>
      <c r="K545" s="8"/>
      <c r="M545" s="7"/>
      <c r="N545" s="8"/>
      <c r="O545" s="9" cm="1">
        <f t="array" ref="O545">_xlfn.IFS(AND(B545="Short",F545=Q545),(D545-F545)/D545,AND(B545="Long",F545=Q545),(F545/D545)-1,AND(B545="Long",F545&lt;&gt;Q545),(F545/D545)-1,AND(B545="Short",F545&lt;&gt;Q545),(D545-F545)/D545)</f>
        <v>0.10298175943999457</v>
      </c>
      <c r="P545" t="s">
        <v>23</v>
      </c>
      <c r="Q545" s="7">
        <v>53.308</v>
      </c>
      <c r="R545" s="8">
        <v>44684</v>
      </c>
      <c r="S545" s="10">
        <f t="shared" si="24"/>
        <v>41</v>
      </c>
      <c r="T545" s="10">
        <v>1</v>
      </c>
      <c r="V545" s="11" t="str">
        <f t="shared" si="25"/>
        <v>1</v>
      </c>
      <c r="X545" s="10">
        <v>0</v>
      </c>
      <c r="AC545">
        <f t="shared" si="26"/>
        <v>41</v>
      </c>
    </row>
    <row r="546" spans="1:29" x14ac:dyDescent="0.2">
      <c r="A546" t="s">
        <v>348</v>
      </c>
      <c r="B546" t="s">
        <v>25</v>
      </c>
      <c r="C546" s="6">
        <v>43899</v>
      </c>
      <c r="D546" s="7">
        <v>54.631</v>
      </c>
      <c r="E546" s="6">
        <v>43930</v>
      </c>
      <c r="F546" s="7">
        <v>60.741</v>
      </c>
      <c r="G546">
        <v>1</v>
      </c>
      <c r="H546">
        <v>0</v>
      </c>
      <c r="J546" s="7"/>
      <c r="K546" s="8"/>
      <c r="M546" s="7"/>
      <c r="N546" s="8"/>
      <c r="O546" s="9" cm="1">
        <f t="array" ref="O546">_xlfn.IFS(AND(B546="Short",F546=Q546),(D546-F546)/D546,AND(B546="Long",F546=Q546),(F546/D546)-1,AND(B546="Long",F546&lt;&gt;Q546),(F546/D546)-1,AND(B546="Short",F546&lt;&gt;Q546),(D546-F546)/D546)</f>
        <v>0.11184126228697999</v>
      </c>
      <c r="P546" t="s">
        <v>23</v>
      </c>
      <c r="Q546" s="7">
        <v>60.741</v>
      </c>
      <c r="R546" s="8">
        <v>43899</v>
      </c>
      <c r="S546" s="10">
        <f t="shared" si="24"/>
        <v>31</v>
      </c>
      <c r="T546" s="10">
        <v>1</v>
      </c>
      <c r="V546" s="11" t="str">
        <f t="shared" si="25"/>
        <v>1</v>
      </c>
      <c r="X546" s="10">
        <v>0</v>
      </c>
      <c r="AC546">
        <f t="shared" si="26"/>
        <v>31</v>
      </c>
    </row>
    <row r="547" spans="1:29" x14ac:dyDescent="0.2">
      <c r="A547" t="s">
        <v>343</v>
      </c>
      <c r="B547" t="s">
        <v>22</v>
      </c>
      <c r="C547" s="6">
        <v>45229</v>
      </c>
      <c r="D547" s="7">
        <v>42.731999999999999</v>
      </c>
      <c r="E547" s="6">
        <v>45230</v>
      </c>
      <c r="F547" s="7">
        <v>38.552</v>
      </c>
      <c r="G547">
        <v>1</v>
      </c>
      <c r="H547">
        <v>0</v>
      </c>
      <c r="J547" s="7"/>
      <c r="K547" s="8"/>
      <c r="M547" s="7"/>
      <c r="N547" s="8"/>
      <c r="O547" s="9" cm="1">
        <f t="array" ref="O547">_xlfn.IFS(AND(B547="Short",F547=Q547),(D547-F547)/D547,AND(B547="Long",F547=Q547),(F547/D547)-1,AND(B547="Long",F547&lt;&gt;Q547),(F547/D547)-1,AND(B547="Short",F547&lt;&gt;Q547),(D547-F547)/D547)</f>
        <v>9.7818964710287365E-2</v>
      </c>
      <c r="P547" t="s">
        <v>23</v>
      </c>
      <c r="Q547" s="7">
        <v>38.552</v>
      </c>
      <c r="R547" s="8">
        <v>45229</v>
      </c>
      <c r="S547" s="10">
        <f t="shared" si="24"/>
        <v>1</v>
      </c>
      <c r="T547" s="10">
        <v>1</v>
      </c>
      <c r="V547" s="11" t="str">
        <f t="shared" si="25"/>
        <v>1</v>
      </c>
      <c r="X547" s="10">
        <v>0</v>
      </c>
      <c r="AC547">
        <f t="shared" si="26"/>
        <v>1</v>
      </c>
    </row>
    <row r="548" spans="1:29" x14ac:dyDescent="0.2">
      <c r="A548" t="s">
        <v>348</v>
      </c>
      <c r="B548" t="s">
        <v>25</v>
      </c>
      <c r="C548" s="6">
        <v>45033</v>
      </c>
      <c r="D548" s="7">
        <v>68.302999999999997</v>
      </c>
      <c r="E548" s="6">
        <v>45399</v>
      </c>
      <c r="F548" s="7">
        <v>72.81</v>
      </c>
      <c r="G548">
        <v>0</v>
      </c>
      <c r="H548">
        <v>0</v>
      </c>
      <c r="J548" s="7"/>
      <c r="K548" s="8"/>
      <c r="M548" s="7"/>
      <c r="N548" s="8"/>
      <c r="O548" s="9" cm="1">
        <f t="array" ref="O548">_xlfn.IFS(AND(B548="Short",F548=Q548),(D548-F548)/D548,AND(B548="Long",F548=Q548),(F548/D548)-1,AND(B548="Long",F548&lt;&gt;Q548),(F548/D548)-1,AND(B548="Short",F548&lt;&gt;Q548),(D548-F548)/D548)</f>
        <v>6.5985388635931175E-2</v>
      </c>
      <c r="P548" t="s">
        <v>23</v>
      </c>
      <c r="Q548" s="7">
        <v>81.332999999999998</v>
      </c>
      <c r="R548" s="8">
        <v>45033</v>
      </c>
      <c r="S548" s="10">
        <f t="shared" si="24"/>
        <v>366</v>
      </c>
      <c r="T548" s="10">
        <v>0</v>
      </c>
      <c r="V548" s="11" t="b">
        <f t="shared" si="25"/>
        <v>0</v>
      </c>
      <c r="X548" s="10">
        <v>0</v>
      </c>
      <c r="AC548">
        <f t="shared" si="26"/>
        <v>366</v>
      </c>
    </row>
    <row r="549" spans="1:29" x14ac:dyDescent="0.2">
      <c r="A549" t="s">
        <v>349</v>
      </c>
      <c r="B549" t="s">
        <v>22</v>
      </c>
      <c r="C549" s="6">
        <v>43927</v>
      </c>
      <c r="D549" s="7">
        <v>40.616999999999997</v>
      </c>
      <c r="E549" s="6">
        <v>43965</v>
      </c>
      <c r="F549" s="7">
        <v>36.887</v>
      </c>
      <c r="G549">
        <v>1</v>
      </c>
      <c r="H549">
        <v>0</v>
      </c>
      <c r="J549" s="7"/>
      <c r="K549" s="8"/>
      <c r="M549" s="7"/>
      <c r="N549" s="8"/>
      <c r="O549" s="9" cm="1">
        <f t="array" ref="O549">_xlfn.IFS(AND(B549="Short",F549=Q549),(D549-F549)/D549,AND(B549="Long",F549=Q549),(F549/D549)-1,AND(B549="Long",F549&lt;&gt;Q549),(F549/D549)-1,AND(B549="Short",F549&lt;&gt;Q549),(D549-F549)/D549)</f>
        <v>9.1833468744614247E-2</v>
      </c>
      <c r="P549" t="s">
        <v>23</v>
      </c>
      <c r="Q549" s="7">
        <v>36.887</v>
      </c>
      <c r="R549" s="8">
        <v>43927</v>
      </c>
      <c r="S549" s="10">
        <f t="shared" si="24"/>
        <v>38</v>
      </c>
      <c r="T549" s="10">
        <v>1</v>
      </c>
      <c r="V549" s="11" t="str">
        <f t="shared" si="25"/>
        <v>1</v>
      </c>
      <c r="X549" s="10">
        <v>0</v>
      </c>
      <c r="AC549">
        <f t="shared" si="26"/>
        <v>38</v>
      </c>
    </row>
    <row r="550" spans="1:29" x14ac:dyDescent="0.2">
      <c r="A550" t="s">
        <v>340</v>
      </c>
      <c r="B550" t="s">
        <v>22</v>
      </c>
      <c r="C550" s="6">
        <v>44041</v>
      </c>
      <c r="D550" s="7">
        <v>115.67100000000001</v>
      </c>
      <c r="E550" s="6">
        <v>44407</v>
      </c>
      <c r="F550" s="7">
        <v>203.61</v>
      </c>
      <c r="G550">
        <v>0</v>
      </c>
      <c r="H550">
        <v>0</v>
      </c>
      <c r="J550" s="7"/>
      <c r="K550" s="8"/>
      <c r="M550" s="7"/>
      <c r="N550" s="8"/>
      <c r="O550" s="9" cm="1">
        <f t="array" ref="O550">_xlfn.IFS(AND(B550="Short",F550=Q550),(D550-F550)/D550,AND(B550="Long",F550=Q550),(F550/D550)-1,AND(B550="Long",F550&lt;&gt;Q550),(F550/D550)-1,AND(B550="Short",F550&lt;&gt;Q550),(D550-F550)/D550)</f>
        <v>-0.7602510568768317</v>
      </c>
      <c r="P550" t="s">
        <v>23</v>
      </c>
      <c r="Q550" s="7">
        <v>102.381</v>
      </c>
      <c r="R550" s="8">
        <v>44041</v>
      </c>
      <c r="S550" s="10">
        <f t="shared" si="24"/>
        <v>366</v>
      </c>
      <c r="T550" s="10">
        <v>0</v>
      </c>
      <c r="V550" s="11" t="b">
        <f t="shared" si="25"/>
        <v>0</v>
      </c>
      <c r="X550" s="10">
        <v>0</v>
      </c>
      <c r="AC550" t="b">
        <f t="shared" si="26"/>
        <v>0</v>
      </c>
    </row>
    <row r="551" spans="1:29" x14ac:dyDescent="0.2">
      <c r="A551" t="s">
        <v>333</v>
      </c>
      <c r="B551" t="s">
        <v>25</v>
      </c>
      <c r="C551" s="6">
        <v>43906</v>
      </c>
      <c r="D551" s="7">
        <v>60.6</v>
      </c>
      <c r="E551" s="6">
        <v>43914</v>
      </c>
      <c r="F551" s="7">
        <v>71.8</v>
      </c>
      <c r="G551">
        <v>1</v>
      </c>
      <c r="H551">
        <v>0</v>
      </c>
      <c r="J551" s="7"/>
      <c r="K551" s="8"/>
      <c r="M551" s="7"/>
      <c r="N551" s="8"/>
      <c r="O551" s="9" cm="1">
        <f t="array" ref="O551">_xlfn.IFS(AND(B551="Short",F551=Q551),(D551-F551)/D551,AND(B551="Long",F551=Q551),(F551/D551)-1,AND(B551="Long",F551&lt;&gt;Q551),(F551/D551)-1,AND(B551="Short",F551&lt;&gt;Q551),(D551-F551)/D551)</f>
        <v>0.18481848184818483</v>
      </c>
      <c r="P551" t="s">
        <v>23</v>
      </c>
      <c r="Q551" s="7">
        <v>71.8</v>
      </c>
      <c r="R551" s="8">
        <v>43906</v>
      </c>
      <c r="S551" s="10">
        <f t="shared" si="24"/>
        <v>8</v>
      </c>
      <c r="T551" s="10">
        <v>1</v>
      </c>
      <c r="V551" s="11" t="str">
        <f t="shared" si="25"/>
        <v>1</v>
      </c>
      <c r="X551" s="10">
        <v>0</v>
      </c>
      <c r="AC551">
        <f t="shared" si="26"/>
        <v>8</v>
      </c>
    </row>
    <row r="552" spans="1:29" x14ac:dyDescent="0.2">
      <c r="A552" t="s">
        <v>333</v>
      </c>
      <c r="B552" t="s">
        <v>22</v>
      </c>
      <c r="C552" s="6">
        <v>44144</v>
      </c>
      <c r="D552" s="7">
        <v>85.305000000000007</v>
      </c>
      <c r="E552" s="6">
        <v>44510</v>
      </c>
      <c r="F552" s="7">
        <v>182.28</v>
      </c>
      <c r="G552">
        <v>0</v>
      </c>
      <c r="H552">
        <v>0</v>
      </c>
      <c r="J552" s="7"/>
      <c r="K552" s="8"/>
      <c r="M552" s="7"/>
      <c r="N552" s="8"/>
      <c r="O552" s="9" cm="1">
        <f t="array" ref="O552">_xlfn.IFS(AND(B552="Short",F552=Q552),(D552-F552)/D552,AND(B552="Long",F552=Q552),(F552/D552)-1,AND(B552="Long",F552&lt;&gt;Q552),(F552/D552)-1,AND(B552="Short",F552&lt;&gt;Q552),(D552-F552)/D552)</f>
        <v>-1.1368032354492701</v>
      </c>
      <c r="P552" t="s">
        <v>23</v>
      </c>
      <c r="Q552" s="7">
        <v>76.454999999999998</v>
      </c>
      <c r="R552" s="8">
        <v>44144</v>
      </c>
      <c r="S552" s="10">
        <f t="shared" si="24"/>
        <v>366</v>
      </c>
      <c r="T552" s="10">
        <v>0</v>
      </c>
      <c r="V552" s="11" t="b">
        <f t="shared" si="25"/>
        <v>0</v>
      </c>
      <c r="X552" s="10">
        <v>0</v>
      </c>
      <c r="AC552" t="b">
        <f t="shared" si="26"/>
        <v>0</v>
      </c>
    </row>
    <row r="553" spans="1:29" x14ac:dyDescent="0.2">
      <c r="A553" t="s">
        <v>353</v>
      </c>
      <c r="B553" t="s">
        <v>25</v>
      </c>
      <c r="C553" s="6">
        <v>43906</v>
      </c>
      <c r="D553" s="7">
        <v>43.35</v>
      </c>
      <c r="E553" s="6">
        <v>43920</v>
      </c>
      <c r="F553" s="7">
        <v>49.55</v>
      </c>
      <c r="G553">
        <v>1</v>
      </c>
      <c r="H553">
        <v>0</v>
      </c>
      <c r="J553" s="7"/>
      <c r="K553" s="8"/>
      <c r="M553" s="7"/>
      <c r="N553" s="8"/>
      <c r="O553" s="9" cm="1">
        <f t="array" ref="O553">_xlfn.IFS(AND(B553="Short",F553=Q553),(D553-F553)/D553,AND(B553="Long",F553=Q553),(F553/D553)-1,AND(B553="Long",F553&lt;&gt;Q553),(F553/D553)-1,AND(B553="Short",F553&lt;&gt;Q553),(D553-F553)/D553)</f>
        <v>0.14302191464821212</v>
      </c>
      <c r="P553" t="s">
        <v>23</v>
      </c>
      <c r="Q553" s="7">
        <v>49.55</v>
      </c>
      <c r="R553" s="8">
        <v>43906</v>
      </c>
      <c r="S553" s="10">
        <f t="shared" si="24"/>
        <v>14</v>
      </c>
      <c r="T553" s="10">
        <v>1</v>
      </c>
      <c r="V553" s="11" t="str">
        <f t="shared" si="25"/>
        <v>1</v>
      </c>
      <c r="X553" s="10">
        <v>0</v>
      </c>
      <c r="AC553">
        <f t="shared" si="26"/>
        <v>14</v>
      </c>
    </row>
    <row r="554" spans="1:29" x14ac:dyDescent="0.2">
      <c r="A554" t="s">
        <v>353</v>
      </c>
      <c r="B554" t="s">
        <v>22</v>
      </c>
      <c r="C554" s="6">
        <v>44588</v>
      </c>
      <c r="D554" s="7">
        <v>106.19199999999999</v>
      </c>
      <c r="E554" s="6">
        <v>44628</v>
      </c>
      <c r="F554" s="7">
        <v>95.212000000000003</v>
      </c>
      <c r="G554">
        <v>1</v>
      </c>
      <c r="H554">
        <v>0</v>
      </c>
      <c r="J554" s="7"/>
      <c r="K554" s="8"/>
      <c r="M554" s="7"/>
      <c r="N554" s="8"/>
      <c r="O554" s="9" cm="1">
        <f t="array" ref="O554">_xlfn.IFS(AND(B554="Short",F554=Q554),(D554-F554)/D554,AND(B554="Long",F554=Q554),(F554/D554)-1,AND(B554="Long",F554&lt;&gt;Q554),(F554/D554)-1,AND(B554="Short",F554&lt;&gt;Q554),(D554-F554)/D554)</f>
        <v>0.10339761940635821</v>
      </c>
      <c r="P554" t="s">
        <v>23</v>
      </c>
      <c r="Q554" s="7">
        <v>95.212000000000003</v>
      </c>
      <c r="R554" s="8">
        <v>44588</v>
      </c>
      <c r="S554" s="10">
        <f t="shared" si="24"/>
        <v>40</v>
      </c>
      <c r="T554" s="10">
        <v>1</v>
      </c>
      <c r="V554" s="11" t="str">
        <f t="shared" si="25"/>
        <v>1</v>
      </c>
      <c r="X554" s="10">
        <v>0</v>
      </c>
      <c r="AC554">
        <f t="shared" si="26"/>
        <v>40</v>
      </c>
    </row>
    <row r="555" spans="1:29" x14ac:dyDescent="0.2">
      <c r="A555" t="s">
        <v>353</v>
      </c>
      <c r="B555" t="s">
        <v>22</v>
      </c>
      <c r="C555" s="6">
        <v>44952</v>
      </c>
      <c r="D555" s="7">
        <v>68.135999999999996</v>
      </c>
      <c r="E555" s="6">
        <v>44995</v>
      </c>
      <c r="F555" s="7">
        <v>61.595999999999997</v>
      </c>
      <c r="G555">
        <v>1</v>
      </c>
      <c r="H555">
        <v>0</v>
      </c>
      <c r="J555" s="7"/>
      <c r="K555" s="8"/>
      <c r="M555" s="7"/>
      <c r="N555" s="8"/>
      <c r="O555" s="9" cm="1">
        <f t="array" ref="O555">_xlfn.IFS(AND(B555="Short",F555=Q555),(D555-F555)/D555,AND(B555="Long",F555=Q555),(F555/D555)-1,AND(B555="Long",F555&lt;&gt;Q555),(F555/D555)-1,AND(B555="Short",F555&lt;&gt;Q555),(D555-F555)/D555)</f>
        <v>9.5984501585065163E-2</v>
      </c>
      <c r="P555" t="s">
        <v>23</v>
      </c>
      <c r="Q555" s="7">
        <v>61.595999999999997</v>
      </c>
      <c r="R555" s="8">
        <v>44952</v>
      </c>
      <c r="S555" s="10">
        <f t="shared" si="24"/>
        <v>43</v>
      </c>
      <c r="T555" s="10">
        <v>1</v>
      </c>
      <c r="V555" s="11" t="str">
        <f t="shared" si="25"/>
        <v>1</v>
      </c>
      <c r="X555" s="10">
        <v>0</v>
      </c>
      <c r="AC555">
        <f t="shared" si="26"/>
        <v>43</v>
      </c>
    </row>
    <row r="556" spans="1:29" x14ac:dyDescent="0.2">
      <c r="A556" t="s">
        <v>360</v>
      </c>
      <c r="B556" t="s">
        <v>25</v>
      </c>
      <c r="C556" s="6">
        <v>43906</v>
      </c>
      <c r="D556" s="7">
        <v>119.705</v>
      </c>
      <c r="E556" s="6">
        <v>43916</v>
      </c>
      <c r="F556" s="7">
        <v>134.45500000000001</v>
      </c>
      <c r="G556">
        <v>1</v>
      </c>
      <c r="H556">
        <v>0</v>
      </c>
      <c r="J556" s="7"/>
      <c r="K556" s="8"/>
      <c r="M556" s="7"/>
      <c r="N556" s="8"/>
      <c r="O556" s="9" cm="1">
        <f t="array" ref="O556">_xlfn.IFS(AND(B556="Short",F556=Q556),(D556-F556)/D556,AND(B556="Long",F556=Q556),(F556/D556)-1,AND(B556="Long",F556&lt;&gt;Q556),(F556/D556)-1,AND(B556="Short",F556&lt;&gt;Q556),(D556-F556)/D556)</f>
        <v>0.12321958147111656</v>
      </c>
      <c r="P556" t="s">
        <v>23</v>
      </c>
      <c r="Q556" s="7">
        <v>134.45500000000001</v>
      </c>
      <c r="R556" s="8">
        <v>43906</v>
      </c>
      <c r="S556" s="10">
        <f t="shared" si="24"/>
        <v>10</v>
      </c>
      <c r="T556" s="10">
        <v>1</v>
      </c>
      <c r="V556" s="11" t="str">
        <f t="shared" si="25"/>
        <v>1</v>
      </c>
      <c r="X556" s="10">
        <v>0</v>
      </c>
      <c r="AC556">
        <f t="shared" si="26"/>
        <v>10</v>
      </c>
    </row>
    <row r="557" spans="1:29" x14ac:dyDescent="0.2">
      <c r="A557" t="s">
        <v>360</v>
      </c>
      <c r="B557" t="s">
        <v>22</v>
      </c>
      <c r="C557" s="6">
        <v>43928</v>
      </c>
      <c r="D557" s="7">
        <v>155.06700000000001</v>
      </c>
      <c r="E557" s="6">
        <v>44294</v>
      </c>
      <c r="F557" s="7">
        <v>224.21</v>
      </c>
      <c r="G557">
        <v>0</v>
      </c>
      <c r="H557">
        <v>0</v>
      </c>
      <c r="J557" s="7"/>
      <c r="K557" s="8"/>
      <c r="M557" s="7"/>
      <c r="N557" s="8"/>
      <c r="O557" s="9" cm="1">
        <f t="array" ref="O557">_xlfn.IFS(AND(B557="Short",F557=Q557),(D557-F557)/D557,AND(B557="Long",F557=Q557),(F557/D557)-1,AND(B557="Long",F557&lt;&gt;Q557),(F557/D557)-1,AND(B557="Short",F557&lt;&gt;Q557),(D557-F557)/D557)</f>
        <v>-0.44589113093050098</v>
      </c>
      <c r="P557" t="s">
        <v>23</v>
      </c>
      <c r="Q557" s="7">
        <v>140.83699999999999</v>
      </c>
      <c r="R557" s="8">
        <v>43928</v>
      </c>
      <c r="S557" s="10">
        <f t="shared" si="24"/>
        <v>366</v>
      </c>
      <c r="T557" s="10">
        <v>0</v>
      </c>
      <c r="V557" s="11" t="b">
        <f t="shared" si="25"/>
        <v>0</v>
      </c>
      <c r="X557" s="10">
        <v>0</v>
      </c>
      <c r="AC557" t="b">
        <f t="shared" si="26"/>
        <v>0</v>
      </c>
    </row>
    <row r="558" spans="1:29" x14ac:dyDescent="0.2">
      <c r="A558" t="s">
        <v>350</v>
      </c>
      <c r="B558" t="s">
        <v>22</v>
      </c>
      <c r="C558" s="6">
        <v>43903</v>
      </c>
      <c r="D558" s="7">
        <v>29.855</v>
      </c>
      <c r="E558" s="6">
        <v>43906</v>
      </c>
      <c r="F558" s="7">
        <v>26.905000000000001</v>
      </c>
      <c r="G558">
        <v>1</v>
      </c>
      <c r="H558">
        <v>0</v>
      </c>
      <c r="J558" s="7"/>
      <c r="K558" s="8"/>
      <c r="M558" s="7"/>
      <c r="N558" s="8"/>
      <c r="O558" s="9" cm="1">
        <f t="array" ref="O558">_xlfn.IFS(AND(B558="Short",F558=Q558),(D558-F558)/D558,AND(B558="Long",F558=Q558),(F558/D558)-1,AND(B558="Long",F558&lt;&gt;Q558),(F558/D558)-1,AND(B558="Short",F558&lt;&gt;Q558),(D558-F558)/D558)</f>
        <v>9.8810919443979212E-2</v>
      </c>
      <c r="P558" t="s">
        <v>23</v>
      </c>
      <c r="Q558" s="7">
        <v>26.905000000000001</v>
      </c>
      <c r="R558" s="8">
        <v>43903</v>
      </c>
      <c r="S558" s="10">
        <f t="shared" si="24"/>
        <v>3</v>
      </c>
      <c r="T558" s="10">
        <v>1</v>
      </c>
      <c r="V558" s="11" t="str">
        <f t="shared" si="25"/>
        <v>1</v>
      </c>
      <c r="X558" s="10">
        <v>0</v>
      </c>
      <c r="AC558">
        <f t="shared" si="26"/>
        <v>3</v>
      </c>
    </row>
    <row r="559" spans="1:29" x14ac:dyDescent="0.2">
      <c r="A559" t="s">
        <v>350</v>
      </c>
      <c r="B559" t="s">
        <v>25</v>
      </c>
      <c r="C559" s="6">
        <v>43906</v>
      </c>
      <c r="D559" s="7">
        <v>26.795000000000002</v>
      </c>
      <c r="E559" s="6">
        <v>43916</v>
      </c>
      <c r="F559" s="7">
        <v>31.344999999999999</v>
      </c>
      <c r="G559">
        <v>1</v>
      </c>
      <c r="H559">
        <v>0</v>
      </c>
      <c r="J559" s="7"/>
      <c r="K559" s="8"/>
      <c r="M559" s="7"/>
      <c r="N559" s="8"/>
      <c r="O559" s="9" cm="1">
        <f t="array" ref="O559">_xlfn.IFS(AND(B559="Short",F559=Q559),(D559-F559)/D559,AND(B559="Long",F559=Q559),(F559/D559)-1,AND(B559="Long",F559&lt;&gt;Q559),(F559/D559)-1,AND(B559="Short",F559&lt;&gt;Q559),(D559-F559)/D559)</f>
        <v>0.16980779996267947</v>
      </c>
      <c r="P559" t="s">
        <v>23</v>
      </c>
      <c r="Q559" s="7">
        <v>31.344999999999999</v>
      </c>
      <c r="R559" s="8">
        <v>43906</v>
      </c>
      <c r="S559" s="10">
        <f t="shared" si="24"/>
        <v>10</v>
      </c>
      <c r="T559" s="10">
        <v>1</v>
      </c>
      <c r="V559" s="11" t="str">
        <f t="shared" si="25"/>
        <v>1</v>
      </c>
      <c r="X559" s="10">
        <v>0</v>
      </c>
      <c r="AC559">
        <f t="shared" si="26"/>
        <v>10</v>
      </c>
    </row>
    <row r="560" spans="1:29" x14ac:dyDescent="0.2">
      <c r="A560" t="s">
        <v>350</v>
      </c>
      <c r="B560" t="s">
        <v>22</v>
      </c>
      <c r="C560" s="6">
        <v>43987</v>
      </c>
      <c r="D560" s="7">
        <v>33.523000000000003</v>
      </c>
      <c r="E560" s="6">
        <v>43992</v>
      </c>
      <c r="F560" s="7">
        <v>29.853000000000002</v>
      </c>
      <c r="G560">
        <v>1</v>
      </c>
      <c r="H560">
        <v>0</v>
      </c>
      <c r="J560" s="7"/>
      <c r="K560" s="8"/>
      <c r="M560" s="7"/>
      <c r="N560" s="8"/>
      <c r="O560" s="9" cm="1">
        <f t="array" ref="O560">_xlfn.IFS(AND(B560="Short",F560=Q560),(D560-F560)/D560,AND(B560="Long",F560=Q560),(F560/D560)-1,AND(B560="Long",F560&lt;&gt;Q560),(F560/D560)-1,AND(B560="Short",F560&lt;&gt;Q560),(D560-F560)/D560)</f>
        <v>0.10947707544074221</v>
      </c>
      <c r="P560" t="s">
        <v>23</v>
      </c>
      <c r="Q560" s="7">
        <v>29.853000000000002</v>
      </c>
      <c r="R560" s="8">
        <v>43987</v>
      </c>
      <c r="S560" s="10">
        <f t="shared" si="24"/>
        <v>5</v>
      </c>
      <c r="T560" s="10">
        <v>1</v>
      </c>
      <c r="V560" s="11" t="str">
        <f t="shared" si="25"/>
        <v>1</v>
      </c>
      <c r="X560" s="10">
        <v>0</v>
      </c>
      <c r="AC560">
        <f t="shared" si="26"/>
        <v>5</v>
      </c>
    </row>
    <row r="561" spans="1:29" x14ac:dyDescent="0.2">
      <c r="A561" t="s">
        <v>362</v>
      </c>
      <c r="B561" t="s">
        <v>25</v>
      </c>
      <c r="C561" s="6">
        <v>43902</v>
      </c>
      <c r="D561" s="7">
        <v>110.723</v>
      </c>
      <c r="E561" s="6">
        <v>43950</v>
      </c>
      <c r="F561" s="7">
        <v>123.453</v>
      </c>
      <c r="G561">
        <v>1</v>
      </c>
      <c r="H561">
        <v>0</v>
      </c>
      <c r="J561" s="7"/>
      <c r="K561" s="8"/>
      <c r="M561" s="7"/>
      <c r="N561" s="8"/>
      <c r="O561" s="9" cm="1">
        <f t="array" ref="O561">_xlfn.IFS(AND(B561="Short",F561=Q561),(D561-F561)/D561,AND(B561="Long",F561=Q561),(F561/D561)-1,AND(B561="Long",F561&lt;&gt;Q561),(F561/D561)-1,AND(B561="Short",F561&lt;&gt;Q561),(D561-F561)/D561)</f>
        <v>0.11497159578407379</v>
      </c>
      <c r="P561" t="s">
        <v>23</v>
      </c>
      <c r="Q561" s="7">
        <v>123.453</v>
      </c>
      <c r="R561" s="8">
        <v>43902</v>
      </c>
      <c r="S561" s="10">
        <f t="shared" si="24"/>
        <v>48</v>
      </c>
      <c r="T561" s="10">
        <v>1</v>
      </c>
      <c r="V561" s="11" t="str">
        <f t="shared" si="25"/>
        <v>1</v>
      </c>
      <c r="X561" s="10">
        <v>0</v>
      </c>
      <c r="AC561">
        <f t="shared" si="26"/>
        <v>48</v>
      </c>
    </row>
    <row r="562" spans="1:29" x14ac:dyDescent="0.2">
      <c r="A562" t="s">
        <v>362</v>
      </c>
      <c r="B562" t="s">
        <v>25</v>
      </c>
      <c r="C562" s="6">
        <v>44770</v>
      </c>
      <c r="D562" s="7">
        <v>101.565</v>
      </c>
      <c r="E562" s="6">
        <v>45138</v>
      </c>
      <c r="F562" s="7">
        <v>99.27</v>
      </c>
      <c r="G562">
        <v>0</v>
      </c>
      <c r="H562">
        <v>0</v>
      </c>
      <c r="J562" s="7"/>
      <c r="K562" s="8"/>
      <c r="M562" s="7"/>
      <c r="N562" s="8"/>
      <c r="O562" s="9" cm="1">
        <f t="array" ref="O562">_xlfn.IFS(AND(B562="Short",F562=Q562),(D562-F562)/D562,AND(B562="Long",F562=Q562),(F562/D562)-1,AND(B562="Long",F562&lt;&gt;Q562),(F562/D562)-1,AND(B562="Short",F562&lt;&gt;Q562),(D562-F562)/D562)</f>
        <v>-2.2596366858661954E-2</v>
      </c>
      <c r="P562" t="s">
        <v>23</v>
      </c>
      <c r="Q562" s="7">
        <v>119.215</v>
      </c>
      <c r="R562" s="8">
        <v>44770</v>
      </c>
      <c r="S562" s="10">
        <f t="shared" si="24"/>
        <v>368</v>
      </c>
      <c r="T562" s="10">
        <v>0</v>
      </c>
      <c r="V562" s="11" t="b">
        <f t="shared" si="25"/>
        <v>0</v>
      </c>
      <c r="X562" s="10">
        <v>0</v>
      </c>
      <c r="AC562" t="b">
        <f t="shared" si="26"/>
        <v>0</v>
      </c>
    </row>
    <row r="563" spans="1:29" x14ac:dyDescent="0.2">
      <c r="A563" t="s">
        <v>357</v>
      </c>
      <c r="B563" t="s">
        <v>25</v>
      </c>
      <c r="C563" s="6">
        <v>43906</v>
      </c>
      <c r="D563" s="7">
        <v>91.531999999999996</v>
      </c>
      <c r="E563" s="6">
        <v>43907</v>
      </c>
      <c r="F563" s="7">
        <v>106.852</v>
      </c>
      <c r="G563">
        <v>1</v>
      </c>
      <c r="H563">
        <v>0</v>
      </c>
      <c r="J563" s="7"/>
      <c r="K563" s="8"/>
      <c r="M563" s="7"/>
      <c r="N563" s="8"/>
      <c r="O563" s="9" cm="1">
        <f t="array" ref="O563">_xlfn.IFS(AND(B563="Short",F563=Q563),(D563-F563)/D563,AND(B563="Long",F563=Q563),(F563/D563)-1,AND(B563="Long",F563&lt;&gt;Q563),(F563/D563)-1,AND(B563="Short",F563&lt;&gt;Q563),(D563-F563)/D563)</f>
        <v>0.16737315911375261</v>
      </c>
      <c r="P563" t="s">
        <v>23</v>
      </c>
      <c r="Q563" s="7">
        <v>106.852</v>
      </c>
      <c r="R563" s="8">
        <v>43906</v>
      </c>
      <c r="S563" s="10">
        <f t="shared" si="24"/>
        <v>1</v>
      </c>
      <c r="T563" s="10">
        <v>1</v>
      </c>
      <c r="V563" s="11" t="str">
        <f t="shared" si="25"/>
        <v>1</v>
      </c>
      <c r="X563" s="10">
        <v>0</v>
      </c>
      <c r="AC563">
        <f t="shared" si="26"/>
        <v>1</v>
      </c>
    </row>
    <row r="564" spans="1:29" x14ac:dyDescent="0.2">
      <c r="A564" t="s">
        <v>365</v>
      </c>
      <c r="B564" t="s">
        <v>25</v>
      </c>
      <c r="C564" s="6">
        <v>43906</v>
      </c>
      <c r="D564" s="7">
        <v>73.721000000000004</v>
      </c>
      <c r="E564" s="6">
        <v>43914</v>
      </c>
      <c r="F564" s="7">
        <v>84.031000000000006</v>
      </c>
      <c r="G564">
        <v>1</v>
      </c>
      <c r="H564">
        <v>0</v>
      </c>
      <c r="J564" s="7"/>
      <c r="K564" s="8"/>
      <c r="M564" s="7"/>
      <c r="N564" s="8"/>
      <c r="O564" s="9" cm="1">
        <f t="array" ref="O564">_xlfn.IFS(AND(B564="Short",F564=Q564),(D564-F564)/D564,AND(B564="Long",F564=Q564),(F564/D564)-1,AND(B564="Long",F564&lt;&gt;Q564),(F564/D564)-1,AND(B564="Short",F564&lt;&gt;Q564),(D564-F564)/D564)</f>
        <v>0.13985160266409835</v>
      </c>
      <c r="P564" t="s">
        <v>23</v>
      </c>
      <c r="Q564" s="7">
        <v>84.031000000000006</v>
      </c>
      <c r="R564" s="8">
        <v>43906</v>
      </c>
      <c r="S564" s="10">
        <f t="shared" si="24"/>
        <v>8</v>
      </c>
      <c r="T564" s="10">
        <v>1</v>
      </c>
      <c r="V564" s="11" t="str">
        <f t="shared" si="25"/>
        <v>1</v>
      </c>
      <c r="X564" s="10">
        <v>0</v>
      </c>
      <c r="AC564">
        <f t="shared" si="26"/>
        <v>8</v>
      </c>
    </row>
    <row r="565" spans="1:29" x14ac:dyDescent="0.2">
      <c r="A565" t="s">
        <v>365</v>
      </c>
      <c r="B565" t="s">
        <v>22</v>
      </c>
      <c r="C565" s="6">
        <v>44225</v>
      </c>
      <c r="D565" s="7">
        <v>184.93915000000001</v>
      </c>
      <c r="E565" s="6">
        <v>44482</v>
      </c>
      <c r="F565" s="7">
        <v>156.99565000000001</v>
      </c>
      <c r="G565">
        <v>1</v>
      </c>
      <c r="H565">
        <v>0</v>
      </c>
      <c r="J565" s="7"/>
      <c r="K565" s="8"/>
      <c r="M565" s="7"/>
      <c r="N565" s="8"/>
      <c r="O565" s="9" cm="1">
        <f t="array" ref="O565">_xlfn.IFS(AND(B565="Short",F565=Q565),(D565-F565)/D565,AND(B565="Long",F565=Q565),(F565/D565)-1,AND(B565="Long",F565&lt;&gt;Q565),(F565/D565)-1,AND(B565="Short",F565&lt;&gt;Q565),(D565-F565)/D565)</f>
        <v>0.15109564416187701</v>
      </c>
      <c r="P565" t="s">
        <v>23</v>
      </c>
      <c r="Q565" s="7">
        <v>156.99565000000001</v>
      </c>
      <c r="R565" s="8">
        <v>44225</v>
      </c>
      <c r="S565" s="10">
        <f t="shared" si="24"/>
        <v>257</v>
      </c>
      <c r="T565" s="10">
        <v>1</v>
      </c>
      <c r="V565" s="11" t="str">
        <f t="shared" si="25"/>
        <v>1</v>
      </c>
      <c r="X565" s="10">
        <v>0</v>
      </c>
      <c r="AC565">
        <f t="shared" si="26"/>
        <v>257</v>
      </c>
    </row>
    <row r="566" spans="1:29" x14ac:dyDescent="0.2">
      <c r="A566" t="s">
        <v>341</v>
      </c>
      <c r="B566" t="s">
        <v>25</v>
      </c>
      <c r="C566" s="6">
        <v>44571</v>
      </c>
      <c r="D566" s="7">
        <v>149.21</v>
      </c>
      <c r="E566" s="6">
        <v>44580</v>
      </c>
      <c r="F566" s="7">
        <v>166.31</v>
      </c>
      <c r="G566">
        <v>1</v>
      </c>
      <c r="H566">
        <v>0</v>
      </c>
      <c r="J566" s="7"/>
      <c r="K566" s="8"/>
      <c r="M566" s="7"/>
      <c r="N566" s="8"/>
      <c r="O566" s="9" cm="1">
        <f t="array" ref="O566">_xlfn.IFS(AND(B566="Short",F566=Q566),(D566-F566)/D566,AND(B566="Long",F566=Q566),(F566/D566)-1,AND(B566="Long",F566&lt;&gt;Q566),(F566/D566)-1,AND(B566="Short",F566&lt;&gt;Q566),(D566-F566)/D566)</f>
        <v>0.11460357884860262</v>
      </c>
      <c r="P566" t="s">
        <v>23</v>
      </c>
      <c r="Q566" s="7">
        <v>166.31</v>
      </c>
      <c r="R566" s="8">
        <v>44571</v>
      </c>
      <c r="S566" s="10">
        <f t="shared" si="24"/>
        <v>9</v>
      </c>
      <c r="T566" s="10">
        <v>1</v>
      </c>
      <c r="V566" s="11" t="str">
        <f t="shared" si="25"/>
        <v>1</v>
      </c>
      <c r="X566" s="10">
        <v>0</v>
      </c>
      <c r="AC566">
        <f t="shared" si="26"/>
        <v>9</v>
      </c>
    </row>
    <row r="567" spans="1:29" x14ac:dyDescent="0.2">
      <c r="A567" t="s">
        <v>337</v>
      </c>
      <c r="B567" t="s">
        <v>25</v>
      </c>
      <c r="C567" s="6">
        <v>43906</v>
      </c>
      <c r="D567" s="7">
        <v>95.614999999999995</v>
      </c>
      <c r="E567" s="6">
        <v>43938</v>
      </c>
      <c r="F567" s="7">
        <v>111.765</v>
      </c>
      <c r="G567">
        <v>1</v>
      </c>
      <c r="H567">
        <v>0</v>
      </c>
      <c r="J567" s="7"/>
      <c r="K567" s="8"/>
      <c r="M567" s="7"/>
      <c r="N567" s="8"/>
      <c r="O567" s="9" cm="1">
        <f t="array" ref="O567">_xlfn.IFS(AND(B567="Short",F567=Q567),(D567-F567)/D567,AND(B567="Long",F567=Q567),(F567/D567)-1,AND(B567="Long",F567&lt;&gt;Q567),(F567/D567)-1,AND(B567="Short",F567&lt;&gt;Q567),(D567-F567)/D567)</f>
        <v>0.16890655231919682</v>
      </c>
      <c r="P567" t="s">
        <v>23</v>
      </c>
      <c r="Q567" s="7">
        <v>111.765</v>
      </c>
      <c r="R567" s="8">
        <v>43906</v>
      </c>
      <c r="S567" s="10">
        <f t="shared" si="24"/>
        <v>32</v>
      </c>
      <c r="T567" s="10">
        <v>1</v>
      </c>
      <c r="V567" s="11" t="str">
        <f t="shared" si="25"/>
        <v>1</v>
      </c>
      <c r="X567" s="10">
        <v>0</v>
      </c>
      <c r="AC567">
        <f t="shared" si="26"/>
        <v>32</v>
      </c>
    </row>
    <row r="568" spans="1:29" x14ac:dyDescent="0.2">
      <c r="A568" t="s">
        <v>341</v>
      </c>
      <c r="B568" t="s">
        <v>25</v>
      </c>
      <c r="C568" s="6">
        <v>44873</v>
      </c>
      <c r="D568" s="7">
        <v>93.55</v>
      </c>
      <c r="E568" s="6">
        <v>44949</v>
      </c>
      <c r="F568" s="7">
        <v>110.05</v>
      </c>
      <c r="G568">
        <v>1</v>
      </c>
      <c r="H568">
        <v>0</v>
      </c>
      <c r="J568" s="7"/>
      <c r="K568" s="8"/>
      <c r="M568" s="7"/>
      <c r="N568" s="8"/>
      <c r="O568" s="9" cm="1">
        <f t="array" ref="O568">_xlfn.IFS(AND(B568="Short",F568=Q568),(D568-F568)/D568,AND(B568="Long",F568=Q568),(F568/D568)-1,AND(B568="Long",F568&lt;&gt;Q568),(F568/D568)-1,AND(B568="Short",F568&lt;&gt;Q568),(D568-F568)/D568)</f>
        <v>0.17637626937466599</v>
      </c>
      <c r="P568" t="s">
        <v>23</v>
      </c>
      <c r="Q568" s="7">
        <v>110.05</v>
      </c>
      <c r="R568" s="8">
        <v>44873</v>
      </c>
      <c r="S568" s="10">
        <f t="shared" si="24"/>
        <v>76</v>
      </c>
      <c r="T568" s="10">
        <v>1</v>
      </c>
      <c r="V568" s="11" t="str">
        <f t="shared" si="25"/>
        <v>1</v>
      </c>
      <c r="X568" s="10">
        <v>0</v>
      </c>
      <c r="AC568">
        <f t="shared" si="26"/>
        <v>76</v>
      </c>
    </row>
    <row r="569" spans="1:29" x14ac:dyDescent="0.2">
      <c r="A569" t="s">
        <v>365</v>
      </c>
      <c r="B569" t="s">
        <v>25</v>
      </c>
      <c r="C569" s="6">
        <v>45055</v>
      </c>
      <c r="D569" s="7">
        <v>93.396000000000001</v>
      </c>
      <c r="E569" s="6">
        <v>45076</v>
      </c>
      <c r="F569" s="7">
        <v>106.556</v>
      </c>
      <c r="G569">
        <v>1</v>
      </c>
      <c r="H569">
        <v>0</v>
      </c>
      <c r="J569" s="7"/>
      <c r="K569" s="8"/>
      <c r="M569" s="7"/>
      <c r="N569" s="8"/>
      <c r="O569" s="9" cm="1">
        <f t="array" ref="O569">_xlfn.IFS(AND(B569="Short",F569=Q569),(D569-F569)/D569,AND(B569="Long",F569=Q569),(F569/D569)-1,AND(B569="Long",F569&lt;&gt;Q569),(F569/D569)-1,AND(B569="Short",F569&lt;&gt;Q569),(D569-F569)/D569)</f>
        <v>0.14090539209387987</v>
      </c>
      <c r="P569" t="s">
        <v>23</v>
      </c>
      <c r="Q569" s="7">
        <v>106.556</v>
      </c>
      <c r="R569" s="8">
        <v>45055</v>
      </c>
      <c r="S569" s="10">
        <f t="shared" si="24"/>
        <v>21</v>
      </c>
      <c r="T569" s="10">
        <v>1</v>
      </c>
      <c r="V569" s="11" t="str">
        <f t="shared" si="25"/>
        <v>1</v>
      </c>
      <c r="X569" s="10">
        <v>0</v>
      </c>
      <c r="AC569">
        <f t="shared" si="26"/>
        <v>21</v>
      </c>
    </row>
    <row r="570" spans="1:29" x14ac:dyDescent="0.2">
      <c r="A570" t="s">
        <v>363</v>
      </c>
      <c r="B570" t="s">
        <v>25</v>
      </c>
      <c r="C570" s="6">
        <v>43899</v>
      </c>
      <c r="D570" s="7">
        <v>14.957000000000001</v>
      </c>
      <c r="E570" s="6">
        <v>43938</v>
      </c>
      <c r="F570" s="7">
        <v>17.727</v>
      </c>
      <c r="G570">
        <v>1</v>
      </c>
      <c r="H570">
        <v>0</v>
      </c>
      <c r="J570" s="7"/>
      <c r="K570" s="8"/>
      <c r="M570" s="7"/>
      <c r="N570" s="8"/>
      <c r="O570" s="9" cm="1">
        <f t="array" ref="O570">_xlfn.IFS(AND(B570="Short",F570=Q570),(D570-F570)/D570,AND(B570="Long",F570=Q570),(F570/D570)-1,AND(B570="Long",F570&lt;&gt;Q570),(F570/D570)-1,AND(B570="Short",F570&lt;&gt;Q570),(D570-F570)/D570)</f>
        <v>0.18519756635688966</v>
      </c>
      <c r="P570" t="s">
        <v>23</v>
      </c>
      <c r="Q570" s="7">
        <v>17.727</v>
      </c>
      <c r="R570" s="8">
        <v>43899</v>
      </c>
      <c r="S570" s="10">
        <f t="shared" si="24"/>
        <v>39</v>
      </c>
      <c r="T570" s="10">
        <v>1</v>
      </c>
      <c r="V570" s="11" t="str">
        <f t="shared" si="25"/>
        <v>1</v>
      </c>
      <c r="X570" s="10">
        <v>0</v>
      </c>
      <c r="AC570">
        <f t="shared" si="26"/>
        <v>39</v>
      </c>
    </row>
    <row r="571" spans="1:29" x14ac:dyDescent="0.2">
      <c r="A571" t="s">
        <v>365</v>
      </c>
      <c r="B571" t="s">
        <v>25</v>
      </c>
      <c r="C571" s="6">
        <v>45413</v>
      </c>
      <c r="D571" s="7">
        <v>92.622</v>
      </c>
      <c r="E571" s="6">
        <v>45483</v>
      </c>
      <c r="F571" s="7">
        <v>108.142</v>
      </c>
      <c r="G571">
        <v>1</v>
      </c>
      <c r="H571">
        <v>0</v>
      </c>
      <c r="J571" s="7"/>
      <c r="K571" s="8"/>
      <c r="M571" s="7"/>
      <c r="N571" s="8"/>
      <c r="O571" s="9" cm="1">
        <f t="array" ref="O571">_xlfn.IFS(AND(B571="Short",F571=Q571),(D571-F571)/D571,AND(B571="Long",F571=Q571),(F571/D571)-1,AND(B571="Long",F571&lt;&gt;Q571),(F571/D571)-1,AND(B571="Short",F571&lt;&gt;Q571),(D571-F571)/D571)</f>
        <v>0.16756278206041753</v>
      </c>
      <c r="P571" t="s">
        <v>23</v>
      </c>
      <c r="Q571" s="7">
        <v>108.142</v>
      </c>
      <c r="R571" s="8">
        <v>45413</v>
      </c>
      <c r="S571" s="10">
        <f t="shared" si="24"/>
        <v>70</v>
      </c>
      <c r="T571" s="10">
        <v>1</v>
      </c>
      <c r="V571" s="11" t="str">
        <f t="shared" si="25"/>
        <v>1</v>
      </c>
      <c r="X571" s="10">
        <v>0</v>
      </c>
      <c r="AC571">
        <f t="shared" si="26"/>
        <v>70</v>
      </c>
    </row>
    <row r="572" spans="1:29" x14ac:dyDescent="0.2">
      <c r="A572" t="s">
        <v>337</v>
      </c>
      <c r="B572" t="s">
        <v>22</v>
      </c>
      <c r="C572" s="6">
        <v>44776</v>
      </c>
      <c r="D572" s="7">
        <v>99.989000000000004</v>
      </c>
      <c r="E572" s="6">
        <v>44826</v>
      </c>
      <c r="F572" s="7">
        <v>88.478999999999999</v>
      </c>
      <c r="G572">
        <v>1</v>
      </c>
      <c r="H572">
        <v>0</v>
      </c>
      <c r="J572" s="7"/>
      <c r="K572" s="8"/>
      <c r="M572" s="7"/>
      <c r="N572" s="8"/>
      <c r="O572" s="9" cm="1">
        <f t="array" ref="O572">_xlfn.IFS(AND(B572="Short",F572=Q572),(D572-F572)/D572,AND(B572="Long",F572=Q572),(F572/D572)-1,AND(B572="Long",F572&lt;&gt;Q572),(F572/D572)-1,AND(B572="Short",F572&lt;&gt;Q572),(D572-F572)/D572)</f>
        <v>0.11511266239286326</v>
      </c>
      <c r="P572" t="s">
        <v>23</v>
      </c>
      <c r="Q572" s="7">
        <v>88.478999999999999</v>
      </c>
      <c r="R572" s="8">
        <v>44776</v>
      </c>
      <c r="S572" s="10">
        <f t="shared" si="24"/>
        <v>50</v>
      </c>
      <c r="T572" s="10">
        <v>1</v>
      </c>
      <c r="V572" s="11" t="str">
        <f t="shared" si="25"/>
        <v>1</v>
      </c>
      <c r="X572" s="10">
        <v>0</v>
      </c>
      <c r="AC572">
        <f t="shared" si="26"/>
        <v>50</v>
      </c>
    </row>
    <row r="573" spans="1:29" x14ac:dyDescent="0.2">
      <c r="A573" t="s">
        <v>370</v>
      </c>
      <c r="B573" t="s">
        <v>25</v>
      </c>
      <c r="C573" s="6">
        <v>43906</v>
      </c>
      <c r="D573" s="7">
        <v>19.963000000000001</v>
      </c>
      <c r="E573" s="6">
        <v>43987</v>
      </c>
      <c r="F573" s="7">
        <v>24.593</v>
      </c>
      <c r="G573">
        <v>1</v>
      </c>
      <c r="H573">
        <v>0</v>
      </c>
      <c r="J573" s="7"/>
      <c r="K573" s="8"/>
      <c r="M573" s="7"/>
      <c r="N573" s="8"/>
      <c r="O573" s="9" cm="1">
        <f t="array" ref="O573">_xlfn.IFS(AND(B573="Short",F573=Q573),(D573-F573)/D573,AND(B573="Long",F573=Q573),(F573/D573)-1,AND(B573="Long",F573&lt;&gt;Q573),(F573/D573)-1,AND(B573="Short",F573&lt;&gt;Q573),(D573-F573)/D573)</f>
        <v>0.23192906877723773</v>
      </c>
      <c r="P573" t="s">
        <v>23</v>
      </c>
      <c r="Q573" s="7">
        <v>24.593</v>
      </c>
      <c r="R573" s="8">
        <v>43906</v>
      </c>
      <c r="S573" s="10">
        <f t="shared" si="24"/>
        <v>81</v>
      </c>
      <c r="T573" s="10">
        <v>1</v>
      </c>
      <c r="V573" s="11" t="str">
        <f t="shared" si="25"/>
        <v>1</v>
      </c>
      <c r="X573" s="10">
        <v>0</v>
      </c>
      <c r="AC573">
        <f t="shared" si="26"/>
        <v>81</v>
      </c>
    </row>
    <row r="574" spans="1:29" x14ac:dyDescent="0.2">
      <c r="A574" t="s">
        <v>370</v>
      </c>
      <c r="B574" t="s">
        <v>25</v>
      </c>
      <c r="C574" s="6">
        <v>44958</v>
      </c>
      <c r="D574" s="7">
        <v>33.372999999999998</v>
      </c>
      <c r="E574" s="6">
        <v>44959</v>
      </c>
      <c r="F574" s="7">
        <v>37.103000000000002</v>
      </c>
      <c r="G574">
        <v>1</v>
      </c>
      <c r="H574">
        <v>0</v>
      </c>
      <c r="J574" s="7"/>
      <c r="K574" s="8"/>
      <c r="M574" s="7"/>
      <c r="N574" s="8"/>
      <c r="O574" s="9" cm="1">
        <f t="array" ref="O574">_xlfn.IFS(AND(B574="Short",F574=Q574),(D574-F574)/D574,AND(B574="Long",F574=Q574),(F574/D574)-1,AND(B574="Long",F574&lt;&gt;Q574),(F574/D574)-1,AND(B574="Short",F574&lt;&gt;Q574),(D574-F574)/D574)</f>
        <v>0.11176699727324491</v>
      </c>
      <c r="P574" t="s">
        <v>23</v>
      </c>
      <c r="Q574" s="7">
        <v>37.103000000000002</v>
      </c>
      <c r="R574" s="8">
        <v>44958</v>
      </c>
      <c r="S574" s="10">
        <f t="shared" si="24"/>
        <v>1</v>
      </c>
      <c r="T574" s="10">
        <v>1</v>
      </c>
      <c r="V574" s="11" t="str">
        <f t="shared" si="25"/>
        <v>1</v>
      </c>
      <c r="X574" s="10">
        <v>0</v>
      </c>
      <c r="AC574">
        <f t="shared" si="26"/>
        <v>1</v>
      </c>
    </row>
    <row r="575" spans="1:29" x14ac:dyDescent="0.2">
      <c r="A575" t="s">
        <v>344</v>
      </c>
      <c r="B575" t="s">
        <v>22</v>
      </c>
      <c r="C575" s="6">
        <v>44042</v>
      </c>
      <c r="D575" s="7">
        <v>101.48099999999999</v>
      </c>
      <c r="E575" s="6">
        <v>44410</v>
      </c>
      <c r="F575" s="7">
        <v>148.86000000000001</v>
      </c>
      <c r="G575">
        <v>0</v>
      </c>
      <c r="H575">
        <v>0</v>
      </c>
      <c r="J575" s="7"/>
      <c r="K575" s="8"/>
      <c r="M575" s="7"/>
      <c r="N575" s="8"/>
      <c r="O575" s="9" cm="1">
        <f t="array" ref="O575">_xlfn.IFS(AND(B575="Short",F575=Q575),(D575-F575)/D575,AND(B575="Long",F575=Q575),(F575/D575)-1,AND(B575="Long",F575&lt;&gt;Q575),(F575/D575)-1,AND(B575="Short",F575&lt;&gt;Q575),(D575-F575)/D575)</f>
        <v>-0.46687557276731628</v>
      </c>
      <c r="P575" t="s">
        <v>23</v>
      </c>
      <c r="Q575" s="7">
        <v>92.090999999999994</v>
      </c>
      <c r="R575" s="8">
        <v>44042</v>
      </c>
      <c r="S575" s="10">
        <f t="shared" si="24"/>
        <v>368</v>
      </c>
      <c r="T575" s="10">
        <v>0</v>
      </c>
      <c r="V575" s="11" t="b">
        <f t="shared" si="25"/>
        <v>0</v>
      </c>
      <c r="X575" s="10">
        <v>0</v>
      </c>
      <c r="AC575" t="b">
        <f t="shared" si="26"/>
        <v>0</v>
      </c>
    </row>
    <row r="576" spans="1:29" x14ac:dyDescent="0.2">
      <c r="A576" t="s">
        <v>374</v>
      </c>
      <c r="B576" t="s">
        <v>25</v>
      </c>
      <c r="C576" s="6">
        <v>43906</v>
      </c>
      <c r="D576" s="7">
        <v>149.51300000000001</v>
      </c>
      <c r="E576" s="6">
        <v>43921</v>
      </c>
      <c r="F576" s="7">
        <v>165.94300000000001</v>
      </c>
      <c r="G576">
        <v>1</v>
      </c>
      <c r="H576">
        <v>0</v>
      </c>
      <c r="J576" s="7"/>
      <c r="K576" s="8"/>
      <c r="M576" s="7"/>
      <c r="N576" s="8"/>
      <c r="O576" s="9" cm="1">
        <f t="array" ref="O576">_xlfn.IFS(AND(B576="Short",F576=Q576),(D576-F576)/D576,AND(B576="Long",F576=Q576),(F576/D576)-1,AND(B576="Long",F576&lt;&gt;Q576),(F576/D576)-1,AND(B576="Short",F576&lt;&gt;Q576),(D576-F576)/D576)</f>
        <v>0.10989010989010994</v>
      </c>
      <c r="P576" t="s">
        <v>23</v>
      </c>
      <c r="Q576" s="7">
        <v>165.94300000000001</v>
      </c>
      <c r="R576" s="8">
        <v>43906</v>
      </c>
      <c r="S576" s="10">
        <f t="shared" si="24"/>
        <v>15</v>
      </c>
      <c r="T576" s="10">
        <v>1</v>
      </c>
      <c r="V576" s="11" t="str">
        <f t="shared" si="25"/>
        <v>1</v>
      </c>
      <c r="X576" s="10">
        <v>0</v>
      </c>
      <c r="AC576">
        <f t="shared" si="26"/>
        <v>15</v>
      </c>
    </row>
    <row r="577" spans="1:29" x14ac:dyDescent="0.2">
      <c r="A577" t="s">
        <v>341</v>
      </c>
      <c r="B577" t="s">
        <v>22</v>
      </c>
      <c r="C577" s="6">
        <v>45064</v>
      </c>
      <c r="D577" s="7">
        <v>137.04400000000001</v>
      </c>
      <c r="E577" s="6">
        <v>45432</v>
      </c>
      <c r="F577" s="7">
        <v>150.9</v>
      </c>
      <c r="G577">
        <v>0</v>
      </c>
      <c r="H577">
        <v>0</v>
      </c>
      <c r="J577" s="7"/>
      <c r="K577" s="8"/>
      <c r="M577" s="7"/>
      <c r="N577" s="8"/>
      <c r="O577" s="9" cm="1">
        <f t="array" ref="O577">_xlfn.IFS(AND(B577="Short",F577=Q577),(D577-F577)/D577,AND(B577="Long",F577=Q577),(F577/D577)-1,AND(B577="Long",F577&lt;&gt;Q577),(F577/D577)-1,AND(B577="Short",F577&lt;&gt;Q577),(D577-F577)/D577)</f>
        <v>-0.10110621406263677</v>
      </c>
      <c r="P577" t="s">
        <v>23</v>
      </c>
      <c r="Q577" s="7">
        <v>123.684</v>
      </c>
      <c r="R577" s="8">
        <v>45064</v>
      </c>
      <c r="S577" s="10">
        <f t="shared" si="24"/>
        <v>368</v>
      </c>
      <c r="T577" s="10">
        <v>0</v>
      </c>
      <c r="V577" s="11" t="b">
        <f t="shared" si="25"/>
        <v>0</v>
      </c>
      <c r="X577" s="10">
        <v>0</v>
      </c>
      <c r="AC577" t="b">
        <f t="shared" si="26"/>
        <v>0</v>
      </c>
    </row>
    <row r="578" spans="1:29" x14ac:dyDescent="0.2">
      <c r="A578" t="s">
        <v>367</v>
      </c>
      <c r="B578" t="s">
        <v>25</v>
      </c>
      <c r="C578" s="6">
        <v>43906</v>
      </c>
      <c r="D578" s="7">
        <v>33.49933</v>
      </c>
      <c r="E578" s="6">
        <v>43928</v>
      </c>
      <c r="F578" s="7">
        <v>37.892629999999997</v>
      </c>
      <c r="G578">
        <v>1</v>
      </c>
      <c r="H578">
        <v>0</v>
      </c>
      <c r="J578" s="7"/>
      <c r="K578" s="8"/>
      <c r="M578" s="7"/>
      <c r="N578" s="8"/>
      <c r="O578" s="9" cm="1">
        <f t="array" ref="O578">_xlfn.IFS(AND(B578="Short",F578=Q578),(D578-F578)/D578,AND(B578="Long",F578=Q578),(F578/D578)-1,AND(B578="Long",F578&lt;&gt;Q578),(F578/D578)-1,AND(B578="Short",F578&lt;&gt;Q578),(D578-F578)/D578)</f>
        <v>0.1311459065002194</v>
      </c>
      <c r="P578" t="s">
        <v>23</v>
      </c>
      <c r="Q578" s="7">
        <v>37.892629999999997</v>
      </c>
      <c r="R578" s="8">
        <v>43906</v>
      </c>
      <c r="S578" s="10">
        <f t="shared" si="24"/>
        <v>22</v>
      </c>
      <c r="T578" s="10">
        <v>1</v>
      </c>
      <c r="V578" s="11" t="str">
        <f t="shared" si="25"/>
        <v>1</v>
      </c>
      <c r="X578" s="10">
        <v>0</v>
      </c>
      <c r="AC578">
        <f t="shared" si="26"/>
        <v>22</v>
      </c>
    </row>
    <row r="579" spans="1:29" x14ac:dyDescent="0.2">
      <c r="A579" t="s">
        <v>377</v>
      </c>
      <c r="B579" t="s">
        <v>22</v>
      </c>
      <c r="C579" s="6">
        <v>43903</v>
      </c>
      <c r="D579" s="7">
        <v>48.091000000000001</v>
      </c>
      <c r="E579" s="6">
        <v>43906</v>
      </c>
      <c r="F579" s="7">
        <v>43.000999999999998</v>
      </c>
      <c r="G579">
        <v>1</v>
      </c>
      <c r="H579">
        <v>0</v>
      </c>
      <c r="J579" s="7"/>
      <c r="K579" s="8"/>
      <c r="M579" s="7"/>
      <c r="N579" s="8"/>
      <c r="O579" s="9" cm="1">
        <f t="array" ref="O579">_xlfn.IFS(AND(B579="Short",F579=Q579),(D579-F579)/D579,AND(B579="Long",F579=Q579),(F579/D579)-1,AND(B579="Long",F579&lt;&gt;Q579),(F579/D579)-1,AND(B579="Short",F579&lt;&gt;Q579),(D579-F579)/D579)</f>
        <v>0.10584100975234458</v>
      </c>
      <c r="P579" t="s">
        <v>23</v>
      </c>
      <c r="Q579" s="7">
        <v>43.000999999999998</v>
      </c>
      <c r="R579" s="8">
        <v>43903</v>
      </c>
      <c r="S579" s="10">
        <f t="shared" ref="S579:S642" si="27">_xlfn.DAYS(E579,C579)</f>
        <v>3</v>
      </c>
      <c r="T579" s="10">
        <v>1</v>
      </c>
      <c r="V579" s="11" t="str">
        <f t="shared" ref="V579:V642" si="28">IF(F579=Q579,"1")</f>
        <v>1</v>
      </c>
      <c r="X579" s="10">
        <v>0</v>
      </c>
      <c r="AC579">
        <f t="shared" si="26"/>
        <v>3</v>
      </c>
    </row>
    <row r="580" spans="1:29" x14ac:dyDescent="0.2">
      <c r="A580" t="s">
        <v>344</v>
      </c>
      <c r="B580" t="s">
        <v>22</v>
      </c>
      <c r="C580" s="6">
        <v>44504</v>
      </c>
      <c r="D580" s="7">
        <v>154.54050000000001</v>
      </c>
      <c r="E580" s="6">
        <v>44659</v>
      </c>
      <c r="F580" s="7">
        <v>136.69550000000001</v>
      </c>
      <c r="G580">
        <v>1</v>
      </c>
      <c r="H580">
        <v>0</v>
      </c>
      <c r="J580" s="7"/>
      <c r="K580" s="8"/>
      <c r="M580" s="7"/>
      <c r="N580" s="8"/>
      <c r="O580" s="9" cm="1">
        <f t="array" ref="O580">_xlfn.IFS(AND(B580="Short",F580=Q580),(D580-F580)/D580,AND(B580="Long",F580=Q580),(F580/D580)-1,AND(B580="Long",F580&lt;&gt;Q580),(F580/D580)-1,AND(B580="Short",F580&lt;&gt;Q580),(D580-F580)/D580)</f>
        <v>0.11547134893442171</v>
      </c>
      <c r="P580" t="s">
        <v>23</v>
      </c>
      <c r="Q580" s="7">
        <v>136.69550000000001</v>
      </c>
      <c r="R580" s="8">
        <v>44504</v>
      </c>
      <c r="S580" s="10">
        <f t="shared" si="27"/>
        <v>155</v>
      </c>
      <c r="T580" s="10">
        <v>1</v>
      </c>
      <c r="V580" s="11" t="str">
        <f t="shared" si="28"/>
        <v>1</v>
      </c>
      <c r="X580" s="10">
        <v>0</v>
      </c>
      <c r="AC580">
        <f t="shared" ref="AC580:AC643" si="29">IF(O580&gt;-0.01,_xlfn.DAYS(E580,C580))</f>
        <v>155</v>
      </c>
    </row>
    <row r="581" spans="1:29" x14ac:dyDescent="0.2">
      <c r="A581" t="s">
        <v>369</v>
      </c>
      <c r="B581" t="s">
        <v>25</v>
      </c>
      <c r="C581" s="6">
        <v>43906</v>
      </c>
      <c r="D581" s="7">
        <v>22.198</v>
      </c>
      <c r="E581" s="6">
        <v>43908</v>
      </c>
      <c r="F581" s="7">
        <v>26.277999999999999</v>
      </c>
      <c r="G581">
        <v>1</v>
      </c>
      <c r="H581">
        <v>0</v>
      </c>
      <c r="J581" s="7"/>
      <c r="K581" s="8"/>
      <c r="M581" s="7"/>
      <c r="N581" s="8"/>
      <c r="O581" s="9" cm="1">
        <f t="array" ref="O581">_xlfn.IFS(AND(B581="Short",F581=Q581),(D581-F581)/D581,AND(B581="Long",F581=Q581),(F581/D581)-1,AND(B581="Long",F581&lt;&gt;Q581),(F581/D581)-1,AND(B581="Short",F581&lt;&gt;Q581),(D581-F581)/D581)</f>
        <v>0.18380034237318665</v>
      </c>
      <c r="P581" t="s">
        <v>23</v>
      </c>
      <c r="Q581" s="7">
        <v>26.277999999999999</v>
      </c>
      <c r="R581" s="8">
        <v>43906</v>
      </c>
      <c r="S581" s="10">
        <f t="shared" si="27"/>
        <v>2</v>
      </c>
      <c r="T581" s="10">
        <v>1</v>
      </c>
      <c r="V581" s="11" t="str">
        <f t="shared" si="28"/>
        <v>1</v>
      </c>
      <c r="X581" s="10">
        <v>0</v>
      </c>
      <c r="AC581">
        <f t="shared" si="29"/>
        <v>2</v>
      </c>
    </row>
    <row r="582" spans="1:29" x14ac:dyDescent="0.2">
      <c r="A582" t="s">
        <v>377</v>
      </c>
      <c r="B582" t="s">
        <v>22</v>
      </c>
      <c r="C582" s="6">
        <v>43910</v>
      </c>
      <c r="D582" s="7">
        <v>41.231999999999999</v>
      </c>
      <c r="E582" s="6">
        <v>43910</v>
      </c>
      <c r="F582" s="7">
        <v>36.652000000000001</v>
      </c>
      <c r="G582">
        <v>1</v>
      </c>
      <c r="H582">
        <v>0</v>
      </c>
      <c r="J582" s="7"/>
      <c r="K582" s="8"/>
      <c r="M582" s="7"/>
      <c r="N582" s="8"/>
      <c r="O582" s="9" cm="1">
        <f t="array" ref="O582">_xlfn.IFS(AND(B582="Short",F582=Q582),(D582-F582)/D582,AND(B582="Long",F582=Q582),(F582/D582)-1,AND(B582="Long",F582&lt;&gt;Q582),(F582/D582)-1,AND(B582="Short",F582&lt;&gt;Q582),(D582-F582)/D582)</f>
        <v>0.11107877376794718</v>
      </c>
      <c r="P582" t="s">
        <v>23</v>
      </c>
      <c r="Q582" s="7">
        <v>36.652000000000001</v>
      </c>
      <c r="R582" s="8">
        <v>43910</v>
      </c>
      <c r="S582" s="10">
        <f t="shared" si="27"/>
        <v>0</v>
      </c>
      <c r="T582" s="10">
        <v>1</v>
      </c>
      <c r="V582" s="11" t="str">
        <f t="shared" si="28"/>
        <v>1</v>
      </c>
      <c r="X582" s="10">
        <v>0</v>
      </c>
      <c r="AC582">
        <f t="shared" si="29"/>
        <v>0</v>
      </c>
    </row>
    <row r="583" spans="1:29" x14ac:dyDescent="0.2">
      <c r="A583" t="s">
        <v>379</v>
      </c>
      <c r="B583" t="s">
        <v>25</v>
      </c>
      <c r="C583" s="6">
        <v>43906</v>
      </c>
      <c r="D583" s="7">
        <v>31.347000000000001</v>
      </c>
      <c r="E583" s="6">
        <v>44272</v>
      </c>
      <c r="F583" s="7">
        <v>30.15</v>
      </c>
      <c r="G583">
        <v>0</v>
      </c>
      <c r="H583">
        <v>0</v>
      </c>
      <c r="J583" s="7"/>
      <c r="K583" s="8"/>
      <c r="M583" s="7"/>
      <c r="N583" s="8"/>
      <c r="O583" s="9" cm="1">
        <f t="array" ref="O583">_xlfn.IFS(AND(B583="Short",F583=Q583),(D583-F583)/D583,AND(B583="Long",F583=Q583),(F583/D583)-1,AND(B583="Long",F583&lt;&gt;Q583),(F583/D583)-1,AND(B583="Short",F583&lt;&gt;Q583),(D583-F583)/D583)</f>
        <v>-3.818547229399949E-2</v>
      </c>
      <c r="P583" t="s">
        <v>23</v>
      </c>
      <c r="Q583" s="7">
        <v>34.817</v>
      </c>
      <c r="R583" s="8">
        <v>43906</v>
      </c>
      <c r="S583" s="10">
        <f t="shared" si="27"/>
        <v>366</v>
      </c>
      <c r="T583" s="10">
        <v>0</v>
      </c>
      <c r="V583" s="11" t="b">
        <f t="shared" si="28"/>
        <v>0</v>
      </c>
      <c r="X583" s="10">
        <v>0</v>
      </c>
      <c r="AC583" t="b">
        <f t="shared" si="29"/>
        <v>0</v>
      </c>
    </row>
    <row r="584" spans="1:29" x14ac:dyDescent="0.2">
      <c r="A584" t="s">
        <v>379</v>
      </c>
      <c r="B584" t="s">
        <v>25</v>
      </c>
      <c r="C584" s="6">
        <v>44662</v>
      </c>
      <c r="D584" s="7">
        <v>19.414999999999999</v>
      </c>
      <c r="E584" s="6">
        <v>45028</v>
      </c>
      <c r="F584" s="7">
        <v>19.77</v>
      </c>
      <c r="G584">
        <v>0</v>
      </c>
      <c r="H584">
        <v>0</v>
      </c>
      <c r="J584" s="7"/>
      <c r="K584" s="8"/>
      <c r="M584" s="7"/>
      <c r="N584" s="8"/>
      <c r="O584" s="9" cm="1">
        <f t="array" ref="O584">_xlfn.IFS(AND(B584="Short",F584=Q584),(D584-F584)/D584,AND(B584="Long",F584=Q584),(F584/D584)-1,AND(B584="Long",F584&lt;&gt;Q584),(F584/D584)-1,AND(B584="Short",F584&lt;&gt;Q584),(D584-F584)/D584)</f>
        <v>1.82848313159929E-2</v>
      </c>
      <c r="P584" t="s">
        <v>23</v>
      </c>
      <c r="Q584" s="7">
        <v>24.664999999999999</v>
      </c>
      <c r="R584" s="8">
        <v>44662</v>
      </c>
      <c r="S584" s="10">
        <f t="shared" si="27"/>
        <v>366</v>
      </c>
      <c r="T584" s="10">
        <v>0</v>
      </c>
      <c r="V584" s="11" t="b">
        <f t="shared" si="28"/>
        <v>0</v>
      </c>
      <c r="X584" s="10">
        <v>0</v>
      </c>
      <c r="AC584">
        <f t="shared" si="29"/>
        <v>366</v>
      </c>
    </row>
    <row r="585" spans="1:29" x14ac:dyDescent="0.2">
      <c r="A585" t="s">
        <v>345</v>
      </c>
      <c r="B585" t="s">
        <v>22</v>
      </c>
      <c r="C585" s="6">
        <v>44144</v>
      </c>
      <c r="D585" s="7">
        <v>43.267000000000003</v>
      </c>
      <c r="E585" s="6">
        <v>44510</v>
      </c>
      <c r="F585" s="7">
        <v>75.319999999999993</v>
      </c>
      <c r="G585">
        <v>0</v>
      </c>
      <c r="H585">
        <v>0</v>
      </c>
      <c r="J585" s="7"/>
      <c r="K585" s="8"/>
      <c r="M585" s="7"/>
      <c r="N585" s="8"/>
      <c r="O585" s="9" cm="1">
        <f t="array" ref="O585">_xlfn.IFS(AND(B585="Short",F585=Q585),(D585-F585)/D585,AND(B585="Long",F585=Q585),(F585/D585)-1,AND(B585="Long",F585&lt;&gt;Q585),(F585/D585)-1,AND(B585="Short",F585&lt;&gt;Q585),(D585-F585)/D585)</f>
        <v>-0.74081863776087986</v>
      </c>
      <c r="P585" t="s">
        <v>23</v>
      </c>
      <c r="Q585" s="7">
        <v>38.337000000000003</v>
      </c>
      <c r="R585" s="8">
        <v>44144</v>
      </c>
      <c r="S585" s="10">
        <f t="shared" si="27"/>
        <v>366</v>
      </c>
      <c r="T585" s="10">
        <v>0</v>
      </c>
      <c r="V585" s="11" t="b">
        <f t="shared" si="28"/>
        <v>0</v>
      </c>
      <c r="X585" s="10">
        <v>0</v>
      </c>
      <c r="AC585" t="b">
        <f t="shared" si="29"/>
        <v>0</v>
      </c>
    </row>
    <row r="586" spans="1:29" x14ac:dyDescent="0.2">
      <c r="A586" t="s">
        <v>369</v>
      </c>
      <c r="B586" t="s">
        <v>25</v>
      </c>
      <c r="C586" s="6">
        <v>44958</v>
      </c>
      <c r="D586" s="7">
        <v>33.884999999999998</v>
      </c>
      <c r="E586" s="6">
        <v>45259</v>
      </c>
      <c r="F586" s="7">
        <v>39.835000000000001</v>
      </c>
      <c r="G586">
        <v>1</v>
      </c>
      <c r="H586">
        <v>0</v>
      </c>
      <c r="J586" s="7"/>
      <c r="K586" s="8"/>
      <c r="M586" s="7"/>
      <c r="N586" s="8"/>
      <c r="O586" s="9" cm="1">
        <f t="array" ref="O586">_xlfn.IFS(AND(B586="Short",F586=Q586),(D586-F586)/D586,AND(B586="Long",F586=Q586),(F586/D586)-1,AND(B586="Long",F586&lt;&gt;Q586),(F586/D586)-1,AND(B586="Short",F586&lt;&gt;Q586),(D586-F586)/D586)</f>
        <v>0.17559392061384105</v>
      </c>
      <c r="P586" t="s">
        <v>23</v>
      </c>
      <c r="Q586" s="7">
        <v>39.835000000000001</v>
      </c>
      <c r="R586" s="8">
        <v>44958</v>
      </c>
      <c r="S586" s="10">
        <f t="shared" si="27"/>
        <v>301</v>
      </c>
      <c r="T586" s="10">
        <v>1</v>
      </c>
      <c r="V586" s="11" t="str">
        <f t="shared" si="28"/>
        <v>1</v>
      </c>
      <c r="X586" s="10">
        <v>0</v>
      </c>
      <c r="AC586">
        <f t="shared" si="29"/>
        <v>301</v>
      </c>
    </row>
    <row r="587" spans="1:29" x14ac:dyDescent="0.2">
      <c r="A587" t="s">
        <v>351</v>
      </c>
      <c r="B587" t="s">
        <v>25</v>
      </c>
      <c r="C587" s="6">
        <v>43906</v>
      </c>
      <c r="D587" s="7">
        <v>73.989999999999995</v>
      </c>
      <c r="E587" s="6">
        <v>43921</v>
      </c>
      <c r="F587" s="7">
        <v>84.89</v>
      </c>
      <c r="G587">
        <v>1</v>
      </c>
      <c r="H587">
        <v>0</v>
      </c>
      <c r="J587" s="7"/>
      <c r="K587" s="8"/>
      <c r="M587" s="7"/>
      <c r="N587" s="8"/>
      <c r="O587" s="9" cm="1">
        <f t="array" ref="O587">_xlfn.IFS(AND(B587="Short",F587=Q587),(D587-F587)/D587,AND(B587="Long",F587=Q587),(F587/D587)-1,AND(B587="Long",F587&lt;&gt;Q587),(F587/D587)-1,AND(B587="Short",F587&lt;&gt;Q587),(D587-F587)/D587)</f>
        <v>0.14731720502770651</v>
      </c>
      <c r="P587" t="s">
        <v>23</v>
      </c>
      <c r="Q587" s="7">
        <v>84.89</v>
      </c>
      <c r="R587" s="8">
        <v>43906</v>
      </c>
      <c r="S587" s="10">
        <f t="shared" si="27"/>
        <v>15</v>
      </c>
      <c r="T587" s="10">
        <v>1</v>
      </c>
      <c r="V587" s="11" t="str">
        <f t="shared" si="28"/>
        <v>1</v>
      </c>
      <c r="X587" s="10">
        <v>0</v>
      </c>
      <c r="AC587">
        <f t="shared" si="29"/>
        <v>15</v>
      </c>
    </row>
    <row r="588" spans="1:29" x14ac:dyDescent="0.2">
      <c r="A588" t="s">
        <v>355</v>
      </c>
      <c r="B588" t="s">
        <v>22</v>
      </c>
      <c r="C588" s="6">
        <v>43903</v>
      </c>
      <c r="D588" s="7">
        <v>36.335999999999999</v>
      </c>
      <c r="E588" s="6">
        <v>43903</v>
      </c>
      <c r="F588" s="7">
        <v>29.596</v>
      </c>
      <c r="G588">
        <v>1</v>
      </c>
      <c r="H588">
        <v>0</v>
      </c>
      <c r="J588" s="7"/>
      <c r="K588" s="8"/>
      <c r="M588" s="7"/>
      <c r="N588" s="8"/>
      <c r="O588" s="9" cm="1">
        <f t="array" ref="O588">_xlfn.IFS(AND(B588="Short",F588=Q588),(D588-F588)/D588,AND(B588="Long",F588=Q588),(F588/D588)-1,AND(B588="Long",F588&lt;&gt;Q588),(F588/D588)-1,AND(B588="Short",F588&lt;&gt;Q588),(D588-F588)/D588)</f>
        <v>0.18549097313958604</v>
      </c>
      <c r="P588" t="s">
        <v>23</v>
      </c>
      <c r="Q588" s="7">
        <v>29.596</v>
      </c>
      <c r="R588" s="8">
        <v>43903</v>
      </c>
      <c r="S588" s="10">
        <f t="shared" si="27"/>
        <v>0</v>
      </c>
      <c r="T588" s="10">
        <v>1</v>
      </c>
      <c r="V588" s="11" t="str">
        <f t="shared" si="28"/>
        <v>1</v>
      </c>
      <c r="X588" s="10">
        <v>0</v>
      </c>
      <c r="AC588">
        <f t="shared" si="29"/>
        <v>0</v>
      </c>
    </row>
    <row r="589" spans="1:29" x14ac:dyDescent="0.2">
      <c r="A589" t="s">
        <v>355</v>
      </c>
      <c r="B589" t="s">
        <v>22</v>
      </c>
      <c r="C589" s="6">
        <v>43914</v>
      </c>
      <c r="D589" s="7">
        <v>33.869</v>
      </c>
      <c r="E589" s="6">
        <v>43922</v>
      </c>
      <c r="F589" s="7">
        <v>27.559000000000001</v>
      </c>
      <c r="G589">
        <v>1</v>
      </c>
      <c r="H589">
        <v>0</v>
      </c>
      <c r="J589" s="7"/>
      <c r="K589" s="8"/>
      <c r="M589" s="7"/>
      <c r="N589" s="8"/>
      <c r="O589" s="9" cm="1">
        <f t="array" ref="O589">_xlfn.IFS(AND(B589="Short",F589=Q589),(D589-F589)/D589,AND(B589="Long",F589=Q589),(F589/D589)-1,AND(B589="Long",F589&lt;&gt;Q589),(F589/D589)-1,AND(B589="Short",F589&lt;&gt;Q589),(D589-F589)/D589)</f>
        <v>0.18630606159024474</v>
      </c>
      <c r="P589" t="s">
        <v>23</v>
      </c>
      <c r="Q589" s="7">
        <v>27.559000000000001</v>
      </c>
      <c r="R589" s="8">
        <v>43914</v>
      </c>
      <c r="S589" s="10">
        <f t="shared" si="27"/>
        <v>8</v>
      </c>
      <c r="T589" s="10">
        <v>1</v>
      </c>
      <c r="V589" s="11" t="str">
        <f t="shared" si="28"/>
        <v>1</v>
      </c>
      <c r="X589" s="10">
        <v>0</v>
      </c>
      <c r="AC589">
        <f t="shared" si="29"/>
        <v>8</v>
      </c>
    </row>
    <row r="590" spans="1:29" x14ac:dyDescent="0.2">
      <c r="A590" t="s">
        <v>355</v>
      </c>
      <c r="B590" t="s">
        <v>22</v>
      </c>
      <c r="C590" s="6">
        <v>43928</v>
      </c>
      <c r="D590" s="7">
        <v>34.74</v>
      </c>
      <c r="E590" s="6">
        <v>44294</v>
      </c>
      <c r="F590" s="7">
        <v>89.79</v>
      </c>
      <c r="G590">
        <v>0</v>
      </c>
      <c r="H590">
        <v>0</v>
      </c>
      <c r="J590" s="7"/>
      <c r="K590" s="8"/>
      <c r="M590" s="7"/>
      <c r="N590" s="8"/>
      <c r="O590" s="9" cm="1">
        <f t="array" ref="O590">_xlfn.IFS(AND(B590="Short",F590=Q590),(D590-F590)/D590,AND(B590="Long",F590=Q590),(F590/D590)-1,AND(B590="Long",F590&lt;&gt;Q590),(F590/D590)-1,AND(B590="Short",F590&lt;&gt;Q590),(D590-F590)/D590)</f>
        <v>-1.584628670120898</v>
      </c>
      <c r="P590" t="s">
        <v>23</v>
      </c>
      <c r="Q590" s="7">
        <v>29.04</v>
      </c>
      <c r="R590" s="8">
        <v>43928</v>
      </c>
      <c r="S590" s="10">
        <f t="shared" si="27"/>
        <v>366</v>
      </c>
      <c r="T590" s="10">
        <v>0</v>
      </c>
      <c r="V590" s="11" t="b">
        <f t="shared" si="28"/>
        <v>0</v>
      </c>
      <c r="X590" s="10">
        <v>0</v>
      </c>
      <c r="AC590" t="b">
        <f t="shared" si="29"/>
        <v>0</v>
      </c>
    </row>
    <row r="591" spans="1:29" x14ac:dyDescent="0.2">
      <c r="A591" t="s">
        <v>359</v>
      </c>
      <c r="B591" t="s">
        <v>22</v>
      </c>
      <c r="C591" s="6">
        <v>43927</v>
      </c>
      <c r="D591" s="7">
        <v>35.707999999999998</v>
      </c>
      <c r="E591" s="6">
        <v>44293</v>
      </c>
      <c r="F591" s="7">
        <v>58.27</v>
      </c>
      <c r="G591">
        <v>0</v>
      </c>
      <c r="H591">
        <v>0</v>
      </c>
      <c r="J591" s="7"/>
      <c r="K591" s="8"/>
      <c r="M591" s="7"/>
      <c r="N591" s="8"/>
      <c r="O591" s="9" cm="1">
        <f t="array" ref="O591">_xlfn.IFS(AND(B591="Short",F591=Q591),(D591-F591)/D591,AND(B591="Long",F591=Q591),(F591/D591)-1,AND(B591="Long",F591&lt;&gt;Q591),(F591/D591)-1,AND(B591="Short",F591&lt;&gt;Q591),(D591-F591)/D591)</f>
        <v>-0.63184720510809922</v>
      </c>
      <c r="P591" t="s">
        <v>23</v>
      </c>
      <c r="Q591" s="7">
        <v>31.888000000000002</v>
      </c>
      <c r="R591" s="8">
        <v>43927</v>
      </c>
      <c r="S591" s="10">
        <f t="shared" si="27"/>
        <v>366</v>
      </c>
      <c r="T591" s="10">
        <v>0</v>
      </c>
      <c r="V591" s="11" t="b">
        <f t="shared" si="28"/>
        <v>0</v>
      </c>
      <c r="X591" s="10">
        <v>0</v>
      </c>
      <c r="AC591" t="b">
        <f t="shared" si="29"/>
        <v>0</v>
      </c>
    </row>
    <row r="592" spans="1:29" x14ac:dyDescent="0.2">
      <c r="A592" t="s">
        <v>347</v>
      </c>
      <c r="B592" t="s">
        <v>25</v>
      </c>
      <c r="C592" s="6">
        <v>43906</v>
      </c>
      <c r="D592" s="7">
        <v>259.78800000000001</v>
      </c>
      <c r="E592" s="6">
        <v>43920</v>
      </c>
      <c r="F592" s="7">
        <v>290.16800000000001</v>
      </c>
      <c r="G592">
        <v>1</v>
      </c>
      <c r="H592">
        <v>0</v>
      </c>
      <c r="J592" s="7"/>
      <c r="K592" s="8"/>
      <c r="M592" s="7"/>
      <c r="N592" s="8"/>
      <c r="O592" s="9" cm="1">
        <f t="array" ref="O592">_xlfn.IFS(AND(B592="Short",F592=Q592),(D592-F592)/D592,AND(B592="Long",F592=Q592),(F592/D592)-1,AND(B592="Long",F592&lt;&gt;Q592),(F592/D592)-1,AND(B592="Short",F592&lt;&gt;Q592),(D592-F592)/D592)</f>
        <v>0.11694150615116938</v>
      </c>
      <c r="P592" t="s">
        <v>23</v>
      </c>
      <c r="Q592" s="7">
        <v>290.16800000000001</v>
      </c>
      <c r="R592" s="8">
        <v>43906</v>
      </c>
      <c r="S592" s="10">
        <f t="shared" si="27"/>
        <v>14</v>
      </c>
      <c r="T592" s="10">
        <v>1</v>
      </c>
      <c r="V592" s="11" t="str">
        <f t="shared" si="28"/>
        <v>1</v>
      </c>
      <c r="X592" s="10">
        <v>0</v>
      </c>
      <c r="AC592">
        <f t="shared" si="29"/>
        <v>14</v>
      </c>
    </row>
    <row r="593" spans="1:29" x14ac:dyDescent="0.2">
      <c r="A593" t="s">
        <v>347</v>
      </c>
      <c r="B593" t="s">
        <v>22</v>
      </c>
      <c r="C593" s="6">
        <v>44260</v>
      </c>
      <c r="D593" s="7">
        <v>425.88299999999998</v>
      </c>
      <c r="E593" s="6">
        <v>44627</v>
      </c>
      <c r="F593" s="7">
        <v>408.23</v>
      </c>
      <c r="G593">
        <v>0</v>
      </c>
      <c r="H593">
        <v>0</v>
      </c>
      <c r="J593" s="7"/>
      <c r="K593" s="8"/>
      <c r="M593" s="7"/>
      <c r="N593" s="8"/>
      <c r="O593" s="9" cm="1">
        <f t="array" ref="O593">_xlfn.IFS(AND(B593="Short",F593=Q593),(D593-F593)/D593,AND(B593="Long",F593=Q593),(F593/D593)-1,AND(B593="Long",F593&lt;&gt;Q593),(F593/D593)-1,AND(B593="Short",F593&lt;&gt;Q593),(D593-F593)/D593)</f>
        <v>4.1450351387587583E-2</v>
      </c>
      <c r="P593" t="s">
        <v>23</v>
      </c>
      <c r="Q593" s="7">
        <v>374.41300000000001</v>
      </c>
      <c r="R593" s="8">
        <v>44260</v>
      </c>
      <c r="S593" s="10">
        <f t="shared" si="27"/>
        <v>367</v>
      </c>
      <c r="T593" s="10">
        <v>0</v>
      </c>
      <c r="V593" s="11" t="b">
        <f t="shared" si="28"/>
        <v>0</v>
      </c>
      <c r="X593" s="10">
        <v>0</v>
      </c>
      <c r="AC593">
        <f t="shared" si="29"/>
        <v>367</v>
      </c>
    </row>
    <row r="594" spans="1:29" x14ac:dyDescent="0.2">
      <c r="A594" t="s">
        <v>372</v>
      </c>
      <c r="B594" t="s">
        <v>25</v>
      </c>
      <c r="C594" s="6">
        <v>44861</v>
      </c>
      <c r="D594" s="7">
        <v>212.19</v>
      </c>
      <c r="E594" s="6">
        <v>44946</v>
      </c>
      <c r="F594" s="7">
        <v>259.08999999999997</v>
      </c>
      <c r="G594">
        <v>1</v>
      </c>
      <c r="H594">
        <v>0</v>
      </c>
      <c r="J594" s="7"/>
      <c r="K594" s="8"/>
      <c r="M594" s="7"/>
      <c r="N594" s="8"/>
      <c r="O594" s="9" cm="1">
        <f t="array" ref="O594">_xlfn.IFS(AND(B594="Short",F594=Q594),(D594-F594)/D594,AND(B594="Long",F594=Q594),(F594/D594)-1,AND(B594="Long",F594&lt;&gt;Q594),(F594/D594)-1,AND(B594="Short",F594&lt;&gt;Q594),(D594-F594)/D594)</f>
        <v>0.22102832367218039</v>
      </c>
      <c r="P594" t="s">
        <v>23</v>
      </c>
      <c r="Q594" s="7">
        <v>259.08999999999997</v>
      </c>
      <c r="R594" s="8">
        <v>44861</v>
      </c>
      <c r="S594" s="10">
        <f t="shared" si="27"/>
        <v>85</v>
      </c>
      <c r="T594" s="10">
        <v>1</v>
      </c>
      <c r="V594" s="11" t="str">
        <f t="shared" si="28"/>
        <v>1</v>
      </c>
      <c r="X594" s="10">
        <v>0</v>
      </c>
      <c r="AC594">
        <f t="shared" si="29"/>
        <v>85</v>
      </c>
    </row>
    <row r="595" spans="1:29" x14ac:dyDescent="0.2">
      <c r="A595" t="s">
        <v>364</v>
      </c>
      <c r="B595" t="s">
        <v>22</v>
      </c>
      <c r="C595" s="6">
        <v>43907</v>
      </c>
      <c r="D595" s="7">
        <v>488.68299999999999</v>
      </c>
      <c r="E595" s="6">
        <v>43910</v>
      </c>
      <c r="F595" s="7">
        <v>435.51299999999998</v>
      </c>
      <c r="G595">
        <v>1</v>
      </c>
      <c r="H595">
        <v>0</v>
      </c>
      <c r="J595" s="7"/>
      <c r="K595" s="8"/>
      <c r="M595" s="7"/>
      <c r="N595" s="8"/>
      <c r="O595" s="9" cm="1">
        <f t="array" ref="O595">_xlfn.IFS(AND(B595="Short",F595=Q595),(D595-F595)/D595,AND(B595="Long",F595=Q595),(F595/D595)-1,AND(B595="Long",F595&lt;&gt;Q595),(F595/D595)-1,AND(B595="Short",F595&lt;&gt;Q595),(D595-F595)/D595)</f>
        <v>0.10880263892953104</v>
      </c>
      <c r="P595" t="s">
        <v>23</v>
      </c>
      <c r="Q595" s="7">
        <v>435.51299999999998</v>
      </c>
      <c r="R595" s="8">
        <v>43907</v>
      </c>
      <c r="S595" s="10">
        <f t="shared" si="27"/>
        <v>3</v>
      </c>
      <c r="T595" s="10">
        <v>1</v>
      </c>
      <c r="V595" s="11" t="str">
        <f t="shared" si="28"/>
        <v>1</v>
      </c>
      <c r="X595" s="10">
        <v>0</v>
      </c>
      <c r="AC595">
        <f t="shared" si="29"/>
        <v>3</v>
      </c>
    </row>
    <row r="596" spans="1:29" x14ac:dyDescent="0.2">
      <c r="A596" t="s">
        <v>380</v>
      </c>
      <c r="B596" t="s">
        <v>25</v>
      </c>
      <c r="C596" s="6">
        <v>43906</v>
      </c>
      <c r="D596" s="7">
        <v>19.318999999999999</v>
      </c>
      <c r="E596" s="6">
        <v>43950</v>
      </c>
      <c r="F596" s="7">
        <v>22.209</v>
      </c>
      <c r="G596">
        <v>1</v>
      </c>
      <c r="H596">
        <v>0</v>
      </c>
      <c r="J596" s="7"/>
      <c r="K596" s="8"/>
      <c r="M596" s="7"/>
      <c r="N596" s="8"/>
      <c r="O596" s="9" cm="1">
        <f t="array" ref="O596">_xlfn.IFS(AND(B596="Short",F596=Q596),(D596-F596)/D596,AND(B596="Long",F596=Q596),(F596/D596)-1,AND(B596="Long",F596&lt;&gt;Q596),(F596/D596)-1,AND(B596="Short",F596&lt;&gt;Q596),(D596-F596)/D596)</f>
        <v>0.14959366426833687</v>
      </c>
      <c r="P596" t="s">
        <v>23</v>
      </c>
      <c r="Q596" s="7">
        <v>22.209</v>
      </c>
      <c r="R596" s="8">
        <v>43906</v>
      </c>
      <c r="S596" s="10">
        <f t="shared" si="27"/>
        <v>44</v>
      </c>
      <c r="T596" s="10">
        <v>1</v>
      </c>
      <c r="V596" s="11" t="str">
        <f t="shared" si="28"/>
        <v>1</v>
      </c>
      <c r="X596" s="10">
        <v>0</v>
      </c>
      <c r="AC596">
        <f t="shared" si="29"/>
        <v>44</v>
      </c>
    </row>
    <row r="597" spans="1:29" x14ac:dyDescent="0.2">
      <c r="A597" t="s">
        <v>381</v>
      </c>
      <c r="B597" t="s">
        <v>22</v>
      </c>
      <c r="C597" s="6">
        <v>43914</v>
      </c>
      <c r="D597" s="7">
        <v>67.551000000000002</v>
      </c>
      <c r="E597" s="6">
        <v>43922</v>
      </c>
      <c r="F597" s="7">
        <v>56.460999999999999</v>
      </c>
      <c r="G597">
        <v>1</v>
      </c>
      <c r="H597">
        <v>0</v>
      </c>
      <c r="J597" s="7"/>
      <c r="K597" s="8"/>
      <c r="M597" s="7"/>
      <c r="N597" s="8"/>
      <c r="O597" s="9" cm="1">
        <f t="array" ref="O597">_xlfn.IFS(AND(B597="Short",F597=Q597),(D597-F597)/D597,AND(B597="Long",F597=Q597),(F597/D597)-1,AND(B597="Long",F597&lt;&gt;Q597),(F597/D597)-1,AND(B597="Short",F597&lt;&gt;Q597),(D597-F597)/D597)</f>
        <v>0.16417225503693511</v>
      </c>
      <c r="P597" t="s">
        <v>23</v>
      </c>
      <c r="Q597" s="7">
        <v>56.460999999999999</v>
      </c>
      <c r="R597" s="8">
        <v>43914</v>
      </c>
      <c r="S597" s="10">
        <f t="shared" si="27"/>
        <v>8</v>
      </c>
      <c r="T597" s="10">
        <v>1</v>
      </c>
      <c r="V597" s="11" t="str">
        <f t="shared" si="28"/>
        <v>1</v>
      </c>
      <c r="X597" s="10">
        <v>0</v>
      </c>
      <c r="AC597">
        <f t="shared" si="29"/>
        <v>8</v>
      </c>
    </row>
    <row r="598" spans="1:29" x14ac:dyDescent="0.2">
      <c r="A598" t="s">
        <v>381</v>
      </c>
      <c r="B598" t="s">
        <v>22</v>
      </c>
      <c r="C598" s="6">
        <v>43927</v>
      </c>
      <c r="D598" s="7">
        <v>53.18</v>
      </c>
      <c r="E598" s="6">
        <v>44293</v>
      </c>
      <c r="F598" s="7">
        <v>132.68</v>
      </c>
      <c r="G598">
        <v>0</v>
      </c>
      <c r="H598">
        <v>0</v>
      </c>
      <c r="J598" s="7"/>
      <c r="K598" s="8"/>
      <c r="M598" s="7"/>
      <c r="N598" s="8"/>
      <c r="O598" s="9" cm="1">
        <f t="array" ref="O598">_xlfn.IFS(AND(B598="Short",F598=Q598),(D598-F598)/D598,AND(B598="Long",F598=Q598),(F598/D598)-1,AND(B598="Long",F598&lt;&gt;Q598),(F598/D598)-1,AND(B598="Short",F598&lt;&gt;Q598),(D598-F598)/D598)</f>
        <v>-1.494922903347123</v>
      </c>
      <c r="P598" t="s">
        <v>23</v>
      </c>
      <c r="Q598" s="7">
        <v>47.98</v>
      </c>
      <c r="R598" s="8">
        <v>43927</v>
      </c>
      <c r="S598" s="10">
        <f t="shared" si="27"/>
        <v>366</v>
      </c>
      <c r="T598" s="10">
        <v>0</v>
      </c>
      <c r="V598" s="11" t="b">
        <f t="shared" si="28"/>
        <v>0</v>
      </c>
      <c r="X598" s="10">
        <v>0</v>
      </c>
      <c r="AC598" t="b">
        <f t="shared" si="29"/>
        <v>0</v>
      </c>
    </row>
    <row r="599" spans="1:29" x14ac:dyDescent="0.2">
      <c r="A599" t="s">
        <v>383</v>
      </c>
      <c r="B599" t="s">
        <v>25</v>
      </c>
      <c r="C599" s="6">
        <v>43906</v>
      </c>
      <c r="D599" s="7">
        <v>38.006</v>
      </c>
      <c r="E599" s="6">
        <v>43907</v>
      </c>
      <c r="F599" s="7">
        <v>43.066000000000003</v>
      </c>
      <c r="G599">
        <v>1</v>
      </c>
      <c r="H599">
        <v>0</v>
      </c>
      <c r="J599" s="7"/>
      <c r="K599" s="8"/>
      <c r="M599" s="7"/>
      <c r="N599" s="8"/>
      <c r="O599" s="9" cm="1">
        <f t="array" ref="O599">_xlfn.IFS(AND(B599="Short",F599=Q599),(D599-F599)/D599,AND(B599="Long",F599=Q599),(F599/D599)-1,AND(B599="Long",F599&lt;&gt;Q599),(F599/D599)-1,AND(B599="Short",F599&lt;&gt;Q599),(D599-F599)/D599)</f>
        <v>0.13313687312529598</v>
      </c>
      <c r="P599" t="s">
        <v>23</v>
      </c>
      <c r="Q599" s="7">
        <v>43.066000000000003</v>
      </c>
      <c r="R599" s="8">
        <v>43906</v>
      </c>
      <c r="S599" s="10">
        <f t="shared" si="27"/>
        <v>1</v>
      </c>
      <c r="T599" s="10">
        <v>1</v>
      </c>
      <c r="V599" s="11" t="str">
        <f t="shared" si="28"/>
        <v>1</v>
      </c>
      <c r="X599" s="10">
        <v>0</v>
      </c>
      <c r="AC599">
        <f t="shared" si="29"/>
        <v>1</v>
      </c>
    </row>
    <row r="600" spans="1:29" x14ac:dyDescent="0.2">
      <c r="A600" t="s">
        <v>364</v>
      </c>
      <c r="B600" t="s">
        <v>22</v>
      </c>
      <c r="C600" s="6">
        <v>44812</v>
      </c>
      <c r="D600" s="7">
        <v>677.93499999999995</v>
      </c>
      <c r="E600" s="6">
        <v>45180</v>
      </c>
      <c r="F600" s="7">
        <v>833.53</v>
      </c>
      <c r="G600">
        <v>0</v>
      </c>
      <c r="H600">
        <v>0</v>
      </c>
      <c r="J600" s="7"/>
      <c r="K600" s="8"/>
      <c r="M600" s="7"/>
      <c r="N600" s="8"/>
      <c r="O600" s="9" cm="1">
        <f t="array" ref="O600">_xlfn.IFS(AND(B600="Short",F600=Q600),(D600-F600)/D600,AND(B600="Long",F600=Q600),(F600/D600)-1,AND(B600="Long",F600&lt;&gt;Q600),(F600/D600)-1,AND(B600="Short",F600&lt;&gt;Q600),(D600-F600)/D600)</f>
        <v>-0.22951315391593596</v>
      </c>
      <c r="P600" t="s">
        <v>23</v>
      </c>
      <c r="Q600" s="7">
        <v>587.38499999999999</v>
      </c>
      <c r="R600" s="8">
        <v>44812</v>
      </c>
      <c r="S600" s="10">
        <f t="shared" si="27"/>
        <v>368</v>
      </c>
      <c r="T600" s="10">
        <v>0</v>
      </c>
      <c r="V600" s="11" t="b">
        <f t="shared" si="28"/>
        <v>0</v>
      </c>
      <c r="X600" s="10">
        <v>0</v>
      </c>
      <c r="AC600" t="b">
        <f t="shared" si="29"/>
        <v>0</v>
      </c>
    </row>
    <row r="601" spans="1:29" x14ac:dyDescent="0.2">
      <c r="A601" t="s">
        <v>385</v>
      </c>
      <c r="B601" t="s">
        <v>25</v>
      </c>
      <c r="C601" s="6">
        <v>43906</v>
      </c>
      <c r="D601" s="7">
        <v>340.19099999999997</v>
      </c>
      <c r="E601" s="6">
        <v>43978</v>
      </c>
      <c r="F601" s="7">
        <v>423.00099999999998</v>
      </c>
      <c r="G601">
        <v>1</v>
      </c>
      <c r="H601">
        <v>0</v>
      </c>
      <c r="J601" s="7"/>
      <c r="K601" s="8"/>
      <c r="M601" s="7"/>
      <c r="N601" s="8"/>
      <c r="O601" s="9" cm="1">
        <f t="array" ref="O601">_xlfn.IFS(AND(B601="Short",F601=Q601),(D601-F601)/D601,AND(B601="Long",F601=Q601),(F601/D601)-1,AND(B601="Long",F601&lt;&gt;Q601),(F601/D601)-1,AND(B601="Short",F601&lt;&gt;Q601),(D601-F601)/D601)</f>
        <v>0.24342207759758483</v>
      </c>
      <c r="P601" t="s">
        <v>23</v>
      </c>
      <c r="Q601" s="7">
        <v>423.00099999999998</v>
      </c>
      <c r="R601" s="8">
        <v>43906</v>
      </c>
      <c r="S601" s="10">
        <f t="shared" si="27"/>
        <v>72</v>
      </c>
      <c r="T601" s="10">
        <v>1</v>
      </c>
      <c r="V601" s="11" t="str">
        <f t="shared" si="28"/>
        <v>1</v>
      </c>
      <c r="X601" s="10">
        <v>0</v>
      </c>
      <c r="AC601">
        <f t="shared" si="29"/>
        <v>72</v>
      </c>
    </row>
    <row r="602" spans="1:29" x14ac:dyDescent="0.2">
      <c r="A602" t="s">
        <v>352</v>
      </c>
      <c r="B602" t="s">
        <v>22</v>
      </c>
      <c r="C602" s="6">
        <v>43903</v>
      </c>
      <c r="D602" s="7">
        <v>40.905000000000001</v>
      </c>
      <c r="E602" s="6">
        <v>43903</v>
      </c>
      <c r="F602" s="7">
        <v>36.655000000000001</v>
      </c>
      <c r="G602">
        <v>1</v>
      </c>
      <c r="H602">
        <v>0</v>
      </c>
      <c r="J602" s="7"/>
      <c r="K602" s="8"/>
      <c r="M602" s="7"/>
      <c r="N602" s="8"/>
      <c r="O602" s="9" cm="1">
        <f t="array" ref="O602">_xlfn.IFS(AND(B602="Short",F602=Q602),(D602-F602)/D602,AND(B602="Long",F602=Q602),(F602/D602)-1,AND(B602="Long",F602&lt;&gt;Q602),(F602/D602)-1,AND(B602="Short",F602&lt;&gt;Q602),(D602-F602)/D602)</f>
        <v>0.10389927881677057</v>
      </c>
      <c r="P602" t="s">
        <v>23</v>
      </c>
      <c r="Q602" s="7">
        <v>36.655000000000001</v>
      </c>
      <c r="R602" s="8">
        <v>43903</v>
      </c>
      <c r="S602" s="10">
        <f t="shared" si="27"/>
        <v>0</v>
      </c>
      <c r="T602" s="10">
        <v>1</v>
      </c>
      <c r="V602" s="11" t="str">
        <f t="shared" si="28"/>
        <v>1</v>
      </c>
      <c r="X602" s="10">
        <v>0</v>
      </c>
      <c r="AC602">
        <f t="shared" si="29"/>
        <v>0</v>
      </c>
    </row>
    <row r="603" spans="1:29" x14ac:dyDescent="0.2">
      <c r="A603" t="s">
        <v>352</v>
      </c>
      <c r="B603" t="s">
        <v>22</v>
      </c>
      <c r="C603" s="6">
        <v>43914</v>
      </c>
      <c r="D603" s="7">
        <v>31.416</v>
      </c>
      <c r="E603" s="6">
        <v>43922</v>
      </c>
      <c r="F603" s="7">
        <v>25.675999999999998</v>
      </c>
      <c r="G603">
        <v>1</v>
      </c>
      <c r="H603">
        <v>0</v>
      </c>
      <c r="J603" s="7"/>
      <c r="K603" s="8"/>
      <c r="M603" s="7"/>
      <c r="N603" s="8"/>
      <c r="O603" s="9" cm="1">
        <f t="array" ref="O603">_xlfn.IFS(AND(B603="Short",F603=Q603),(D603-F603)/D603,AND(B603="Long",F603=Q603),(F603/D603)-1,AND(B603="Long",F603&lt;&gt;Q603),(F603/D603)-1,AND(B603="Short",F603&lt;&gt;Q603),(D603-F603)/D603)</f>
        <v>0.18270944741532982</v>
      </c>
      <c r="P603" t="s">
        <v>23</v>
      </c>
      <c r="Q603" s="7">
        <v>25.675999999999998</v>
      </c>
      <c r="R603" s="8">
        <v>43914</v>
      </c>
      <c r="S603" s="10">
        <f t="shared" si="27"/>
        <v>8</v>
      </c>
      <c r="T603" s="10">
        <v>1</v>
      </c>
      <c r="V603" s="11" t="str">
        <f t="shared" si="28"/>
        <v>1</v>
      </c>
      <c r="X603" s="10">
        <v>0</v>
      </c>
      <c r="AC603">
        <f t="shared" si="29"/>
        <v>8</v>
      </c>
    </row>
    <row r="604" spans="1:29" x14ac:dyDescent="0.2">
      <c r="A604" t="s">
        <v>352</v>
      </c>
      <c r="B604" t="s">
        <v>22</v>
      </c>
      <c r="C604" s="6">
        <v>43928</v>
      </c>
      <c r="D604" s="7">
        <v>27.782</v>
      </c>
      <c r="E604" s="6">
        <v>43955</v>
      </c>
      <c r="F604" s="7">
        <v>23.602</v>
      </c>
      <c r="G604">
        <v>1</v>
      </c>
      <c r="H604">
        <v>0</v>
      </c>
      <c r="J604" s="7"/>
      <c r="K604" s="8"/>
      <c r="M604" s="7"/>
      <c r="N604" s="8"/>
      <c r="O604" s="9" cm="1">
        <f t="array" ref="O604">_xlfn.IFS(AND(B604="Short",F604=Q604),(D604-F604)/D604,AND(B604="Long",F604=Q604),(F604/D604)-1,AND(B604="Long",F604&lt;&gt;Q604),(F604/D604)-1,AND(B604="Short",F604&lt;&gt;Q604),(D604-F604)/D604)</f>
        <v>0.15045713051616152</v>
      </c>
      <c r="P604" t="s">
        <v>23</v>
      </c>
      <c r="Q604" s="7">
        <v>23.602</v>
      </c>
      <c r="R604" s="8">
        <v>43928</v>
      </c>
      <c r="S604" s="10">
        <f t="shared" si="27"/>
        <v>27</v>
      </c>
      <c r="T604" s="10">
        <v>1</v>
      </c>
      <c r="V604" s="11" t="str">
        <f t="shared" si="28"/>
        <v>1</v>
      </c>
      <c r="X604" s="10">
        <v>0</v>
      </c>
      <c r="AC604">
        <f t="shared" si="29"/>
        <v>27</v>
      </c>
    </row>
    <row r="605" spans="1:29" x14ac:dyDescent="0.2">
      <c r="A605" t="s">
        <v>385</v>
      </c>
      <c r="B605" t="s">
        <v>22</v>
      </c>
      <c r="C605" s="6">
        <v>44144</v>
      </c>
      <c r="D605" s="7">
        <v>569.05999999999995</v>
      </c>
      <c r="E605" s="6">
        <v>44510</v>
      </c>
      <c r="F605" s="7">
        <v>677.25</v>
      </c>
      <c r="G605">
        <v>0</v>
      </c>
      <c r="H605">
        <v>0</v>
      </c>
      <c r="J605" s="7"/>
      <c r="K605" s="8"/>
      <c r="M605" s="7"/>
      <c r="N605" s="8"/>
      <c r="O605" s="9" cm="1">
        <f t="array" ref="O605">_xlfn.IFS(AND(B605="Short",F605=Q605),(D605-F605)/D605,AND(B605="Long",F605=Q605),(F605/D605)-1,AND(B605="Long",F605&lt;&gt;Q605),(F605/D605)-1,AND(B605="Short",F605&lt;&gt;Q605),(D605-F605)/D605)</f>
        <v>-0.19012054967841716</v>
      </c>
      <c r="P605" t="s">
        <v>23</v>
      </c>
      <c r="Q605" s="7">
        <v>515.05999999999995</v>
      </c>
      <c r="R605" s="8">
        <v>44144</v>
      </c>
      <c r="S605" s="10">
        <f t="shared" si="27"/>
        <v>366</v>
      </c>
      <c r="T605" s="10">
        <v>0</v>
      </c>
      <c r="V605" s="11" t="b">
        <f t="shared" si="28"/>
        <v>0</v>
      </c>
      <c r="X605" s="10">
        <v>0</v>
      </c>
      <c r="AC605" t="b">
        <f t="shared" si="29"/>
        <v>0</v>
      </c>
    </row>
    <row r="606" spans="1:29" x14ac:dyDescent="0.2">
      <c r="A606" t="s">
        <v>352</v>
      </c>
      <c r="B606" t="s">
        <v>22</v>
      </c>
      <c r="C606" s="6">
        <v>43987</v>
      </c>
      <c r="D606" s="7">
        <v>47.965000000000003</v>
      </c>
      <c r="E606" s="6">
        <v>43993</v>
      </c>
      <c r="F606" s="7">
        <v>38.115000000000002</v>
      </c>
      <c r="G606">
        <v>1</v>
      </c>
      <c r="H606">
        <v>0</v>
      </c>
      <c r="J606" s="7"/>
      <c r="K606" s="8"/>
      <c r="M606" s="7"/>
      <c r="N606" s="8"/>
      <c r="O606" s="9" cm="1">
        <f t="array" ref="O606">_xlfn.IFS(AND(B606="Short",F606=Q606),(D606-F606)/D606,AND(B606="Long",F606=Q606),(F606/D606)-1,AND(B606="Long",F606&lt;&gt;Q606),(F606/D606)-1,AND(B606="Short",F606&lt;&gt;Q606),(D606-F606)/D606)</f>
        <v>0.20535807359532995</v>
      </c>
      <c r="P606" t="s">
        <v>23</v>
      </c>
      <c r="Q606" s="7">
        <v>38.115000000000002</v>
      </c>
      <c r="R606" s="8">
        <v>43987</v>
      </c>
      <c r="S606" s="10">
        <f t="shared" si="27"/>
        <v>6</v>
      </c>
      <c r="T606" s="10">
        <v>1</v>
      </c>
      <c r="V606" s="11" t="str">
        <f t="shared" si="28"/>
        <v>1</v>
      </c>
      <c r="X606" s="10">
        <v>0</v>
      </c>
      <c r="AC606">
        <f t="shared" si="29"/>
        <v>6</v>
      </c>
    </row>
    <row r="607" spans="1:29" x14ac:dyDescent="0.2">
      <c r="A607" t="s">
        <v>352</v>
      </c>
      <c r="B607" t="s">
        <v>22</v>
      </c>
      <c r="C607" s="6">
        <v>43994</v>
      </c>
      <c r="D607" s="7">
        <v>37.091000000000001</v>
      </c>
      <c r="E607" s="6">
        <v>44006</v>
      </c>
      <c r="F607" s="7">
        <v>32.901000000000003</v>
      </c>
      <c r="G607">
        <v>1</v>
      </c>
      <c r="H607">
        <v>0</v>
      </c>
      <c r="J607" s="7"/>
      <c r="K607" s="8"/>
      <c r="M607" s="7"/>
      <c r="N607" s="8"/>
      <c r="O607" s="9" cm="1">
        <f t="array" ref="O607">_xlfn.IFS(AND(B607="Short",F607=Q607),(D607-F607)/D607,AND(B607="Long",F607=Q607),(F607/D607)-1,AND(B607="Long",F607&lt;&gt;Q607),(F607/D607)-1,AND(B607="Short",F607&lt;&gt;Q607),(D607-F607)/D607)</f>
        <v>0.11296540939850631</v>
      </c>
      <c r="P607" t="s">
        <v>23</v>
      </c>
      <c r="Q607" s="7">
        <v>32.901000000000003</v>
      </c>
      <c r="R607" s="8">
        <v>43994</v>
      </c>
      <c r="S607" s="10">
        <f t="shared" si="27"/>
        <v>12</v>
      </c>
      <c r="T607" s="10">
        <v>1</v>
      </c>
      <c r="V607" s="11" t="str">
        <f t="shared" si="28"/>
        <v>1</v>
      </c>
      <c r="X607" s="10">
        <v>0</v>
      </c>
      <c r="AC607">
        <f t="shared" si="29"/>
        <v>12</v>
      </c>
    </row>
    <row r="608" spans="1:29" x14ac:dyDescent="0.2">
      <c r="A608" t="s">
        <v>352</v>
      </c>
      <c r="B608" t="s">
        <v>22</v>
      </c>
      <c r="C608" s="6">
        <v>44144</v>
      </c>
      <c r="D608" s="7">
        <v>41.177999999999997</v>
      </c>
      <c r="E608" s="6">
        <v>44510</v>
      </c>
      <c r="F608" s="7">
        <v>51.77</v>
      </c>
      <c r="G608">
        <v>0</v>
      </c>
      <c r="H608">
        <v>0</v>
      </c>
      <c r="J608" s="7"/>
      <c r="K608" s="8"/>
      <c r="M608" s="7"/>
      <c r="N608" s="8"/>
      <c r="O608" s="9" cm="1">
        <f t="array" ref="O608">_xlfn.IFS(AND(B608="Short",F608=Q608),(D608-F608)/D608,AND(B608="Long",F608=Q608),(F608/D608)-1,AND(B608="Long",F608&lt;&gt;Q608),(F608/D608)-1,AND(B608="Short",F608&lt;&gt;Q608),(D608-F608)/D608)</f>
        <v>-0.2572247316528245</v>
      </c>
      <c r="P608" t="s">
        <v>23</v>
      </c>
      <c r="Q608" s="7">
        <v>33.957999999999998</v>
      </c>
      <c r="R608" s="8">
        <v>44144</v>
      </c>
      <c r="S608" s="10">
        <f t="shared" si="27"/>
        <v>366</v>
      </c>
      <c r="T608" s="10">
        <v>0</v>
      </c>
      <c r="V608" s="11" t="b">
        <f t="shared" si="28"/>
        <v>0</v>
      </c>
      <c r="X608" s="10">
        <v>0</v>
      </c>
      <c r="AC608" t="b">
        <f t="shared" si="29"/>
        <v>0</v>
      </c>
    </row>
    <row r="609" spans="1:29" x14ac:dyDescent="0.2">
      <c r="A609" t="s">
        <v>388</v>
      </c>
      <c r="B609" t="s">
        <v>25</v>
      </c>
      <c r="C609" s="6">
        <v>44200</v>
      </c>
      <c r="D609" s="7">
        <v>356.7</v>
      </c>
      <c r="E609" s="6">
        <v>44243</v>
      </c>
      <c r="F609" s="7">
        <v>395.9</v>
      </c>
      <c r="G609">
        <v>1</v>
      </c>
      <c r="H609">
        <v>0</v>
      </c>
      <c r="J609" s="7"/>
      <c r="K609" s="8"/>
      <c r="M609" s="7"/>
      <c r="N609" s="8"/>
      <c r="O609" s="9" cm="1">
        <f t="array" ref="O609">_xlfn.IFS(AND(B609="Short",F609=Q609),(D609-F609)/D609,AND(B609="Long",F609=Q609),(F609/D609)-1,AND(B609="Long",F609&lt;&gt;Q609),(F609/D609)-1,AND(B609="Short",F609&lt;&gt;Q609),(D609-F609)/D609)</f>
        <v>0.10989627137650682</v>
      </c>
      <c r="P609" t="s">
        <v>23</v>
      </c>
      <c r="Q609" s="7">
        <v>395.9</v>
      </c>
      <c r="R609" s="8">
        <v>44200</v>
      </c>
      <c r="S609" s="10">
        <f t="shared" si="27"/>
        <v>43</v>
      </c>
      <c r="T609" s="10">
        <v>1</v>
      </c>
      <c r="V609" s="11" t="str">
        <f t="shared" si="28"/>
        <v>1</v>
      </c>
      <c r="X609" s="10">
        <v>0</v>
      </c>
      <c r="AC609">
        <f t="shared" si="29"/>
        <v>43</v>
      </c>
    </row>
    <row r="610" spans="1:29" x14ac:dyDescent="0.2">
      <c r="A610" t="s">
        <v>386</v>
      </c>
      <c r="B610" t="s">
        <v>22</v>
      </c>
      <c r="C610" s="6">
        <v>43900</v>
      </c>
      <c r="D610" s="7">
        <v>45.738999999999997</v>
      </c>
      <c r="E610" s="6">
        <v>43902</v>
      </c>
      <c r="F610" s="7">
        <v>41.429000000000002</v>
      </c>
      <c r="G610">
        <v>1</v>
      </c>
      <c r="H610">
        <v>0</v>
      </c>
      <c r="J610" s="7"/>
      <c r="K610" s="8"/>
      <c r="M610" s="7"/>
      <c r="N610" s="8"/>
      <c r="O610" s="9" cm="1">
        <f t="array" ref="O610">_xlfn.IFS(AND(B610="Short",F610=Q610),(D610-F610)/D610,AND(B610="Long",F610=Q610),(F610/D610)-1,AND(B610="Long",F610&lt;&gt;Q610),(F610/D610)-1,AND(B610="Short",F610&lt;&gt;Q610),(D610-F610)/D610)</f>
        <v>9.4230306740418365E-2</v>
      </c>
      <c r="P610" t="s">
        <v>23</v>
      </c>
      <c r="Q610" s="7">
        <v>41.429000000000002</v>
      </c>
      <c r="R610" s="8">
        <v>43900</v>
      </c>
      <c r="S610" s="10">
        <f t="shared" si="27"/>
        <v>2</v>
      </c>
      <c r="T610" s="10">
        <v>1</v>
      </c>
      <c r="V610" s="11" t="str">
        <f t="shared" si="28"/>
        <v>1</v>
      </c>
      <c r="X610" s="10">
        <v>0</v>
      </c>
      <c r="AC610">
        <f t="shared" si="29"/>
        <v>2</v>
      </c>
    </row>
    <row r="611" spans="1:29" x14ac:dyDescent="0.2">
      <c r="A611" t="s">
        <v>390</v>
      </c>
      <c r="B611" t="s">
        <v>25</v>
      </c>
      <c r="C611" s="6">
        <v>43906</v>
      </c>
      <c r="D611" s="7">
        <v>36.698</v>
      </c>
      <c r="E611" s="6">
        <v>43930</v>
      </c>
      <c r="F611" s="7">
        <v>40.878</v>
      </c>
      <c r="G611">
        <v>1</v>
      </c>
      <c r="H611">
        <v>0</v>
      </c>
      <c r="J611" s="7"/>
      <c r="K611" s="8"/>
      <c r="M611" s="7"/>
      <c r="N611" s="8"/>
      <c r="O611" s="9" cm="1">
        <f t="array" ref="O611">_xlfn.IFS(AND(B611="Short",F611=Q611),(D611-F611)/D611,AND(B611="Long",F611=Q611),(F611/D611)-1,AND(B611="Long",F611&lt;&gt;Q611),(F611/D611)-1,AND(B611="Short",F611&lt;&gt;Q611),(D611-F611)/D611)</f>
        <v>0.11390266499536761</v>
      </c>
      <c r="P611" t="s">
        <v>23</v>
      </c>
      <c r="Q611" s="7">
        <v>40.878</v>
      </c>
      <c r="R611" s="8">
        <v>43906</v>
      </c>
      <c r="S611" s="10">
        <f t="shared" si="27"/>
        <v>24</v>
      </c>
      <c r="T611" s="10">
        <v>1</v>
      </c>
      <c r="V611" s="11" t="str">
        <f t="shared" si="28"/>
        <v>1</v>
      </c>
      <c r="X611" s="10">
        <v>0</v>
      </c>
      <c r="AC611">
        <f t="shared" si="29"/>
        <v>24</v>
      </c>
    </row>
    <row r="612" spans="1:29" x14ac:dyDescent="0.2">
      <c r="A612" t="s">
        <v>368</v>
      </c>
      <c r="B612" t="s">
        <v>25</v>
      </c>
      <c r="C612" s="6">
        <v>43899</v>
      </c>
      <c r="D612" s="7">
        <v>11.603</v>
      </c>
      <c r="E612" s="6">
        <v>43987</v>
      </c>
      <c r="F612" s="7">
        <v>13.132999999999999</v>
      </c>
      <c r="G612">
        <v>1</v>
      </c>
      <c r="H612">
        <v>0</v>
      </c>
      <c r="J612" s="7"/>
      <c r="K612" s="8"/>
      <c r="M612" s="7"/>
      <c r="N612" s="8"/>
      <c r="O612" s="9" cm="1">
        <f t="array" ref="O612">_xlfn.IFS(AND(B612="Short",F612=Q612),(D612-F612)/D612,AND(B612="Long",F612=Q612),(F612/D612)-1,AND(B612="Long",F612&lt;&gt;Q612),(F612/D612)-1,AND(B612="Short",F612&lt;&gt;Q612),(D612-F612)/D612)</f>
        <v>0.13186244936654301</v>
      </c>
      <c r="P612" t="s">
        <v>23</v>
      </c>
      <c r="Q612" s="7">
        <v>13.132999999999999</v>
      </c>
      <c r="R612" s="8">
        <v>43899</v>
      </c>
      <c r="S612" s="10">
        <f t="shared" si="27"/>
        <v>88</v>
      </c>
      <c r="T612" s="10">
        <v>1</v>
      </c>
      <c r="V612" s="11" t="str">
        <f t="shared" si="28"/>
        <v>1</v>
      </c>
      <c r="X612" s="10">
        <v>0</v>
      </c>
      <c r="AC612">
        <f t="shared" si="29"/>
        <v>88</v>
      </c>
    </row>
    <row r="613" spans="1:29" x14ac:dyDescent="0.2">
      <c r="A613" t="s">
        <v>392</v>
      </c>
      <c r="B613" t="s">
        <v>25</v>
      </c>
      <c r="C613" s="6">
        <v>43906</v>
      </c>
      <c r="D613" s="7">
        <v>57.573999999999998</v>
      </c>
      <c r="E613" s="6">
        <v>43930</v>
      </c>
      <c r="F613" s="7">
        <v>71.614000000000004</v>
      </c>
      <c r="G613">
        <v>1</v>
      </c>
      <c r="H613">
        <v>0</v>
      </c>
      <c r="J613" s="7"/>
      <c r="K613" s="8"/>
      <c r="M613" s="7"/>
      <c r="N613" s="8"/>
      <c r="O613" s="9" cm="1">
        <f t="array" ref="O613">_xlfn.IFS(AND(B613="Short",F613=Q613),(D613-F613)/D613,AND(B613="Long",F613=Q613),(F613/D613)-1,AND(B613="Long",F613&lt;&gt;Q613),(F613/D613)-1,AND(B613="Short",F613&lt;&gt;Q613),(D613-F613)/D613)</f>
        <v>0.24386007572862756</v>
      </c>
      <c r="P613" t="s">
        <v>23</v>
      </c>
      <c r="Q613" s="7">
        <v>71.614000000000004</v>
      </c>
      <c r="R613" s="8">
        <v>43906</v>
      </c>
      <c r="S613" s="10">
        <f t="shared" si="27"/>
        <v>24</v>
      </c>
      <c r="T613" s="10">
        <v>1</v>
      </c>
      <c r="V613" s="11" t="str">
        <f t="shared" si="28"/>
        <v>1</v>
      </c>
      <c r="X613" s="10">
        <v>0</v>
      </c>
      <c r="AC613">
        <f t="shared" si="29"/>
        <v>24</v>
      </c>
    </row>
    <row r="614" spans="1:29" x14ac:dyDescent="0.2">
      <c r="A614" t="s">
        <v>390</v>
      </c>
      <c r="B614" t="s">
        <v>22</v>
      </c>
      <c r="C614" s="6">
        <v>44985</v>
      </c>
      <c r="D614" s="7">
        <v>37.880000000000003</v>
      </c>
      <c r="E614" s="6">
        <v>45190</v>
      </c>
      <c r="F614" s="7">
        <v>34.18</v>
      </c>
      <c r="G614">
        <v>1</v>
      </c>
      <c r="H614">
        <v>0</v>
      </c>
      <c r="J614" s="7"/>
      <c r="K614" s="8"/>
      <c r="M614" s="7"/>
      <c r="N614" s="8"/>
      <c r="O614" s="9" cm="1">
        <f t="array" ref="O614">_xlfn.IFS(AND(B614="Short",F614=Q614),(D614-F614)/D614,AND(B614="Long",F614=Q614),(F614/D614)-1,AND(B614="Long",F614&lt;&gt;Q614),(F614/D614)-1,AND(B614="Short",F614&lt;&gt;Q614),(D614-F614)/D614)</f>
        <v>9.7676874340021189E-2</v>
      </c>
      <c r="P614" t="s">
        <v>23</v>
      </c>
      <c r="Q614" s="7">
        <v>34.18</v>
      </c>
      <c r="R614" s="8">
        <v>44985</v>
      </c>
      <c r="S614" s="10">
        <f t="shared" si="27"/>
        <v>205</v>
      </c>
      <c r="T614" s="10">
        <v>1</v>
      </c>
      <c r="V614" s="11" t="str">
        <f t="shared" si="28"/>
        <v>1</v>
      </c>
      <c r="X614" s="10">
        <v>0</v>
      </c>
      <c r="AC614">
        <f t="shared" si="29"/>
        <v>205</v>
      </c>
    </row>
    <row r="615" spans="1:29" x14ac:dyDescent="0.2">
      <c r="A615" t="s">
        <v>354</v>
      </c>
      <c r="B615" t="s">
        <v>25</v>
      </c>
      <c r="C615" s="6">
        <v>43899</v>
      </c>
      <c r="D615" s="7">
        <v>28.818000000000001</v>
      </c>
      <c r="E615" s="6">
        <v>43950</v>
      </c>
      <c r="F615" s="7">
        <v>31.998000000000001</v>
      </c>
      <c r="G615">
        <v>1</v>
      </c>
      <c r="H615">
        <v>0</v>
      </c>
      <c r="J615" s="7"/>
      <c r="K615" s="8"/>
      <c r="M615" s="7"/>
      <c r="N615" s="8"/>
      <c r="O615" s="9" cm="1">
        <f t="array" ref="O615">_xlfn.IFS(AND(B615="Short",F615=Q615),(D615-F615)/D615,AND(B615="Long",F615=Q615),(F615/D615)-1,AND(B615="Long",F615&lt;&gt;Q615),(F615/D615)-1,AND(B615="Short",F615&lt;&gt;Q615),(D615-F615)/D615)</f>
        <v>0.11034769935457001</v>
      </c>
      <c r="P615" t="s">
        <v>23</v>
      </c>
      <c r="Q615" s="7">
        <v>31.998000000000001</v>
      </c>
      <c r="R615" s="8">
        <v>43899</v>
      </c>
      <c r="S615" s="10">
        <f t="shared" si="27"/>
        <v>51</v>
      </c>
      <c r="T615" s="10">
        <v>1</v>
      </c>
      <c r="V615" s="11" t="str">
        <f t="shared" si="28"/>
        <v>1</v>
      </c>
      <c r="X615" s="10">
        <v>0</v>
      </c>
      <c r="AC615">
        <f t="shared" si="29"/>
        <v>51</v>
      </c>
    </row>
    <row r="616" spans="1:29" x14ac:dyDescent="0.2">
      <c r="A616" t="s">
        <v>354</v>
      </c>
      <c r="B616" t="s">
        <v>22</v>
      </c>
      <c r="C616" s="6">
        <v>44139</v>
      </c>
      <c r="D616" s="7">
        <v>40.170999999999999</v>
      </c>
      <c r="E616" s="6">
        <v>44505</v>
      </c>
      <c r="F616" s="7">
        <v>47.19</v>
      </c>
      <c r="G616">
        <v>0</v>
      </c>
      <c r="H616">
        <v>0</v>
      </c>
      <c r="J616" s="7"/>
      <c r="K616" s="8"/>
      <c r="M616" s="7"/>
      <c r="N616" s="8"/>
      <c r="O616" s="9" cm="1">
        <f t="array" ref="O616">_xlfn.IFS(AND(B616="Short",F616=Q616),(D616-F616)/D616,AND(B616="Long",F616=Q616),(F616/D616)-1,AND(B616="Long",F616&lt;&gt;Q616),(F616/D616)-1,AND(B616="Short",F616&lt;&gt;Q616),(D616-F616)/D616)</f>
        <v>-0.17472803763909284</v>
      </c>
      <c r="P616" t="s">
        <v>23</v>
      </c>
      <c r="Q616" s="7">
        <v>35.280999999999999</v>
      </c>
      <c r="R616" s="8">
        <v>44139</v>
      </c>
      <c r="S616" s="10">
        <f t="shared" si="27"/>
        <v>366</v>
      </c>
      <c r="T616" s="10">
        <v>0</v>
      </c>
      <c r="V616" s="11" t="b">
        <f t="shared" si="28"/>
        <v>0</v>
      </c>
      <c r="X616" s="10">
        <v>0</v>
      </c>
      <c r="AC616" t="b">
        <f t="shared" si="29"/>
        <v>0</v>
      </c>
    </row>
    <row r="617" spans="1:29" x14ac:dyDescent="0.2">
      <c r="A617" t="s">
        <v>396</v>
      </c>
      <c r="B617" t="s">
        <v>25</v>
      </c>
      <c r="C617" s="6">
        <v>43906</v>
      </c>
      <c r="D617" s="7">
        <v>63.722999999999999</v>
      </c>
      <c r="E617" s="6">
        <v>43949</v>
      </c>
      <c r="F617" s="7">
        <v>73.052999999999997</v>
      </c>
      <c r="G617">
        <v>1</v>
      </c>
      <c r="H617">
        <v>0</v>
      </c>
      <c r="J617" s="7"/>
      <c r="K617" s="8"/>
      <c r="M617" s="7"/>
      <c r="N617" s="8"/>
      <c r="O617" s="9" cm="1">
        <f t="array" ref="O617">_xlfn.IFS(AND(B617="Short",F617=Q617),(D617-F617)/D617,AND(B617="Long",F617=Q617),(F617/D617)-1,AND(B617="Long",F617&lt;&gt;Q617),(F617/D617)-1,AND(B617="Short",F617&lt;&gt;Q617),(D617-F617)/D617)</f>
        <v>0.14641495221505574</v>
      </c>
      <c r="P617" t="s">
        <v>23</v>
      </c>
      <c r="Q617" s="7">
        <v>73.052999999999997</v>
      </c>
      <c r="R617" s="8">
        <v>43906</v>
      </c>
      <c r="S617" s="10">
        <f t="shared" si="27"/>
        <v>43</v>
      </c>
      <c r="T617" s="10">
        <v>1</v>
      </c>
      <c r="V617" s="11" t="str">
        <f t="shared" si="28"/>
        <v>1</v>
      </c>
      <c r="X617" s="10">
        <v>0</v>
      </c>
      <c r="AC617">
        <f t="shared" si="29"/>
        <v>43</v>
      </c>
    </row>
    <row r="618" spans="1:29" x14ac:dyDescent="0.2">
      <c r="A618" t="s">
        <v>394</v>
      </c>
      <c r="B618" t="s">
        <v>25</v>
      </c>
      <c r="C618" s="6">
        <v>43906</v>
      </c>
      <c r="D618" s="7">
        <v>48.743000000000002</v>
      </c>
      <c r="E618" s="6">
        <v>43915</v>
      </c>
      <c r="F618" s="7">
        <v>55.173000000000002</v>
      </c>
      <c r="G618">
        <v>1</v>
      </c>
      <c r="H618">
        <v>0</v>
      </c>
      <c r="J618" s="7"/>
      <c r="K618" s="8"/>
      <c r="M618" s="7"/>
      <c r="N618" s="8"/>
      <c r="O618" s="9" cm="1">
        <f t="array" ref="O618">_xlfn.IFS(AND(B618="Short",F618=Q618),(D618-F618)/D618,AND(B618="Long",F618=Q618),(F618/D618)-1,AND(B618="Long",F618&lt;&gt;Q618),(F618/D618)-1,AND(B618="Short",F618&lt;&gt;Q618),(D618-F618)/D618)</f>
        <v>0.13191637773629039</v>
      </c>
      <c r="P618" t="s">
        <v>23</v>
      </c>
      <c r="Q618" s="7">
        <v>55.173000000000002</v>
      </c>
      <c r="R618" s="8">
        <v>43906</v>
      </c>
      <c r="S618" s="10">
        <f t="shared" si="27"/>
        <v>9</v>
      </c>
      <c r="T618" s="10">
        <v>1</v>
      </c>
      <c r="V618" s="11" t="str">
        <f t="shared" si="28"/>
        <v>1</v>
      </c>
      <c r="X618" s="10">
        <v>0</v>
      </c>
      <c r="AC618">
        <f t="shared" si="29"/>
        <v>9</v>
      </c>
    </row>
    <row r="619" spans="1:29" x14ac:dyDescent="0.2">
      <c r="A619" t="s">
        <v>397</v>
      </c>
      <c r="B619" t="s">
        <v>25</v>
      </c>
      <c r="C619" s="6">
        <v>43899</v>
      </c>
      <c r="D619" s="7">
        <v>36.881</v>
      </c>
      <c r="E619" s="6">
        <v>43986</v>
      </c>
      <c r="F619" s="7">
        <v>41.091000000000001</v>
      </c>
      <c r="G619">
        <v>1</v>
      </c>
      <c r="H619">
        <v>0</v>
      </c>
      <c r="J619" s="7"/>
      <c r="K619" s="8"/>
      <c r="M619" s="7"/>
      <c r="N619" s="8"/>
      <c r="O619" s="9" cm="1">
        <f t="array" ref="O619">_xlfn.IFS(AND(B619="Short",F619=Q619),(D619-F619)/D619,AND(B619="Long",F619=Q619),(F619/D619)-1,AND(B619="Long",F619&lt;&gt;Q619),(F619/D619)-1,AND(B619="Short",F619&lt;&gt;Q619),(D619-F619)/D619)</f>
        <v>0.11415091781676212</v>
      </c>
      <c r="P619" t="s">
        <v>23</v>
      </c>
      <c r="Q619" s="7">
        <v>41.091000000000001</v>
      </c>
      <c r="R619" s="8">
        <v>43899</v>
      </c>
      <c r="S619" s="10">
        <f t="shared" si="27"/>
        <v>87</v>
      </c>
      <c r="T619" s="10">
        <v>1</v>
      </c>
      <c r="V619" s="11" t="str">
        <f t="shared" si="28"/>
        <v>1</v>
      </c>
      <c r="X619" s="10">
        <v>0</v>
      </c>
      <c r="AC619">
        <f t="shared" si="29"/>
        <v>87</v>
      </c>
    </row>
    <row r="620" spans="1:29" x14ac:dyDescent="0.2">
      <c r="A620" t="s">
        <v>397</v>
      </c>
      <c r="B620" t="s">
        <v>25</v>
      </c>
      <c r="C620" s="6">
        <v>44998</v>
      </c>
      <c r="D620" s="7">
        <v>33.826999999999998</v>
      </c>
      <c r="E620" s="6">
        <v>45364</v>
      </c>
      <c r="F620" s="7">
        <v>36.450000000000003</v>
      </c>
      <c r="G620">
        <v>0</v>
      </c>
      <c r="H620">
        <v>0</v>
      </c>
      <c r="J620" s="7"/>
      <c r="K620" s="8"/>
      <c r="M620" s="7"/>
      <c r="N620" s="8"/>
      <c r="O620" s="9" cm="1">
        <f t="array" ref="O620">_xlfn.IFS(AND(B620="Short",F620=Q620),(D620-F620)/D620,AND(B620="Long",F620=Q620),(F620/D620)-1,AND(B620="Long",F620&lt;&gt;Q620),(F620/D620)-1,AND(B620="Short",F620&lt;&gt;Q620),(D620-F620)/D620)</f>
        <v>7.7541608774056359E-2</v>
      </c>
      <c r="P620" t="s">
        <v>23</v>
      </c>
      <c r="Q620" s="7">
        <v>39.396999999999998</v>
      </c>
      <c r="R620" s="8">
        <v>44998</v>
      </c>
      <c r="S620" s="10">
        <f t="shared" si="27"/>
        <v>366</v>
      </c>
      <c r="T620" s="10">
        <v>0</v>
      </c>
      <c r="V620" s="11" t="b">
        <f t="shared" si="28"/>
        <v>0</v>
      </c>
      <c r="X620" s="10">
        <v>0</v>
      </c>
      <c r="AC620">
        <f t="shared" si="29"/>
        <v>366</v>
      </c>
    </row>
    <row r="621" spans="1:29" x14ac:dyDescent="0.2">
      <c r="A621" t="s">
        <v>401</v>
      </c>
      <c r="B621" t="s">
        <v>25</v>
      </c>
      <c r="C621" s="6">
        <v>43906</v>
      </c>
      <c r="D621" s="7">
        <v>85.064999999999998</v>
      </c>
      <c r="E621" s="6">
        <v>43915</v>
      </c>
      <c r="F621" s="7">
        <v>99.215000000000003</v>
      </c>
      <c r="G621">
        <v>1</v>
      </c>
      <c r="H621">
        <v>0</v>
      </c>
      <c r="J621" s="7"/>
      <c r="K621" s="8"/>
      <c r="M621" s="7"/>
      <c r="N621" s="8"/>
      <c r="O621" s="9" cm="1">
        <f t="array" ref="O621">_xlfn.IFS(AND(B621="Short",F621=Q621),(D621-F621)/D621,AND(B621="Long",F621=Q621),(F621/D621)-1,AND(B621="Long",F621&lt;&gt;Q621),(F621/D621)-1,AND(B621="Short",F621&lt;&gt;Q621),(D621-F621)/D621)</f>
        <v>0.16634338447069896</v>
      </c>
      <c r="P621" t="s">
        <v>23</v>
      </c>
      <c r="Q621" s="7">
        <v>99.215000000000003</v>
      </c>
      <c r="R621" s="8">
        <v>43906</v>
      </c>
      <c r="S621" s="10">
        <f t="shared" si="27"/>
        <v>9</v>
      </c>
      <c r="T621" s="10">
        <v>1</v>
      </c>
      <c r="V621" s="11" t="str">
        <f t="shared" si="28"/>
        <v>1</v>
      </c>
      <c r="X621" s="10">
        <v>0</v>
      </c>
      <c r="AC621">
        <f t="shared" si="29"/>
        <v>9</v>
      </c>
    </row>
    <row r="622" spans="1:29" x14ac:dyDescent="0.2">
      <c r="A622" t="s">
        <v>401</v>
      </c>
      <c r="B622" t="s">
        <v>22</v>
      </c>
      <c r="C622" s="6">
        <v>44144</v>
      </c>
      <c r="D622" s="7">
        <v>157.78</v>
      </c>
      <c r="E622" s="6">
        <v>44509</v>
      </c>
      <c r="F622" s="7">
        <v>136.38</v>
      </c>
      <c r="G622">
        <v>1</v>
      </c>
      <c r="H622">
        <v>0</v>
      </c>
      <c r="J622" s="7"/>
      <c r="K622" s="8"/>
      <c r="M622" s="7"/>
      <c r="N622" s="8"/>
      <c r="O622" s="9" cm="1">
        <f t="array" ref="O622">_xlfn.IFS(AND(B622="Short",F622=Q622),(D622-F622)/D622,AND(B622="Long",F622=Q622),(F622/D622)-1,AND(B622="Long",F622&lt;&gt;Q622),(F622/D622)-1,AND(B622="Short",F622&lt;&gt;Q622),(D622-F622)/D622)</f>
        <v>0.13563189250855626</v>
      </c>
      <c r="P622" t="s">
        <v>23</v>
      </c>
      <c r="Q622" s="7">
        <v>136.38</v>
      </c>
      <c r="R622" s="8">
        <v>44144</v>
      </c>
      <c r="S622" s="10">
        <f t="shared" si="27"/>
        <v>365</v>
      </c>
      <c r="T622" s="10">
        <v>1</v>
      </c>
      <c r="V622" s="11" t="str">
        <f t="shared" si="28"/>
        <v>1</v>
      </c>
      <c r="X622" s="10">
        <v>0</v>
      </c>
      <c r="AC622">
        <f t="shared" si="29"/>
        <v>365</v>
      </c>
    </row>
    <row r="623" spans="1:29" x14ac:dyDescent="0.2">
      <c r="A623" t="s">
        <v>368</v>
      </c>
      <c r="B623" t="s">
        <v>25</v>
      </c>
      <c r="C623" s="6">
        <v>44998</v>
      </c>
      <c r="D623" s="7">
        <v>14.817</v>
      </c>
      <c r="E623" s="6">
        <v>45145</v>
      </c>
      <c r="F623" s="7">
        <v>20.887</v>
      </c>
      <c r="G623">
        <v>1</v>
      </c>
      <c r="H623">
        <v>0</v>
      </c>
      <c r="J623" s="7"/>
      <c r="K623" s="8"/>
      <c r="M623" s="7"/>
      <c r="N623" s="8"/>
      <c r="O623" s="9" cm="1">
        <f t="array" ref="O623">_xlfn.IFS(AND(B623="Short",F623=Q623),(D623-F623)/D623,AND(B623="Long",F623=Q623),(F623/D623)-1,AND(B623="Long",F623&lt;&gt;Q623),(F623/D623)-1,AND(B623="Short",F623&lt;&gt;Q623),(D623-F623)/D623)</f>
        <v>0.40966457447526494</v>
      </c>
      <c r="P623" t="s">
        <v>23</v>
      </c>
      <c r="Q623" s="7">
        <v>20.887</v>
      </c>
      <c r="R623" s="8">
        <v>44998</v>
      </c>
      <c r="S623" s="10">
        <f t="shared" si="27"/>
        <v>147</v>
      </c>
      <c r="T623" s="10">
        <v>1</v>
      </c>
      <c r="V623" s="11" t="str">
        <f t="shared" si="28"/>
        <v>1</v>
      </c>
      <c r="X623" s="10">
        <v>0</v>
      </c>
      <c r="AC623">
        <f t="shared" si="29"/>
        <v>147</v>
      </c>
    </row>
    <row r="624" spans="1:29" x14ac:dyDescent="0.2">
      <c r="A624" t="s">
        <v>402</v>
      </c>
      <c r="B624" t="s">
        <v>22</v>
      </c>
      <c r="C624" s="6">
        <v>43698</v>
      </c>
      <c r="D624" s="7">
        <v>98.436000000000007</v>
      </c>
      <c r="E624" s="6">
        <v>44064</v>
      </c>
      <c r="F624" s="7">
        <v>153.63</v>
      </c>
      <c r="G624">
        <v>0</v>
      </c>
      <c r="H624">
        <v>0</v>
      </c>
      <c r="J624" s="7"/>
      <c r="K624" s="8"/>
      <c r="M624" s="7"/>
      <c r="N624" s="8"/>
      <c r="O624" s="9" cm="1">
        <f t="array" ref="O624">_xlfn.IFS(AND(B624="Short",F624=Q624),(D624-F624)/D624,AND(B624="Long",F624=Q624),(F624/D624)-1,AND(B624="Long",F624&lt;&gt;Q624),(F624/D624)-1,AND(B624="Short",F624&lt;&gt;Q624),(D624-F624)/D624)</f>
        <v>-0.56070949652566116</v>
      </c>
      <c r="P624" t="s">
        <v>23</v>
      </c>
      <c r="Q624" s="7">
        <v>84.096000000000004</v>
      </c>
      <c r="R624" s="8">
        <v>43698</v>
      </c>
      <c r="S624" s="10">
        <f t="shared" si="27"/>
        <v>366</v>
      </c>
      <c r="T624" s="10">
        <v>0</v>
      </c>
      <c r="V624" s="11" t="b">
        <f t="shared" si="28"/>
        <v>0</v>
      </c>
      <c r="X624" s="10">
        <v>0</v>
      </c>
      <c r="AC624" t="b">
        <f t="shared" si="29"/>
        <v>0</v>
      </c>
    </row>
    <row r="625" spans="1:29" x14ac:dyDescent="0.2">
      <c r="A625" t="s">
        <v>402</v>
      </c>
      <c r="B625" t="s">
        <v>22</v>
      </c>
      <c r="C625" s="6">
        <v>44621</v>
      </c>
      <c r="D625" s="7">
        <v>224.124</v>
      </c>
      <c r="E625" s="6">
        <v>44699</v>
      </c>
      <c r="F625" s="7">
        <v>197.06399999999999</v>
      </c>
      <c r="G625">
        <v>1</v>
      </c>
      <c r="H625">
        <v>0</v>
      </c>
      <c r="J625" s="7"/>
      <c r="K625" s="8"/>
      <c r="M625" s="7"/>
      <c r="N625" s="8"/>
      <c r="O625" s="9" cm="1">
        <f t="array" ref="O625">_xlfn.IFS(AND(B625="Short",F625=Q625),(D625-F625)/D625,AND(B625="Long",F625=Q625),(F625/D625)-1,AND(B625="Long",F625&lt;&gt;Q625),(F625/D625)-1,AND(B625="Short",F625&lt;&gt;Q625),(D625-F625)/D625)</f>
        <v>0.12073673502168444</v>
      </c>
      <c r="P625" t="s">
        <v>23</v>
      </c>
      <c r="Q625" s="7">
        <v>197.06399999999999</v>
      </c>
      <c r="R625" s="8">
        <v>44621</v>
      </c>
      <c r="S625" s="10">
        <f t="shared" si="27"/>
        <v>78</v>
      </c>
      <c r="T625" s="10">
        <v>1</v>
      </c>
      <c r="V625" s="11" t="str">
        <f t="shared" si="28"/>
        <v>1</v>
      </c>
      <c r="X625" s="10">
        <v>0</v>
      </c>
      <c r="AC625">
        <f t="shared" si="29"/>
        <v>78</v>
      </c>
    </row>
    <row r="626" spans="1:29" x14ac:dyDescent="0.2">
      <c r="A626" t="s">
        <v>402</v>
      </c>
      <c r="B626" t="s">
        <v>25</v>
      </c>
      <c r="C626" s="6">
        <v>44881</v>
      </c>
      <c r="D626" s="7">
        <v>152.76300000000001</v>
      </c>
      <c r="E626" s="6">
        <v>45247</v>
      </c>
      <c r="F626" s="7">
        <v>129.88999999999999</v>
      </c>
      <c r="G626">
        <v>0</v>
      </c>
      <c r="H626">
        <v>0</v>
      </c>
      <c r="J626" s="7"/>
      <c r="K626" s="8"/>
      <c r="M626" s="7"/>
      <c r="N626" s="8"/>
      <c r="O626" s="9" cm="1">
        <f t="array" ref="O626">_xlfn.IFS(AND(B626="Short",F626=Q626),(D626-F626)/D626,AND(B626="Long",F626=Q626),(F626/D626)-1,AND(B626="Long",F626&lt;&gt;Q626),(F626/D626)-1,AND(B626="Short",F626&lt;&gt;Q626),(D626-F626)/D626)</f>
        <v>-0.14972866466356394</v>
      </c>
      <c r="P626" t="s">
        <v>23</v>
      </c>
      <c r="Q626" s="7">
        <v>181.893</v>
      </c>
      <c r="R626" s="8">
        <v>44881</v>
      </c>
      <c r="S626" s="10">
        <f t="shared" si="27"/>
        <v>366</v>
      </c>
      <c r="T626" s="10">
        <v>0</v>
      </c>
      <c r="V626" s="11" t="b">
        <f t="shared" si="28"/>
        <v>0</v>
      </c>
      <c r="X626" s="10">
        <v>0</v>
      </c>
      <c r="AC626" t="b">
        <f t="shared" si="29"/>
        <v>0</v>
      </c>
    </row>
    <row r="627" spans="1:29" x14ac:dyDescent="0.2">
      <c r="A627" t="s">
        <v>354</v>
      </c>
      <c r="B627" t="s">
        <v>22</v>
      </c>
      <c r="C627" s="6">
        <v>44775</v>
      </c>
      <c r="D627" s="7">
        <v>28.100999999999999</v>
      </c>
      <c r="E627" s="6">
        <v>44845</v>
      </c>
      <c r="F627" s="7">
        <v>24.210999999999999</v>
      </c>
      <c r="G627">
        <v>1</v>
      </c>
      <c r="H627">
        <v>0</v>
      </c>
      <c r="J627" s="7"/>
      <c r="K627" s="8"/>
      <c r="M627" s="7"/>
      <c r="N627" s="8"/>
      <c r="O627" s="9" cm="1">
        <f t="array" ref="O627">_xlfn.IFS(AND(B627="Short",F627=Q627),(D627-F627)/D627,AND(B627="Long",F627=Q627),(F627/D627)-1,AND(B627="Long",F627&lt;&gt;Q627),(F627/D627)-1,AND(B627="Short",F627&lt;&gt;Q627),(D627-F627)/D627)</f>
        <v>0.13842923739368709</v>
      </c>
      <c r="P627" t="s">
        <v>23</v>
      </c>
      <c r="Q627" s="7">
        <v>24.210999999999999</v>
      </c>
      <c r="R627" s="8">
        <v>44775</v>
      </c>
      <c r="S627" s="10">
        <f t="shared" si="27"/>
        <v>70</v>
      </c>
      <c r="T627" s="10">
        <v>1</v>
      </c>
      <c r="V627" s="11" t="str">
        <f t="shared" si="28"/>
        <v>1</v>
      </c>
      <c r="X627" s="10">
        <v>0</v>
      </c>
      <c r="AC627">
        <f t="shared" si="29"/>
        <v>70</v>
      </c>
    </row>
    <row r="628" spans="1:29" x14ac:dyDescent="0.2">
      <c r="A628" t="s">
        <v>354</v>
      </c>
      <c r="B628" t="s">
        <v>22</v>
      </c>
      <c r="C628" s="6">
        <v>44866</v>
      </c>
      <c r="D628" s="7">
        <v>29.72</v>
      </c>
      <c r="E628" s="6">
        <v>44902</v>
      </c>
      <c r="F628" s="7">
        <v>26.22</v>
      </c>
      <c r="G628">
        <v>1</v>
      </c>
      <c r="H628">
        <v>0</v>
      </c>
      <c r="J628" s="7"/>
      <c r="K628" s="8"/>
      <c r="M628" s="7"/>
      <c r="N628" s="8"/>
      <c r="O628" s="9" cm="1">
        <f t="array" ref="O628">_xlfn.IFS(AND(B628="Short",F628=Q628),(D628-F628)/D628,AND(B628="Long",F628=Q628),(F628/D628)-1,AND(B628="Long",F628&lt;&gt;Q628),(F628/D628)-1,AND(B628="Short",F628&lt;&gt;Q628),(D628-F628)/D628)</f>
        <v>0.11776581426648722</v>
      </c>
      <c r="P628" t="s">
        <v>23</v>
      </c>
      <c r="Q628" s="7">
        <v>26.22</v>
      </c>
      <c r="R628" s="8">
        <v>44866</v>
      </c>
      <c r="S628" s="10">
        <f t="shared" si="27"/>
        <v>36</v>
      </c>
      <c r="T628" s="10">
        <v>1</v>
      </c>
      <c r="V628" s="11" t="str">
        <f t="shared" si="28"/>
        <v>1</v>
      </c>
      <c r="X628" s="10">
        <v>0</v>
      </c>
      <c r="AC628">
        <f t="shared" si="29"/>
        <v>36</v>
      </c>
    </row>
    <row r="629" spans="1:29" x14ac:dyDescent="0.2">
      <c r="A629" t="s">
        <v>368</v>
      </c>
      <c r="B629" t="s">
        <v>25</v>
      </c>
      <c r="C629" s="6">
        <v>45219</v>
      </c>
      <c r="D629" s="7">
        <v>14.666499999999999</v>
      </c>
      <c r="E629" s="6">
        <v>45260</v>
      </c>
      <c r="F629" s="7">
        <v>16.6815</v>
      </c>
      <c r="G629">
        <v>1</v>
      </c>
      <c r="H629">
        <v>0</v>
      </c>
      <c r="J629" s="7"/>
      <c r="K629" s="8"/>
      <c r="M629" s="7"/>
      <c r="N629" s="8"/>
      <c r="O629" s="9" cm="1">
        <f t="array" ref="O629">_xlfn.IFS(AND(B629="Short",F629=Q629),(D629-F629)/D629,AND(B629="Long",F629=Q629),(F629/D629)-1,AND(B629="Long",F629&lt;&gt;Q629),(F629/D629)-1,AND(B629="Short",F629&lt;&gt;Q629),(D629-F629)/D629)</f>
        <v>0.13738792486278251</v>
      </c>
      <c r="P629" t="s">
        <v>23</v>
      </c>
      <c r="Q629" s="7">
        <v>16.6815</v>
      </c>
      <c r="R629" s="8">
        <v>45219</v>
      </c>
      <c r="S629" s="10">
        <f t="shared" si="27"/>
        <v>41</v>
      </c>
      <c r="T629" s="10">
        <v>1</v>
      </c>
      <c r="V629" s="11" t="str">
        <f t="shared" si="28"/>
        <v>1</v>
      </c>
      <c r="X629" s="10">
        <v>0</v>
      </c>
      <c r="AC629">
        <f t="shared" si="29"/>
        <v>41</v>
      </c>
    </row>
    <row r="630" spans="1:29" x14ac:dyDescent="0.2">
      <c r="A630" t="s">
        <v>358</v>
      </c>
      <c r="B630" t="s">
        <v>25</v>
      </c>
      <c r="C630" s="6">
        <v>44677</v>
      </c>
      <c r="D630" s="7">
        <v>123.199</v>
      </c>
      <c r="E630" s="6">
        <v>44916</v>
      </c>
      <c r="F630" s="7">
        <v>140.489</v>
      </c>
      <c r="G630">
        <v>1</v>
      </c>
      <c r="H630">
        <v>0</v>
      </c>
      <c r="J630" s="7"/>
      <c r="K630" s="8"/>
      <c r="M630" s="7"/>
      <c r="N630" s="8"/>
      <c r="O630" s="9" cm="1">
        <f t="array" ref="O630">_xlfn.IFS(AND(B630="Short",F630=Q630),(D630-F630)/D630,AND(B630="Long",F630=Q630),(F630/D630)-1,AND(B630="Long",F630&lt;&gt;Q630),(F630/D630)-1,AND(B630="Short",F630&lt;&gt;Q630),(D630-F630)/D630)</f>
        <v>0.14034204823091101</v>
      </c>
      <c r="P630" t="s">
        <v>23</v>
      </c>
      <c r="Q630" s="7">
        <v>140.489</v>
      </c>
      <c r="R630" s="8">
        <v>44677</v>
      </c>
      <c r="S630" s="10">
        <f t="shared" si="27"/>
        <v>239</v>
      </c>
      <c r="T630" s="10">
        <v>1</v>
      </c>
      <c r="V630" s="11" t="str">
        <f t="shared" si="28"/>
        <v>1</v>
      </c>
      <c r="X630" s="10">
        <v>0</v>
      </c>
      <c r="AC630">
        <f t="shared" si="29"/>
        <v>239</v>
      </c>
    </row>
    <row r="631" spans="1:29" x14ac:dyDescent="0.2">
      <c r="A631" t="s">
        <v>373</v>
      </c>
      <c r="B631" t="s">
        <v>25</v>
      </c>
      <c r="C631" s="6">
        <v>43906</v>
      </c>
      <c r="D631" s="7">
        <v>42.378999999999998</v>
      </c>
      <c r="E631" s="6">
        <v>43950</v>
      </c>
      <c r="F631" s="7">
        <v>47.768999999999998</v>
      </c>
      <c r="G631">
        <v>1</v>
      </c>
      <c r="H631">
        <v>0</v>
      </c>
      <c r="J631" s="7"/>
      <c r="K631" s="8"/>
      <c r="M631" s="7"/>
      <c r="N631" s="8"/>
      <c r="O631" s="9" cm="1">
        <f t="array" ref="O631">_xlfn.IFS(AND(B631="Short",F631=Q631),(D631-F631)/D631,AND(B631="Long",F631=Q631),(F631/D631)-1,AND(B631="Long",F631&lt;&gt;Q631),(F631/D631)-1,AND(B631="Short",F631&lt;&gt;Q631),(D631-F631)/D631)</f>
        <v>0.12718563439439357</v>
      </c>
      <c r="P631" t="s">
        <v>23</v>
      </c>
      <c r="Q631" s="7">
        <v>47.768999999999998</v>
      </c>
      <c r="R631" s="8">
        <v>43906</v>
      </c>
      <c r="S631" s="10">
        <f t="shared" si="27"/>
        <v>44</v>
      </c>
      <c r="T631" s="10">
        <v>1</v>
      </c>
      <c r="V631" s="11" t="str">
        <f t="shared" si="28"/>
        <v>1</v>
      </c>
      <c r="X631" s="10">
        <v>0</v>
      </c>
      <c r="AC631">
        <f t="shared" si="29"/>
        <v>44</v>
      </c>
    </row>
    <row r="632" spans="1:29" x14ac:dyDescent="0.2">
      <c r="A632" t="s">
        <v>373</v>
      </c>
      <c r="B632" t="s">
        <v>22</v>
      </c>
      <c r="C632" s="6">
        <v>44225</v>
      </c>
      <c r="D632" s="7">
        <v>71.846999999999994</v>
      </c>
      <c r="E632" s="6">
        <v>44592</v>
      </c>
      <c r="F632" s="7">
        <v>113.26</v>
      </c>
      <c r="G632">
        <v>0</v>
      </c>
      <c r="H632">
        <v>0</v>
      </c>
      <c r="J632" s="7"/>
      <c r="K632" s="8"/>
      <c r="M632" s="7"/>
      <c r="N632" s="8"/>
      <c r="O632" s="9" cm="1">
        <f t="array" ref="O632">_xlfn.IFS(AND(B632="Short",F632=Q632),(D632-F632)/D632,AND(B632="Long",F632=Q632),(F632/D632)-1,AND(B632="Long",F632&lt;&gt;Q632),(F632/D632)-1,AND(B632="Short",F632&lt;&gt;Q632),(D632-F632)/D632)</f>
        <v>-0.5764054170668228</v>
      </c>
      <c r="P632" t="s">
        <v>23</v>
      </c>
      <c r="Q632" s="7">
        <v>64.016999999999996</v>
      </c>
      <c r="R632" s="8">
        <v>44225</v>
      </c>
      <c r="S632" s="10">
        <f t="shared" si="27"/>
        <v>367</v>
      </c>
      <c r="T632" s="10">
        <v>0</v>
      </c>
      <c r="V632" s="11" t="b">
        <f t="shared" si="28"/>
        <v>0</v>
      </c>
      <c r="X632" s="10">
        <v>0</v>
      </c>
      <c r="AC632" t="b">
        <f t="shared" si="29"/>
        <v>0</v>
      </c>
    </row>
    <row r="633" spans="1:29" x14ac:dyDescent="0.2">
      <c r="A633" t="s">
        <v>358</v>
      </c>
      <c r="B633" t="s">
        <v>25</v>
      </c>
      <c r="C633" s="6">
        <v>44985</v>
      </c>
      <c r="D633" s="7">
        <v>130.173</v>
      </c>
      <c r="E633" s="6">
        <v>45044</v>
      </c>
      <c r="F633" s="7">
        <v>147.803</v>
      </c>
      <c r="G633">
        <v>1</v>
      </c>
      <c r="H633">
        <v>0</v>
      </c>
      <c r="J633" s="7"/>
      <c r="K633" s="8"/>
      <c r="M633" s="7"/>
      <c r="N633" s="8"/>
      <c r="O633" s="9" cm="1">
        <f t="array" ref="O633">_xlfn.IFS(AND(B633="Short",F633=Q633),(D633-F633)/D633,AND(B633="Long",F633=Q633),(F633/D633)-1,AND(B633="Long",F633&lt;&gt;Q633),(F633/D633)-1,AND(B633="Short",F633&lt;&gt;Q633),(D633-F633)/D633)</f>
        <v>0.13543515168276055</v>
      </c>
      <c r="P633" t="s">
        <v>23</v>
      </c>
      <c r="Q633" s="7">
        <v>147.803</v>
      </c>
      <c r="R633" s="8">
        <v>44985</v>
      </c>
      <c r="S633" s="10">
        <f t="shared" si="27"/>
        <v>59</v>
      </c>
      <c r="T633" s="10">
        <v>1</v>
      </c>
      <c r="V633" s="11" t="str">
        <f t="shared" si="28"/>
        <v>1</v>
      </c>
      <c r="X633" s="10">
        <v>0</v>
      </c>
      <c r="AC633">
        <f t="shared" si="29"/>
        <v>59</v>
      </c>
    </row>
    <row r="634" spans="1:29" x14ac:dyDescent="0.2">
      <c r="A634" t="s">
        <v>361</v>
      </c>
      <c r="B634" t="s">
        <v>25</v>
      </c>
      <c r="C634" s="6">
        <v>43902</v>
      </c>
      <c r="D634" s="7">
        <v>201.149</v>
      </c>
      <c r="E634" s="6">
        <v>43903</v>
      </c>
      <c r="F634" s="7">
        <v>223.43899999999999</v>
      </c>
      <c r="G634">
        <v>1</v>
      </c>
      <c r="H634">
        <v>0</v>
      </c>
      <c r="J634" s="7"/>
      <c r="K634" s="8"/>
      <c r="M634" s="7"/>
      <c r="N634" s="8"/>
      <c r="O634" s="9" cm="1">
        <f t="array" ref="O634">_xlfn.IFS(AND(B634="Short",F634=Q634),(D634-F634)/D634,AND(B634="Long",F634=Q634),(F634/D634)-1,AND(B634="Long",F634&lt;&gt;Q634),(F634/D634)-1,AND(B634="Short",F634&lt;&gt;Q634),(D634-F634)/D634)</f>
        <v>0.1108133771482831</v>
      </c>
      <c r="P634" t="s">
        <v>23</v>
      </c>
      <c r="Q634" s="7">
        <v>223.43899999999999</v>
      </c>
      <c r="R634" s="8">
        <v>43902</v>
      </c>
      <c r="S634" s="10">
        <f t="shared" si="27"/>
        <v>1</v>
      </c>
      <c r="T634" s="10">
        <v>1</v>
      </c>
      <c r="V634" s="11" t="str">
        <f t="shared" si="28"/>
        <v>1</v>
      </c>
      <c r="X634" s="10">
        <v>0</v>
      </c>
      <c r="AC634">
        <f t="shared" si="29"/>
        <v>1</v>
      </c>
    </row>
    <row r="635" spans="1:29" x14ac:dyDescent="0.2">
      <c r="A635" t="s">
        <v>361</v>
      </c>
      <c r="B635" t="s">
        <v>22</v>
      </c>
      <c r="C635" s="6">
        <v>43903</v>
      </c>
      <c r="D635" s="7">
        <v>224.32499999999999</v>
      </c>
      <c r="E635" s="6">
        <v>43903</v>
      </c>
      <c r="F635" s="7">
        <v>195.67500000000001</v>
      </c>
      <c r="G635">
        <v>1</v>
      </c>
      <c r="H635">
        <v>0</v>
      </c>
      <c r="J635" s="7"/>
      <c r="K635" s="8"/>
      <c r="M635" s="7"/>
      <c r="N635" s="8"/>
      <c r="O635" s="9" cm="1">
        <f t="array" ref="O635">_xlfn.IFS(AND(B635="Short",F635=Q635),(D635-F635)/D635,AND(B635="Long",F635=Q635),(F635/D635)-1,AND(B635="Long",F635&lt;&gt;Q635),(F635/D635)-1,AND(B635="Short",F635&lt;&gt;Q635),(D635-F635)/D635)</f>
        <v>0.12771648278167827</v>
      </c>
      <c r="P635" t="s">
        <v>23</v>
      </c>
      <c r="Q635" s="7">
        <v>195.67500000000001</v>
      </c>
      <c r="R635" s="8">
        <v>43903</v>
      </c>
      <c r="S635" s="10">
        <f t="shared" si="27"/>
        <v>0</v>
      </c>
      <c r="T635" s="10">
        <v>1</v>
      </c>
      <c r="V635" s="11" t="str">
        <f t="shared" si="28"/>
        <v>1</v>
      </c>
      <c r="X635" s="10">
        <v>0</v>
      </c>
      <c r="AC635">
        <f t="shared" si="29"/>
        <v>0</v>
      </c>
    </row>
    <row r="636" spans="1:29" x14ac:dyDescent="0.2">
      <c r="A636" t="s">
        <v>361</v>
      </c>
      <c r="B636" t="s">
        <v>22</v>
      </c>
      <c r="C636" s="6">
        <v>43914</v>
      </c>
      <c r="D636" s="7">
        <v>156.506</v>
      </c>
      <c r="E636" s="6">
        <v>44280</v>
      </c>
      <c r="F636" s="7">
        <v>306.58999999999997</v>
      </c>
      <c r="G636">
        <v>0</v>
      </c>
      <c r="H636">
        <v>0</v>
      </c>
      <c r="J636" s="7"/>
      <c r="K636" s="8"/>
      <c r="M636" s="7"/>
      <c r="N636" s="8"/>
      <c r="O636" s="9" cm="1">
        <f t="array" ref="O636">_xlfn.IFS(AND(B636="Short",F636=Q636),(D636-F636)/D636,AND(B636="Long",F636=Q636),(F636/D636)-1,AND(B636="Long",F636&lt;&gt;Q636),(F636/D636)-1,AND(B636="Short",F636&lt;&gt;Q636),(D636-F636)/D636)</f>
        <v>-0.95896642940206744</v>
      </c>
      <c r="P636" t="s">
        <v>23</v>
      </c>
      <c r="Q636" s="7">
        <v>141.76599999999999</v>
      </c>
      <c r="R636" s="8">
        <v>43914</v>
      </c>
      <c r="S636" s="10">
        <f t="shared" si="27"/>
        <v>366</v>
      </c>
      <c r="T636" s="10">
        <v>0</v>
      </c>
      <c r="V636" s="11" t="b">
        <f t="shared" si="28"/>
        <v>0</v>
      </c>
      <c r="X636" s="10">
        <v>0</v>
      </c>
      <c r="AC636" t="b">
        <f t="shared" si="29"/>
        <v>0</v>
      </c>
    </row>
    <row r="637" spans="1:29" x14ac:dyDescent="0.2">
      <c r="A637" t="s">
        <v>361</v>
      </c>
      <c r="B637" t="s">
        <v>22</v>
      </c>
      <c r="C637" s="6">
        <v>44708</v>
      </c>
      <c r="D637" s="7">
        <v>413.54599999999999</v>
      </c>
      <c r="E637" s="6">
        <v>44747</v>
      </c>
      <c r="F637" s="7">
        <v>374.00599999999997</v>
      </c>
      <c r="G637">
        <v>1</v>
      </c>
      <c r="H637">
        <v>0</v>
      </c>
      <c r="J637" s="7"/>
      <c r="K637" s="8"/>
      <c r="M637" s="7"/>
      <c r="N637" s="8"/>
      <c r="O637" s="9" cm="1">
        <f t="array" ref="O637">_xlfn.IFS(AND(B637="Short",F637=Q637),(D637-F637)/D637,AND(B637="Long",F637=Q637),(F637/D637)-1,AND(B637="Long",F637&lt;&gt;Q637),(F637/D637)-1,AND(B637="Short",F637&lt;&gt;Q637),(D637-F637)/D637)</f>
        <v>9.5612096356874496E-2</v>
      </c>
      <c r="P637" t="s">
        <v>23</v>
      </c>
      <c r="Q637" s="7">
        <v>374.00599999999997</v>
      </c>
      <c r="R637" s="8">
        <v>44708</v>
      </c>
      <c r="S637" s="10">
        <f t="shared" si="27"/>
        <v>39</v>
      </c>
      <c r="T637" s="10">
        <v>1</v>
      </c>
      <c r="V637" s="11" t="str">
        <f t="shared" si="28"/>
        <v>1</v>
      </c>
      <c r="X637" s="10">
        <v>0</v>
      </c>
      <c r="AC637">
        <f t="shared" si="29"/>
        <v>39</v>
      </c>
    </row>
    <row r="638" spans="1:29" x14ac:dyDescent="0.2">
      <c r="A638" t="s">
        <v>361</v>
      </c>
      <c r="B638" t="s">
        <v>22</v>
      </c>
      <c r="C638" s="6">
        <v>45261</v>
      </c>
      <c r="D638" s="7">
        <v>470.279</v>
      </c>
      <c r="E638" s="6">
        <v>45400</v>
      </c>
      <c r="F638" s="7">
        <v>421.06900000000002</v>
      </c>
      <c r="G638">
        <v>1</v>
      </c>
      <c r="H638">
        <v>0</v>
      </c>
      <c r="J638" s="7"/>
      <c r="K638" s="8"/>
      <c r="M638" s="7"/>
      <c r="N638" s="8"/>
      <c r="O638" s="9" cm="1">
        <f t="array" ref="O638">_xlfn.IFS(AND(B638="Short",F638=Q638),(D638-F638)/D638,AND(B638="Long",F638=Q638),(F638/D638)-1,AND(B638="Long",F638&lt;&gt;Q638),(F638/D638)-1,AND(B638="Short",F638&lt;&gt;Q638),(D638-F638)/D638)</f>
        <v>0.10464001156760132</v>
      </c>
      <c r="P638" t="s">
        <v>23</v>
      </c>
      <c r="Q638" s="7">
        <v>421.06900000000002</v>
      </c>
      <c r="R638" s="8">
        <v>45261</v>
      </c>
      <c r="S638" s="10">
        <f t="shared" si="27"/>
        <v>139</v>
      </c>
      <c r="T638" s="10">
        <v>1</v>
      </c>
      <c r="V638" s="11" t="str">
        <f t="shared" si="28"/>
        <v>1</v>
      </c>
      <c r="X638" s="10">
        <v>0</v>
      </c>
      <c r="AC638">
        <f t="shared" si="29"/>
        <v>139</v>
      </c>
    </row>
    <row r="639" spans="1:29" x14ac:dyDescent="0.2">
      <c r="A639" t="s">
        <v>366</v>
      </c>
      <c r="B639" t="s">
        <v>22</v>
      </c>
      <c r="C639" s="6">
        <v>43894</v>
      </c>
      <c r="D639" s="7">
        <v>287.14</v>
      </c>
      <c r="E639" s="6">
        <v>43902</v>
      </c>
      <c r="F639" s="7">
        <v>258.54000000000002</v>
      </c>
      <c r="G639">
        <v>1</v>
      </c>
      <c r="H639">
        <v>0</v>
      </c>
      <c r="J639" s="7"/>
      <c r="K639" s="8"/>
      <c r="M639" s="7"/>
      <c r="N639" s="8"/>
      <c r="O639" s="9" cm="1">
        <f t="array" ref="O639">_xlfn.IFS(AND(B639="Short",F639=Q639),(D639-F639)/D639,AND(B639="Long",F639=Q639),(F639/D639)-1,AND(B639="Long",F639&lt;&gt;Q639),(F639/D639)-1,AND(B639="Short",F639&lt;&gt;Q639),(D639-F639)/D639)</f>
        <v>9.9602981124190179E-2</v>
      </c>
      <c r="P639" t="s">
        <v>23</v>
      </c>
      <c r="Q639" s="7">
        <v>258.54000000000002</v>
      </c>
      <c r="R639" s="8">
        <v>43894</v>
      </c>
      <c r="S639" s="10">
        <f t="shared" si="27"/>
        <v>8</v>
      </c>
      <c r="T639" s="10">
        <v>1</v>
      </c>
      <c r="V639" s="11" t="str">
        <f t="shared" si="28"/>
        <v>1</v>
      </c>
      <c r="X639" s="10">
        <v>0</v>
      </c>
      <c r="AC639">
        <f t="shared" si="29"/>
        <v>8</v>
      </c>
    </row>
    <row r="640" spans="1:29" x14ac:dyDescent="0.2">
      <c r="A640" t="s">
        <v>404</v>
      </c>
      <c r="B640" t="s">
        <v>25</v>
      </c>
      <c r="C640" s="6">
        <v>43906</v>
      </c>
      <c r="D640" s="7">
        <v>157.90199999999999</v>
      </c>
      <c r="E640" s="6">
        <v>43908</v>
      </c>
      <c r="F640" s="7">
        <v>186.922</v>
      </c>
      <c r="G640">
        <v>1</v>
      </c>
      <c r="H640">
        <v>0</v>
      </c>
      <c r="J640" s="7"/>
      <c r="K640" s="8"/>
      <c r="M640" s="7"/>
      <c r="N640" s="8"/>
      <c r="O640" s="9" cm="1">
        <f t="array" ref="O640">_xlfn.IFS(AND(B640="Short",F640=Q640),(D640-F640)/D640,AND(B640="Long",F640=Q640),(F640/D640)-1,AND(B640="Long",F640&lt;&gt;Q640),(F640/D640)-1,AND(B640="Short",F640&lt;&gt;Q640),(D640-F640)/D640)</f>
        <v>0.18378487922888898</v>
      </c>
      <c r="P640" t="s">
        <v>23</v>
      </c>
      <c r="Q640" s="7">
        <v>186.922</v>
      </c>
      <c r="R640" s="8">
        <v>43906</v>
      </c>
      <c r="S640" s="10">
        <f t="shared" si="27"/>
        <v>2</v>
      </c>
      <c r="T640" s="10">
        <v>1</v>
      </c>
      <c r="V640" s="11" t="str">
        <f t="shared" si="28"/>
        <v>1</v>
      </c>
      <c r="X640" s="10">
        <v>0</v>
      </c>
      <c r="AC640">
        <f t="shared" si="29"/>
        <v>2</v>
      </c>
    </row>
    <row r="641" spans="1:29" x14ac:dyDescent="0.2">
      <c r="A641" t="s">
        <v>404</v>
      </c>
      <c r="B641" t="s">
        <v>25</v>
      </c>
      <c r="C641" s="6">
        <v>45048</v>
      </c>
      <c r="D641" s="7">
        <v>255.041</v>
      </c>
      <c r="E641" s="6">
        <v>45107</v>
      </c>
      <c r="F641" s="7">
        <v>291.05099999999999</v>
      </c>
      <c r="G641">
        <v>1</v>
      </c>
      <c r="H641">
        <v>0</v>
      </c>
      <c r="J641" s="7"/>
      <c r="K641" s="8"/>
      <c r="M641" s="7"/>
      <c r="N641" s="8"/>
      <c r="O641" s="9" cm="1">
        <f t="array" ref="O641">_xlfn.IFS(AND(B641="Short",F641=Q641),(D641-F641)/D641,AND(B641="Long",F641=Q641),(F641/D641)-1,AND(B641="Long",F641&lt;&gt;Q641),(F641/D641)-1,AND(B641="Short",F641&lt;&gt;Q641),(D641-F641)/D641)</f>
        <v>0.14119298465736874</v>
      </c>
      <c r="P641" t="s">
        <v>23</v>
      </c>
      <c r="Q641" s="7">
        <v>291.05099999999999</v>
      </c>
      <c r="R641" s="8">
        <v>45048</v>
      </c>
      <c r="S641" s="10">
        <f t="shared" si="27"/>
        <v>59</v>
      </c>
      <c r="T641" s="10">
        <v>1</v>
      </c>
      <c r="V641" s="11" t="str">
        <f t="shared" si="28"/>
        <v>1</v>
      </c>
      <c r="X641" s="10">
        <v>0</v>
      </c>
      <c r="AC641">
        <f t="shared" si="29"/>
        <v>59</v>
      </c>
    </row>
    <row r="642" spans="1:29" x14ac:dyDescent="0.2">
      <c r="A642" t="s">
        <v>404</v>
      </c>
      <c r="B642" t="s">
        <v>25</v>
      </c>
      <c r="C642" s="6">
        <v>45139</v>
      </c>
      <c r="D642" s="7">
        <v>251.31399999999999</v>
      </c>
      <c r="E642" s="6">
        <v>45412</v>
      </c>
      <c r="F642" s="7">
        <v>314.25400000000002</v>
      </c>
      <c r="G642">
        <v>1</v>
      </c>
      <c r="H642">
        <v>0</v>
      </c>
      <c r="J642" s="7"/>
      <c r="K642" s="8"/>
      <c r="M642" s="7"/>
      <c r="N642" s="8"/>
      <c r="O642" s="9" cm="1">
        <f t="array" ref="O642">_xlfn.IFS(AND(B642="Short",F642=Q642),(D642-F642)/D642,AND(B642="Long",F642=Q642),(F642/D642)-1,AND(B642="Long",F642&lt;&gt;Q642),(F642/D642)-1,AND(B642="Short",F642&lt;&gt;Q642),(D642-F642)/D642)</f>
        <v>0.25044366808056862</v>
      </c>
      <c r="P642" t="s">
        <v>23</v>
      </c>
      <c r="Q642" s="7">
        <v>314.25400000000002</v>
      </c>
      <c r="R642" s="8">
        <v>45139</v>
      </c>
      <c r="S642" s="10">
        <f t="shared" si="27"/>
        <v>273</v>
      </c>
      <c r="T642" s="10">
        <v>1</v>
      </c>
      <c r="V642" s="11" t="str">
        <f t="shared" si="28"/>
        <v>1</v>
      </c>
      <c r="X642" s="10">
        <v>0</v>
      </c>
      <c r="AC642">
        <f t="shared" si="29"/>
        <v>273</v>
      </c>
    </row>
    <row r="643" spans="1:29" x14ac:dyDescent="0.2">
      <c r="A643" t="s">
        <v>371</v>
      </c>
      <c r="B643" t="s">
        <v>25</v>
      </c>
      <c r="C643" s="6">
        <v>43906</v>
      </c>
      <c r="D643" s="7">
        <v>129.63</v>
      </c>
      <c r="E643" s="6">
        <v>43927</v>
      </c>
      <c r="F643" s="7">
        <v>145.43</v>
      </c>
      <c r="G643">
        <v>1</v>
      </c>
      <c r="H643">
        <v>0</v>
      </c>
      <c r="J643" s="7"/>
      <c r="K643" s="8"/>
      <c r="M643" s="7"/>
      <c r="N643" s="8"/>
      <c r="O643" s="9" cm="1">
        <f t="array" ref="O643">_xlfn.IFS(AND(B643="Short",F643=Q643),(D643-F643)/D643,AND(B643="Long",F643=Q643),(F643/D643)-1,AND(B643="Long",F643&lt;&gt;Q643),(F643/D643)-1,AND(B643="Short",F643&lt;&gt;Q643),(D643-F643)/D643)</f>
        <v>0.12188536604181133</v>
      </c>
      <c r="P643" t="s">
        <v>23</v>
      </c>
      <c r="Q643" s="7">
        <v>145.43</v>
      </c>
      <c r="R643" s="8">
        <v>43906</v>
      </c>
      <c r="S643" s="10">
        <f t="shared" ref="S643:S706" si="30">_xlfn.DAYS(E643,C643)</f>
        <v>21</v>
      </c>
      <c r="T643" s="10">
        <v>1</v>
      </c>
      <c r="V643" s="11" t="str">
        <f t="shared" ref="V643:V673" si="31">IF(F643=Q643,"1")</f>
        <v>1</v>
      </c>
      <c r="X643" s="10">
        <v>0</v>
      </c>
      <c r="AC643">
        <f t="shared" si="29"/>
        <v>21</v>
      </c>
    </row>
    <row r="644" spans="1:29" x14ac:dyDescent="0.2">
      <c r="A644" t="s">
        <v>371</v>
      </c>
      <c r="B644" t="s">
        <v>22</v>
      </c>
      <c r="C644" s="6">
        <v>44984</v>
      </c>
      <c r="D644" s="7">
        <v>211.93450000000001</v>
      </c>
      <c r="E644" s="6">
        <v>45000</v>
      </c>
      <c r="F644" s="7">
        <v>192.02950000000001</v>
      </c>
      <c r="G644">
        <v>1</v>
      </c>
      <c r="H644">
        <v>0</v>
      </c>
      <c r="J644" s="7"/>
      <c r="K644" s="8"/>
      <c r="M644" s="7"/>
      <c r="N644" s="8"/>
      <c r="O644" s="9" cm="1">
        <f t="array" ref="O644">_xlfn.IFS(AND(B644="Short",F644=Q644),(D644-F644)/D644,AND(B644="Long",F644=Q644),(F644/D644)-1,AND(B644="Long",F644&lt;&gt;Q644),(F644/D644)-1,AND(B644="Short",F644&lt;&gt;Q644),(D644-F644)/D644)</f>
        <v>9.392052733273723E-2</v>
      </c>
      <c r="P644" t="s">
        <v>23</v>
      </c>
      <c r="Q644" s="7">
        <v>192.02950000000001</v>
      </c>
      <c r="R644" s="8">
        <v>44984</v>
      </c>
      <c r="S644" s="10">
        <f t="shared" si="30"/>
        <v>16</v>
      </c>
      <c r="T644" s="10">
        <v>1</v>
      </c>
      <c r="V644" s="11" t="str">
        <f t="shared" si="31"/>
        <v>1</v>
      </c>
      <c r="X644" s="10">
        <v>0</v>
      </c>
      <c r="AC644">
        <f t="shared" ref="AC644:AC707" si="32">IF(O644&gt;-0.01,_xlfn.DAYS(E644,C644))</f>
        <v>16</v>
      </c>
    </row>
    <row r="645" spans="1:29" x14ac:dyDescent="0.2">
      <c r="A645" t="s">
        <v>373</v>
      </c>
      <c r="B645" t="s">
        <v>25</v>
      </c>
      <c r="C645" s="6">
        <v>44855</v>
      </c>
      <c r="D645" s="7">
        <v>66.843999999999994</v>
      </c>
      <c r="E645" s="6">
        <v>44876</v>
      </c>
      <c r="F645" s="7">
        <v>81.284000000000006</v>
      </c>
      <c r="G645">
        <v>1</v>
      </c>
      <c r="H645">
        <v>0</v>
      </c>
      <c r="J645" s="7"/>
      <c r="K645" s="8"/>
      <c r="M645" s="7"/>
      <c r="N645" s="8"/>
      <c r="O645" s="9" cm="1">
        <f t="array" ref="O645">_xlfn.IFS(AND(B645="Short",F645=Q645),(D645-F645)/D645,AND(B645="Long",F645=Q645),(F645/D645)-1,AND(B645="Long",F645&lt;&gt;Q645),(F645/D645)-1,AND(B645="Short",F645&lt;&gt;Q645),(D645-F645)/D645)</f>
        <v>0.2160253725091259</v>
      </c>
      <c r="P645" t="s">
        <v>23</v>
      </c>
      <c r="Q645" s="7">
        <v>81.284000000000006</v>
      </c>
      <c r="R645" s="8">
        <v>44855</v>
      </c>
      <c r="S645" s="10">
        <f t="shared" si="30"/>
        <v>21</v>
      </c>
      <c r="T645" s="10">
        <v>1</v>
      </c>
      <c r="V645" s="11" t="str">
        <f t="shared" si="31"/>
        <v>1</v>
      </c>
      <c r="X645" s="10">
        <v>0</v>
      </c>
      <c r="AC645">
        <f t="shared" si="32"/>
        <v>21</v>
      </c>
    </row>
    <row r="646" spans="1:29" x14ac:dyDescent="0.2">
      <c r="A646" t="s">
        <v>373</v>
      </c>
      <c r="B646" t="s">
        <v>25</v>
      </c>
      <c r="C646" s="6">
        <v>45133</v>
      </c>
      <c r="D646" s="7">
        <v>72.820999999999998</v>
      </c>
      <c r="E646" s="6">
        <v>45245</v>
      </c>
      <c r="F646" s="7">
        <v>81.031000000000006</v>
      </c>
      <c r="G646">
        <v>1</v>
      </c>
      <c r="H646">
        <v>0</v>
      </c>
      <c r="J646" s="7"/>
      <c r="K646" s="8"/>
      <c r="M646" s="7"/>
      <c r="N646" s="8"/>
      <c r="O646" s="9" cm="1">
        <f t="array" ref="O646">_xlfn.IFS(AND(B646="Short",F646=Q646),(D646-F646)/D646,AND(B646="Long",F646=Q646),(F646/D646)-1,AND(B646="Long",F646&lt;&gt;Q646),(F646/D646)-1,AND(B646="Short",F646&lt;&gt;Q646),(D646-F646)/D646)</f>
        <v>0.11274220348525854</v>
      </c>
      <c r="P646" t="s">
        <v>23</v>
      </c>
      <c r="Q646" s="7">
        <v>81.031000000000006</v>
      </c>
      <c r="R646" s="8">
        <v>45133</v>
      </c>
      <c r="S646" s="10">
        <f t="shared" si="30"/>
        <v>112</v>
      </c>
      <c r="T646" s="10">
        <v>1</v>
      </c>
      <c r="V646" s="11" t="str">
        <f t="shared" si="31"/>
        <v>1</v>
      </c>
      <c r="X646" s="10">
        <v>0</v>
      </c>
      <c r="AC646">
        <f t="shared" si="32"/>
        <v>112</v>
      </c>
    </row>
    <row r="647" spans="1:29" x14ac:dyDescent="0.2">
      <c r="A647" t="s">
        <v>375</v>
      </c>
      <c r="B647" t="s">
        <v>22</v>
      </c>
      <c r="C647" s="6">
        <v>44042</v>
      </c>
      <c r="D647" s="7">
        <v>136.262</v>
      </c>
      <c r="E647" s="6">
        <v>44410</v>
      </c>
      <c r="F647" s="7">
        <v>191.94</v>
      </c>
      <c r="G647">
        <v>0</v>
      </c>
      <c r="H647">
        <v>0</v>
      </c>
      <c r="J647" s="7"/>
      <c r="K647" s="8"/>
      <c r="M647" s="7"/>
      <c r="N647" s="8"/>
      <c r="O647" s="9" cm="1">
        <f t="array" ref="O647">_xlfn.IFS(AND(B647="Short",F647=Q647),(D647-F647)/D647,AND(B647="Long",F647=Q647),(F647/D647)-1,AND(B647="Long",F647&lt;&gt;Q647),(F647/D647)-1,AND(B647="Short",F647&lt;&gt;Q647),(D647-F647)/D647)</f>
        <v>-0.40860988390013353</v>
      </c>
      <c r="P647" t="s">
        <v>23</v>
      </c>
      <c r="Q647" s="7">
        <v>122.282</v>
      </c>
      <c r="R647" s="8">
        <v>44042</v>
      </c>
      <c r="S647" s="10">
        <f t="shared" si="30"/>
        <v>368</v>
      </c>
      <c r="T647" s="10">
        <v>0</v>
      </c>
      <c r="V647" s="11" t="b">
        <f t="shared" si="31"/>
        <v>0</v>
      </c>
      <c r="X647" s="10">
        <v>0</v>
      </c>
      <c r="AC647" t="b">
        <f t="shared" si="32"/>
        <v>0</v>
      </c>
    </row>
    <row r="648" spans="1:29" x14ac:dyDescent="0.2">
      <c r="A648" t="s">
        <v>376</v>
      </c>
      <c r="B648" t="s">
        <v>25</v>
      </c>
      <c r="C648" s="6">
        <v>43899</v>
      </c>
      <c r="D648" s="7">
        <v>44.620699999999999</v>
      </c>
      <c r="E648" s="6">
        <v>43907</v>
      </c>
      <c r="F648" s="7">
        <v>49.560699999999997</v>
      </c>
      <c r="G648">
        <v>1</v>
      </c>
      <c r="H648">
        <v>0</v>
      </c>
      <c r="J648" s="7"/>
      <c r="K648" s="8"/>
      <c r="M648" s="7"/>
      <c r="N648" s="8"/>
      <c r="O648" s="9" cm="1">
        <f t="array" ref="O648">_xlfn.IFS(AND(B648="Short",F648=Q648),(D648-F648)/D648,AND(B648="Long",F648=Q648),(F648/D648)-1,AND(B648="Long",F648&lt;&gt;Q648),(F648/D648)-1,AND(B648="Short",F648&lt;&gt;Q648),(D648-F648)/D648)</f>
        <v>0.11071094805773996</v>
      </c>
      <c r="P648" t="s">
        <v>23</v>
      </c>
      <c r="Q648" s="7">
        <v>49.560699999999997</v>
      </c>
      <c r="R648" s="8">
        <v>43899</v>
      </c>
      <c r="S648" s="10">
        <f t="shared" si="30"/>
        <v>8</v>
      </c>
      <c r="T648" s="10">
        <v>1</v>
      </c>
      <c r="V648" s="11" t="str">
        <f t="shared" si="31"/>
        <v>1</v>
      </c>
      <c r="X648" s="10">
        <v>0</v>
      </c>
      <c r="AC648">
        <f t="shared" si="32"/>
        <v>8</v>
      </c>
    </row>
    <row r="649" spans="1:29" x14ac:dyDescent="0.2">
      <c r="A649" t="s">
        <v>378</v>
      </c>
      <c r="B649" t="s">
        <v>22</v>
      </c>
      <c r="C649" s="6">
        <v>43776</v>
      </c>
      <c r="D649" s="7">
        <v>113.084</v>
      </c>
      <c r="E649" s="6">
        <v>43888</v>
      </c>
      <c r="F649" s="7">
        <v>99.524000000000001</v>
      </c>
      <c r="G649">
        <v>1</v>
      </c>
      <c r="H649">
        <v>0</v>
      </c>
      <c r="J649" s="7"/>
      <c r="K649" s="8"/>
      <c r="M649" s="7"/>
      <c r="N649" s="8"/>
      <c r="O649" s="9" cm="1">
        <f t="array" ref="O649">_xlfn.IFS(AND(B649="Short",F649=Q649),(D649-F649)/D649,AND(B649="Long",F649=Q649),(F649/D649)-1,AND(B649="Long",F649&lt;&gt;Q649),(F649/D649)-1,AND(B649="Short",F649&lt;&gt;Q649),(D649-F649)/D649)</f>
        <v>0.11991086272151677</v>
      </c>
      <c r="P649" t="s">
        <v>23</v>
      </c>
      <c r="Q649" s="7">
        <v>99.524000000000001</v>
      </c>
      <c r="R649" s="8">
        <v>43776</v>
      </c>
      <c r="S649" s="10">
        <f t="shared" si="30"/>
        <v>112</v>
      </c>
      <c r="T649" s="10">
        <v>1</v>
      </c>
      <c r="V649" s="11" t="str">
        <f t="shared" si="31"/>
        <v>1</v>
      </c>
      <c r="X649" s="10">
        <v>0</v>
      </c>
      <c r="AC649">
        <f t="shared" si="32"/>
        <v>112</v>
      </c>
    </row>
    <row r="650" spans="1:29" x14ac:dyDescent="0.2">
      <c r="A650" t="s">
        <v>378</v>
      </c>
      <c r="B650" t="s">
        <v>25</v>
      </c>
      <c r="C650" s="6">
        <v>43906</v>
      </c>
      <c r="D650" s="7">
        <v>71.619</v>
      </c>
      <c r="E650" s="6">
        <v>43978</v>
      </c>
      <c r="F650" s="7">
        <v>85.009</v>
      </c>
      <c r="G650">
        <v>1</v>
      </c>
      <c r="H650">
        <v>0</v>
      </c>
      <c r="J650" s="7"/>
      <c r="K650" s="8"/>
      <c r="M650" s="7"/>
      <c r="N650" s="8"/>
      <c r="O650" s="9" cm="1">
        <f t="array" ref="O650">_xlfn.IFS(AND(B650="Short",F650=Q650),(D650-F650)/D650,AND(B650="Long",F650=Q650),(F650/D650)-1,AND(B650="Long",F650&lt;&gt;Q650),(F650/D650)-1,AND(B650="Short",F650&lt;&gt;Q650),(D650-F650)/D650)</f>
        <v>0.18696156047976098</v>
      </c>
      <c r="P650" t="s">
        <v>23</v>
      </c>
      <c r="Q650" s="7">
        <v>85.009</v>
      </c>
      <c r="R650" s="8">
        <v>43906</v>
      </c>
      <c r="S650" s="10">
        <f t="shared" si="30"/>
        <v>72</v>
      </c>
      <c r="T650" s="10">
        <v>1</v>
      </c>
      <c r="V650" s="11" t="str">
        <f t="shared" si="31"/>
        <v>1</v>
      </c>
      <c r="X650" s="10">
        <v>0</v>
      </c>
      <c r="AC650">
        <f t="shared" si="32"/>
        <v>72</v>
      </c>
    </row>
    <row r="651" spans="1:29" x14ac:dyDescent="0.2">
      <c r="A651" t="s">
        <v>378</v>
      </c>
      <c r="B651" t="s">
        <v>22</v>
      </c>
      <c r="C651" s="6">
        <v>44144</v>
      </c>
      <c r="D651" s="7">
        <v>76.168000000000006</v>
      </c>
      <c r="E651" s="6">
        <v>44510</v>
      </c>
      <c r="F651" s="7">
        <v>126.27</v>
      </c>
      <c r="G651">
        <v>0</v>
      </c>
      <c r="H651">
        <v>0</v>
      </c>
      <c r="J651" s="7"/>
      <c r="K651" s="8"/>
      <c r="M651" s="7"/>
      <c r="N651" s="8"/>
      <c r="O651" s="9" cm="1">
        <f t="array" ref="O651">_xlfn.IFS(AND(B651="Short",F651=Q651),(D651-F651)/D651,AND(B651="Long",F651=Q651),(F651/D651)-1,AND(B651="Long",F651&lt;&gt;Q651),(F651/D651)-1,AND(B651="Short",F651&lt;&gt;Q651),(D651-F651)/D651)</f>
        <v>-0.6577827959247976</v>
      </c>
      <c r="P651" t="s">
        <v>23</v>
      </c>
      <c r="Q651" s="7">
        <v>67.347999999999999</v>
      </c>
      <c r="R651" s="8">
        <v>44144</v>
      </c>
      <c r="S651" s="10">
        <f t="shared" si="30"/>
        <v>366</v>
      </c>
      <c r="T651" s="10">
        <v>0</v>
      </c>
      <c r="V651" s="11" t="b">
        <f t="shared" si="31"/>
        <v>0</v>
      </c>
      <c r="X651" s="10">
        <v>0</v>
      </c>
      <c r="AC651" t="b">
        <f t="shared" si="32"/>
        <v>0</v>
      </c>
    </row>
    <row r="652" spans="1:29" x14ac:dyDescent="0.2">
      <c r="A652" t="s">
        <v>384</v>
      </c>
      <c r="B652" t="s">
        <v>22</v>
      </c>
      <c r="C652" s="6">
        <v>43763</v>
      </c>
      <c r="D652" s="7">
        <v>143.273</v>
      </c>
      <c r="E652" s="6">
        <v>43910</v>
      </c>
      <c r="F652" s="7">
        <v>126.003</v>
      </c>
      <c r="G652">
        <v>1</v>
      </c>
      <c r="H652">
        <v>0</v>
      </c>
      <c r="J652" s="7"/>
      <c r="K652" s="8"/>
      <c r="M652" s="7"/>
      <c r="N652" s="8"/>
      <c r="O652" s="9" cm="1">
        <f t="array" ref="O652">_xlfn.IFS(AND(B652="Short",F652=Q652),(D652-F652)/D652,AND(B652="Long",F652=Q652),(F652/D652)-1,AND(B652="Long",F652&lt;&gt;Q652),(F652/D652)-1,AND(B652="Short",F652&lt;&gt;Q652),(D652-F652)/D652)</f>
        <v>0.12053911064890102</v>
      </c>
      <c r="P652" t="s">
        <v>23</v>
      </c>
      <c r="Q652" s="7">
        <v>126.003</v>
      </c>
      <c r="R652" s="8">
        <v>43763</v>
      </c>
      <c r="S652" s="10">
        <f t="shared" si="30"/>
        <v>147</v>
      </c>
      <c r="T652" s="10">
        <v>1</v>
      </c>
      <c r="V652" s="11" t="str">
        <f t="shared" si="31"/>
        <v>1</v>
      </c>
      <c r="X652" s="10">
        <v>0</v>
      </c>
      <c r="AC652">
        <f t="shared" si="32"/>
        <v>147</v>
      </c>
    </row>
    <row r="653" spans="1:29" x14ac:dyDescent="0.2">
      <c r="A653" t="s">
        <v>375</v>
      </c>
      <c r="B653" t="s">
        <v>22</v>
      </c>
      <c r="C653" s="6">
        <v>44593</v>
      </c>
      <c r="D653" s="7">
        <v>222.72550000000001</v>
      </c>
      <c r="E653" s="6">
        <v>44616</v>
      </c>
      <c r="F653" s="7">
        <v>199.93049999999999</v>
      </c>
      <c r="G653">
        <v>1</v>
      </c>
      <c r="H653">
        <v>0</v>
      </c>
      <c r="J653" s="7"/>
      <c r="K653" s="8"/>
      <c r="M653" s="7"/>
      <c r="N653" s="8"/>
      <c r="O653" s="9" cm="1">
        <f t="array" ref="O653">_xlfn.IFS(AND(B653="Short",F653=Q653),(D653-F653)/D653,AND(B653="Long",F653=Q653),(F653/D653)-1,AND(B653="Long",F653&lt;&gt;Q653),(F653/D653)-1,AND(B653="Short",F653&lt;&gt;Q653),(D653-F653)/D653)</f>
        <v>0.1023457125475081</v>
      </c>
      <c r="P653" t="s">
        <v>23</v>
      </c>
      <c r="Q653" s="7">
        <v>199.93049999999999</v>
      </c>
      <c r="R653" s="8">
        <v>44593</v>
      </c>
      <c r="S653" s="10">
        <f t="shared" si="30"/>
        <v>23</v>
      </c>
      <c r="T653" s="10">
        <v>1</v>
      </c>
      <c r="V653" s="11" t="str">
        <f t="shared" si="31"/>
        <v>1</v>
      </c>
      <c r="X653" s="10">
        <v>0</v>
      </c>
      <c r="AC653">
        <f t="shared" si="32"/>
        <v>23</v>
      </c>
    </row>
    <row r="654" spans="1:29" x14ac:dyDescent="0.2">
      <c r="A654" t="s">
        <v>382</v>
      </c>
      <c r="B654" t="s">
        <v>25</v>
      </c>
      <c r="C654" s="6">
        <v>43899</v>
      </c>
      <c r="D654" s="7">
        <v>102.458</v>
      </c>
      <c r="E654" s="6">
        <v>43949</v>
      </c>
      <c r="F654" s="7">
        <v>117.13800000000001</v>
      </c>
      <c r="G654">
        <v>1</v>
      </c>
      <c r="H654">
        <v>0</v>
      </c>
      <c r="J654" s="7"/>
      <c r="K654" s="8"/>
      <c r="M654" s="7"/>
      <c r="N654" s="8"/>
      <c r="O654" s="9" cm="1">
        <f t="array" ref="O654">_xlfn.IFS(AND(B654="Short",F654=Q654),(D654-F654)/D654,AND(B654="Long",F654=Q654),(F654/D654)-1,AND(B654="Long",F654&lt;&gt;Q654),(F654/D654)-1,AND(B654="Short",F654&lt;&gt;Q654),(D654-F654)/D654)</f>
        <v>0.14327822131995549</v>
      </c>
      <c r="P654" t="s">
        <v>23</v>
      </c>
      <c r="Q654" s="7">
        <v>117.13800000000001</v>
      </c>
      <c r="R654" s="8">
        <v>43899</v>
      </c>
      <c r="S654" s="10">
        <f t="shared" si="30"/>
        <v>50</v>
      </c>
      <c r="T654" s="10">
        <v>1</v>
      </c>
      <c r="V654" s="11" t="str">
        <f t="shared" si="31"/>
        <v>1</v>
      </c>
      <c r="X654" s="10">
        <v>0</v>
      </c>
      <c r="AC654">
        <f t="shared" si="32"/>
        <v>50</v>
      </c>
    </row>
    <row r="655" spans="1:29" x14ac:dyDescent="0.2">
      <c r="A655" t="s">
        <v>405</v>
      </c>
      <c r="B655" t="s">
        <v>25</v>
      </c>
      <c r="C655" s="6">
        <v>43906</v>
      </c>
      <c r="D655" s="7">
        <v>26.242999999999999</v>
      </c>
      <c r="E655" s="6">
        <v>43930</v>
      </c>
      <c r="F655" s="7">
        <v>29.773</v>
      </c>
      <c r="G655">
        <v>1</v>
      </c>
      <c r="H655">
        <v>0</v>
      </c>
      <c r="J655" s="7"/>
      <c r="K655" s="8"/>
      <c r="M655" s="7"/>
      <c r="N655" s="8"/>
      <c r="O655" s="9" cm="1">
        <f t="array" ref="O655">_xlfn.IFS(AND(B655="Short",F655=Q655),(D655-F655)/D655,AND(B655="Long",F655=Q655),(F655/D655)-1,AND(B655="Long",F655&lt;&gt;Q655),(F655/D655)-1,AND(B655="Short",F655&lt;&gt;Q655),(D655-F655)/D655)</f>
        <v>0.13451206035895291</v>
      </c>
      <c r="P655" t="s">
        <v>23</v>
      </c>
      <c r="Q655" s="7">
        <v>29.773</v>
      </c>
      <c r="R655" s="8">
        <v>43906</v>
      </c>
      <c r="S655" s="10">
        <f t="shared" si="30"/>
        <v>24</v>
      </c>
      <c r="T655" s="10">
        <v>1</v>
      </c>
      <c r="V655" s="11" t="str">
        <f t="shared" si="31"/>
        <v>1</v>
      </c>
      <c r="X655" s="10">
        <v>0</v>
      </c>
      <c r="AC655">
        <f t="shared" si="32"/>
        <v>24</v>
      </c>
    </row>
    <row r="656" spans="1:29" x14ac:dyDescent="0.2">
      <c r="A656" t="s">
        <v>389</v>
      </c>
      <c r="B656" t="s">
        <v>22</v>
      </c>
      <c r="C656" s="6">
        <v>43781</v>
      </c>
      <c r="D656" s="7">
        <v>198.84700000000001</v>
      </c>
      <c r="E656" s="6">
        <v>43896</v>
      </c>
      <c r="F656" s="7">
        <v>177.017</v>
      </c>
      <c r="G656">
        <v>1</v>
      </c>
      <c r="H656">
        <v>0</v>
      </c>
      <c r="J656" s="7"/>
      <c r="K656" s="8"/>
      <c r="M656" s="7"/>
      <c r="N656" s="8"/>
      <c r="O656" s="9" cm="1">
        <f t="array" ref="O656">_xlfn.IFS(AND(B656="Short",F656=Q656),(D656-F656)/D656,AND(B656="Long",F656=Q656),(F656/D656)-1,AND(B656="Long",F656&lt;&gt;Q656),(F656/D656)-1,AND(B656="Short",F656&lt;&gt;Q656),(D656-F656)/D656)</f>
        <v>0.10978289840932984</v>
      </c>
      <c r="P656" t="s">
        <v>23</v>
      </c>
      <c r="Q656" s="7">
        <v>177.017</v>
      </c>
      <c r="R656" s="8">
        <v>43781</v>
      </c>
      <c r="S656" s="10">
        <f t="shared" si="30"/>
        <v>115</v>
      </c>
      <c r="T656" s="10">
        <v>1</v>
      </c>
      <c r="V656" s="11" t="str">
        <f t="shared" si="31"/>
        <v>1</v>
      </c>
      <c r="X656" s="10">
        <v>0</v>
      </c>
      <c r="AC656">
        <f t="shared" si="32"/>
        <v>115</v>
      </c>
    </row>
    <row r="657" spans="1:29" x14ac:dyDescent="0.2">
      <c r="A657" t="s">
        <v>389</v>
      </c>
      <c r="B657" t="s">
        <v>25</v>
      </c>
      <c r="C657" s="6">
        <v>43899</v>
      </c>
      <c r="D657" s="7">
        <v>158.66300000000001</v>
      </c>
      <c r="E657" s="6">
        <v>43948</v>
      </c>
      <c r="F657" s="7">
        <v>181.09299999999999</v>
      </c>
      <c r="G657">
        <v>1</v>
      </c>
      <c r="H657">
        <v>0</v>
      </c>
      <c r="J657" s="7"/>
      <c r="K657" s="8"/>
      <c r="M657" s="7"/>
      <c r="N657" s="8"/>
      <c r="O657" s="9" cm="1">
        <f t="array" ref="O657">_xlfn.IFS(AND(B657="Short",F657=Q657),(D657-F657)/D657,AND(B657="Long",F657=Q657),(F657/D657)-1,AND(B657="Long",F657&lt;&gt;Q657),(F657/D657)-1,AND(B657="Short",F657&lt;&gt;Q657),(D657-F657)/D657)</f>
        <v>0.1413688131448414</v>
      </c>
      <c r="P657" t="s">
        <v>23</v>
      </c>
      <c r="Q657" s="7">
        <v>181.09299999999999</v>
      </c>
      <c r="R657" s="8">
        <v>43899</v>
      </c>
      <c r="S657" s="10">
        <f t="shared" si="30"/>
        <v>49</v>
      </c>
      <c r="T657" s="10">
        <v>1</v>
      </c>
      <c r="V657" s="11" t="str">
        <f t="shared" si="31"/>
        <v>1</v>
      </c>
      <c r="X657" s="10">
        <v>0</v>
      </c>
      <c r="AC657">
        <f t="shared" si="32"/>
        <v>49</v>
      </c>
    </row>
    <row r="658" spans="1:29" x14ac:dyDescent="0.2">
      <c r="A658" t="s">
        <v>405</v>
      </c>
      <c r="B658" t="s">
        <v>22</v>
      </c>
      <c r="C658" s="6">
        <v>44999</v>
      </c>
      <c r="D658" s="7">
        <v>35.558999999999997</v>
      </c>
      <c r="E658" s="6">
        <v>45000</v>
      </c>
      <c r="F658" s="7">
        <v>29.349</v>
      </c>
      <c r="G658">
        <v>1</v>
      </c>
      <c r="H658">
        <v>0</v>
      </c>
      <c r="J658" s="7"/>
      <c r="K658" s="8"/>
      <c r="M658" s="7"/>
      <c r="N658" s="8"/>
      <c r="O658" s="9" cm="1">
        <f t="array" ref="O658">_xlfn.IFS(AND(B658="Short",F658=Q658),(D658-F658)/D658,AND(B658="Long",F658=Q658),(F658/D658)-1,AND(B658="Long",F658&lt;&gt;Q658),(F658/D658)-1,AND(B658="Short",F658&lt;&gt;Q658),(D658-F658)/D658)</f>
        <v>0.17463933181473038</v>
      </c>
      <c r="P658" t="s">
        <v>23</v>
      </c>
      <c r="Q658" s="7">
        <v>29.349</v>
      </c>
      <c r="R658" s="8">
        <v>44999</v>
      </c>
      <c r="S658" s="10">
        <f t="shared" si="30"/>
        <v>1</v>
      </c>
      <c r="T658" s="10">
        <v>1</v>
      </c>
      <c r="V658" s="11" t="str">
        <f t="shared" si="31"/>
        <v>1</v>
      </c>
      <c r="X658" s="10">
        <v>0</v>
      </c>
      <c r="AC658">
        <f t="shared" si="32"/>
        <v>1</v>
      </c>
    </row>
    <row r="659" spans="1:29" x14ac:dyDescent="0.2">
      <c r="A659" t="s">
        <v>405</v>
      </c>
      <c r="B659" t="s">
        <v>22</v>
      </c>
      <c r="C659" s="6">
        <v>45051</v>
      </c>
      <c r="D659" s="7">
        <v>22.954000000000001</v>
      </c>
      <c r="E659" s="6">
        <v>45418</v>
      </c>
      <c r="F659" s="7">
        <v>43.7</v>
      </c>
      <c r="G659">
        <v>0</v>
      </c>
      <c r="H659">
        <v>0</v>
      </c>
      <c r="J659" s="7"/>
      <c r="K659" s="8"/>
      <c r="M659" s="7"/>
      <c r="N659" s="8"/>
      <c r="O659" s="9" cm="1">
        <f t="array" ref="O659">_xlfn.IFS(AND(B659="Short",F659=Q659),(D659-F659)/D659,AND(B659="Long",F659=Q659),(F659/D659)-1,AND(B659="Long",F659&lt;&gt;Q659),(F659/D659)-1,AND(B659="Short",F659&lt;&gt;Q659),(D659-F659)/D659)</f>
        <v>-0.90380761523046105</v>
      </c>
      <c r="P659" t="s">
        <v>23</v>
      </c>
      <c r="Q659" s="7">
        <v>19.594000000000001</v>
      </c>
      <c r="R659" s="8">
        <v>45051</v>
      </c>
      <c r="S659" s="10">
        <f t="shared" si="30"/>
        <v>367</v>
      </c>
      <c r="T659" s="10">
        <v>0</v>
      </c>
      <c r="V659" s="11" t="b">
        <f t="shared" si="31"/>
        <v>0</v>
      </c>
      <c r="X659" s="10">
        <v>0</v>
      </c>
      <c r="AC659" t="b">
        <f t="shared" si="32"/>
        <v>0</v>
      </c>
    </row>
    <row r="660" spans="1:29" x14ac:dyDescent="0.2">
      <c r="A660" t="s">
        <v>389</v>
      </c>
      <c r="B660" t="s">
        <v>22</v>
      </c>
      <c r="C660" s="6">
        <v>44769</v>
      </c>
      <c r="D660" s="7">
        <v>245.94399999999999</v>
      </c>
      <c r="E660" s="6">
        <v>44830</v>
      </c>
      <c r="F660" s="7">
        <v>216.48400000000001</v>
      </c>
      <c r="G660">
        <v>1</v>
      </c>
      <c r="H660">
        <v>0</v>
      </c>
      <c r="J660" s="7"/>
      <c r="K660" s="8"/>
      <c r="M660" s="7"/>
      <c r="N660" s="8"/>
      <c r="O660" s="9" cm="1">
        <f t="array" ref="O660">_xlfn.IFS(AND(B660="Short",F660=Q660),(D660-F660)/D660,AND(B660="Long",F660=Q660),(F660/D660)-1,AND(B660="Long",F660&lt;&gt;Q660),(F660/D660)-1,AND(B660="Short",F660&lt;&gt;Q660),(D660-F660)/D660)</f>
        <v>0.11978336531893431</v>
      </c>
      <c r="P660" t="s">
        <v>23</v>
      </c>
      <c r="Q660" s="7">
        <v>216.48400000000001</v>
      </c>
      <c r="R660" s="8">
        <v>44769</v>
      </c>
      <c r="S660" s="10">
        <f t="shared" si="30"/>
        <v>61</v>
      </c>
      <c r="T660" s="10">
        <v>1</v>
      </c>
      <c r="V660" s="11" t="str">
        <f t="shared" si="31"/>
        <v>1</v>
      </c>
      <c r="X660" s="10">
        <v>0</v>
      </c>
      <c r="AC660">
        <f t="shared" si="32"/>
        <v>61</v>
      </c>
    </row>
    <row r="661" spans="1:29" x14ac:dyDescent="0.2">
      <c r="A661" t="s">
        <v>389</v>
      </c>
      <c r="B661" t="s">
        <v>25</v>
      </c>
      <c r="C661" s="6">
        <v>45139</v>
      </c>
      <c r="D661" s="7">
        <v>305.42899999999997</v>
      </c>
      <c r="E661" s="6">
        <v>45505</v>
      </c>
      <c r="F661" s="7">
        <v>264.62</v>
      </c>
      <c r="G661">
        <v>0</v>
      </c>
      <c r="H661">
        <v>0</v>
      </c>
      <c r="J661" s="7"/>
      <c r="K661" s="8"/>
      <c r="M661" s="7"/>
      <c r="N661" s="8"/>
      <c r="O661" s="9" cm="1">
        <f t="array" ref="O661">_xlfn.IFS(AND(B661="Short",F661=Q661),(D661-F661)/D661,AND(B661="Long",F661=Q661),(F661/D661)-1,AND(B661="Long",F661&lt;&gt;Q661),(F661/D661)-1,AND(B661="Short",F661&lt;&gt;Q661),(D661-F661)/D661)</f>
        <v>-0.13361206696155237</v>
      </c>
      <c r="P661" t="s">
        <v>23</v>
      </c>
      <c r="Q661" s="7">
        <v>339.71899999999999</v>
      </c>
      <c r="R661" s="8">
        <v>45139</v>
      </c>
      <c r="S661" s="10">
        <f t="shared" si="30"/>
        <v>366</v>
      </c>
      <c r="T661" s="10">
        <v>0</v>
      </c>
      <c r="V661" s="11" t="b">
        <f t="shared" si="31"/>
        <v>0</v>
      </c>
      <c r="X661" s="10">
        <v>0</v>
      </c>
      <c r="AC661" t="b">
        <f t="shared" si="32"/>
        <v>0</v>
      </c>
    </row>
    <row r="662" spans="1:29" x14ac:dyDescent="0.2">
      <c r="A662" t="s">
        <v>387</v>
      </c>
      <c r="B662" t="s">
        <v>25</v>
      </c>
      <c r="C662" s="6">
        <v>43899</v>
      </c>
      <c r="D662" s="7">
        <v>38.463000000000001</v>
      </c>
      <c r="E662" s="6">
        <v>43987</v>
      </c>
      <c r="F662" s="7">
        <v>42.893000000000001</v>
      </c>
      <c r="G662">
        <v>1</v>
      </c>
      <c r="H662">
        <v>0</v>
      </c>
      <c r="J662" s="7"/>
      <c r="K662" s="8"/>
      <c r="M662" s="7"/>
      <c r="N662" s="8"/>
      <c r="O662" s="9" cm="1">
        <f t="array" ref="O662">_xlfn.IFS(AND(B662="Short",F662=Q662),(D662-F662)/D662,AND(B662="Long",F662=Q662),(F662/D662)-1,AND(B662="Long",F662&lt;&gt;Q662),(F662/D662)-1,AND(B662="Short",F662&lt;&gt;Q662),(D662-F662)/D662)</f>
        <v>0.11517562332631348</v>
      </c>
      <c r="P662" t="s">
        <v>23</v>
      </c>
      <c r="Q662" s="7">
        <v>42.893000000000001</v>
      </c>
      <c r="R662" s="8">
        <v>43899</v>
      </c>
      <c r="S662" s="10">
        <f t="shared" si="30"/>
        <v>88</v>
      </c>
      <c r="T662" s="10">
        <v>1</v>
      </c>
      <c r="V662" s="11" t="str">
        <f t="shared" si="31"/>
        <v>1</v>
      </c>
      <c r="X662" s="10">
        <v>0</v>
      </c>
      <c r="AC662">
        <f t="shared" si="32"/>
        <v>88</v>
      </c>
    </row>
    <row r="663" spans="1:29" x14ac:dyDescent="0.2">
      <c r="A663" t="s">
        <v>391</v>
      </c>
      <c r="B663" t="s">
        <v>25</v>
      </c>
      <c r="C663" s="6">
        <v>43906</v>
      </c>
      <c r="D663" s="7">
        <v>153.60900000000001</v>
      </c>
      <c r="E663" s="6">
        <v>43928</v>
      </c>
      <c r="F663" s="7">
        <v>178.29900000000001</v>
      </c>
      <c r="G663">
        <v>1</v>
      </c>
      <c r="H663">
        <v>0</v>
      </c>
      <c r="J663" s="7"/>
      <c r="K663" s="8"/>
      <c r="M663" s="7"/>
      <c r="N663" s="8"/>
      <c r="O663" s="9" cm="1">
        <f t="array" ref="O663">_xlfn.IFS(AND(B663="Short",F663=Q663),(D663-F663)/D663,AND(B663="Long",F663=Q663),(F663/D663)-1,AND(B663="Long",F663&lt;&gt;Q663),(F663/D663)-1,AND(B663="Short",F663&lt;&gt;Q663),(D663-F663)/D663)</f>
        <v>0.16073276956428328</v>
      </c>
      <c r="P663" t="s">
        <v>23</v>
      </c>
      <c r="Q663" s="7">
        <v>178.29900000000001</v>
      </c>
      <c r="R663" s="8">
        <v>43906</v>
      </c>
      <c r="S663" s="10">
        <f t="shared" si="30"/>
        <v>22</v>
      </c>
      <c r="T663" s="10">
        <v>1</v>
      </c>
      <c r="V663" s="11" t="str">
        <f t="shared" si="31"/>
        <v>1</v>
      </c>
      <c r="X663" s="10">
        <v>0</v>
      </c>
      <c r="AC663">
        <f t="shared" si="32"/>
        <v>22</v>
      </c>
    </row>
    <row r="664" spans="1:29" x14ac:dyDescent="0.2">
      <c r="A664" t="s">
        <v>393</v>
      </c>
      <c r="B664" t="s">
        <v>25</v>
      </c>
      <c r="C664" s="6">
        <v>44950</v>
      </c>
      <c r="D664" s="7">
        <v>30.283000000000001</v>
      </c>
      <c r="E664" s="6">
        <v>44952</v>
      </c>
      <c r="F664" s="7">
        <v>34.012999999999998</v>
      </c>
      <c r="G664">
        <v>1</v>
      </c>
      <c r="H664">
        <v>0</v>
      </c>
      <c r="J664" s="7"/>
      <c r="K664" s="8"/>
      <c r="M664" s="7"/>
      <c r="N664" s="8"/>
      <c r="O664" s="9" cm="1">
        <f t="array" ref="O664">_xlfn.IFS(AND(B664="Short",F664=Q664),(D664-F664)/D664,AND(B664="Long",F664=Q664),(F664/D664)-1,AND(B664="Long",F664&lt;&gt;Q664),(F664/D664)-1,AND(B664="Short",F664&lt;&gt;Q664),(D664-F664)/D664)</f>
        <v>0.12317141630617834</v>
      </c>
      <c r="P664" t="s">
        <v>23</v>
      </c>
      <c r="Q664" s="7">
        <v>34.012999999999998</v>
      </c>
      <c r="R664" s="8">
        <v>44950</v>
      </c>
      <c r="S664" s="10">
        <f t="shared" si="30"/>
        <v>2</v>
      </c>
      <c r="T664" s="10">
        <v>1</v>
      </c>
      <c r="V664" s="11" t="str">
        <f t="shared" si="31"/>
        <v>1</v>
      </c>
      <c r="X664" s="10">
        <v>0</v>
      </c>
      <c r="AC664">
        <f t="shared" si="32"/>
        <v>2</v>
      </c>
    </row>
    <row r="665" spans="1:29" x14ac:dyDescent="0.2">
      <c r="A665" t="s">
        <v>395</v>
      </c>
      <c r="B665" t="s">
        <v>25</v>
      </c>
      <c r="C665" s="6">
        <v>43906</v>
      </c>
      <c r="D665" s="7">
        <v>43.698999999999998</v>
      </c>
      <c r="E665" s="6">
        <v>43929</v>
      </c>
      <c r="F665" s="7">
        <v>50.588999999999999</v>
      </c>
      <c r="G665">
        <v>1</v>
      </c>
      <c r="H665">
        <v>0</v>
      </c>
      <c r="J665" s="7"/>
      <c r="K665" s="8"/>
      <c r="M665" s="7"/>
      <c r="N665" s="8"/>
      <c r="O665" s="9" cm="1">
        <f t="array" ref="O665">_xlfn.IFS(AND(B665="Short",F665=Q665),(D665-F665)/D665,AND(B665="Long",F665=Q665),(F665/D665)-1,AND(B665="Long",F665&lt;&gt;Q665),(F665/D665)-1,AND(B665="Short",F665&lt;&gt;Q665),(D665-F665)/D665)</f>
        <v>0.15766951188814393</v>
      </c>
      <c r="P665" t="s">
        <v>23</v>
      </c>
      <c r="Q665" s="7">
        <v>50.588999999999999</v>
      </c>
      <c r="R665" s="8">
        <v>43906</v>
      </c>
      <c r="S665" s="10">
        <f t="shared" si="30"/>
        <v>23</v>
      </c>
      <c r="T665" s="10">
        <v>1</v>
      </c>
      <c r="V665" s="11" t="str">
        <f t="shared" si="31"/>
        <v>1</v>
      </c>
      <c r="X665" s="10">
        <v>0</v>
      </c>
      <c r="AC665">
        <f t="shared" si="32"/>
        <v>23</v>
      </c>
    </row>
    <row r="666" spans="1:29" x14ac:dyDescent="0.2">
      <c r="A666" t="s">
        <v>398</v>
      </c>
      <c r="B666" t="s">
        <v>22</v>
      </c>
      <c r="C666" s="6">
        <v>43998</v>
      </c>
      <c r="D666" s="7">
        <v>124.075</v>
      </c>
      <c r="E666" s="6">
        <v>44008</v>
      </c>
      <c r="F666" s="7">
        <v>112.02500000000001</v>
      </c>
      <c r="G666">
        <v>1</v>
      </c>
      <c r="H666">
        <v>0</v>
      </c>
      <c r="J666" s="7"/>
      <c r="K666" s="8"/>
      <c r="M666" s="7"/>
      <c r="N666" s="8"/>
      <c r="O666" s="9" cm="1">
        <f t="array" ref="O666">_xlfn.IFS(AND(B666="Short",F666=Q666),(D666-F666)/D666,AND(B666="Long",F666=Q666),(F666/D666)-1,AND(B666="Long",F666&lt;&gt;Q666),(F666/D666)-1,AND(B666="Short",F666&lt;&gt;Q666),(D666-F666)/D666)</f>
        <v>9.711867821881924E-2</v>
      </c>
      <c r="P666" t="s">
        <v>23</v>
      </c>
      <c r="Q666" s="7">
        <v>112.02500000000001</v>
      </c>
      <c r="R666" s="8">
        <v>43998</v>
      </c>
      <c r="S666" s="10">
        <f t="shared" si="30"/>
        <v>10</v>
      </c>
      <c r="T666" s="10">
        <v>1</v>
      </c>
      <c r="V666" s="11" t="str">
        <f t="shared" si="31"/>
        <v>1</v>
      </c>
      <c r="X666" s="10">
        <v>0</v>
      </c>
      <c r="AC666">
        <f t="shared" si="32"/>
        <v>10</v>
      </c>
    </row>
    <row r="667" spans="1:29" x14ac:dyDescent="0.2">
      <c r="A667" t="s">
        <v>399</v>
      </c>
      <c r="B667" t="s">
        <v>25</v>
      </c>
      <c r="C667" s="6">
        <v>43906</v>
      </c>
      <c r="D667" s="7">
        <v>247.352</v>
      </c>
      <c r="E667" s="6">
        <v>43928</v>
      </c>
      <c r="F667" s="7">
        <v>320.87200000000001</v>
      </c>
      <c r="G667">
        <v>1</v>
      </c>
      <c r="H667">
        <v>0</v>
      </c>
      <c r="J667" s="7"/>
      <c r="K667" s="8"/>
      <c r="M667" s="7"/>
      <c r="N667" s="8"/>
      <c r="O667" s="9" cm="1">
        <f t="array" ref="O667">_xlfn.IFS(AND(B667="Short",F667=Q667),(D667-F667)/D667,AND(B667="Long",F667=Q667),(F667/D667)-1,AND(B667="Long",F667&lt;&gt;Q667),(F667/D667)-1,AND(B667="Short",F667&lt;&gt;Q667),(D667-F667)/D667)</f>
        <v>0.29722824153433169</v>
      </c>
      <c r="P667" t="s">
        <v>23</v>
      </c>
      <c r="Q667" s="7">
        <v>320.87200000000001</v>
      </c>
      <c r="R667" s="8">
        <v>43906</v>
      </c>
      <c r="S667" s="10">
        <f t="shared" si="30"/>
        <v>22</v>
      </c>
      <c r="T667" s="10">
        <v>1</v>
      </c>
      <c r="V667" s="11" t="str">
        <f t="shared" si="31"/>
        <v>1</v>
      </c>
      <c r="X667" s="10">
        <v>0</v>
      </c>
      <c r="AC667">
        <f t="shared" si="32"/>
        <v>22</v>
      </c>
    </row>
    <row r="668" spans="1:29" x14ac:dyDescent="0.2">
      <c r="A668" t="s">
        <v>400</v>
      </c>
      <c r="B668" t="s">
        <v>25</v>
      </c>
      <c r="C668" s="6">
        <v>44701</v>
      </c>
      <c r="D668" s="7">
        <v>72.27</v>
      </c>
      <c r="E668" s="6">
        <v>44816</v>
      </c>
      <c r="F668" s="7">
        <v>94.97</v>
      </c>
      <c r="G668">
        <v>1</v>
      </c>
      <c r="H668">
        <v>0</v>
      </c>
      <c r="J668" s="7"/>
      <c r="K668" s="8"/>
      <c r="M668" s="7"/>
      <c r="N668" s="8"/>
      <c r="O668" s="9" cm="1">
        <f t="array" ref="O668">_xlfn.IFS(AND(B668="Short",F668=Q668),(D668-F668)/D668,AND(B668="Long",F668=Q668),(F668/D668)-1,AND(B668="Long",F668&lt;&gt;Q668),(F668/D668)-1,AND(B668="Short",F668&lt;&gt;Q668),(D668-F668)/D668)</f>
        <v>0.314099903140999</v>
      </c>
      <c r="P668" t="s">
        <v>23</v>
      </c>
      <c r="Q668" s="7">
        <v>94.97</v>
      </c>
      <c r="R668" s="8">
        <v>44701</v>
      </c>
      <c r="S668" s="10">
        <f t="shared" si="30"/>
        <v>115</v>
      </c>
      <c r="T668" s="10">
        <v>1</v>
      </c>
      <c r="V668" s="11" t="str">
        <f t="shared" si="31"/>
        <v>1</v>
      </c>
      <c r="X668" s="10">
        <v>0</v>
      </c>
      <c r="AC668">
        <f t="shared" si="32"/>
        <v>115</v>
      </c>
    </row>
    <row r="669" spans="1:29" x14ac:dyDescent="0.2">
      <c r="A669" t="s">
        <v>400</v>
      </c>
      <c r="B669" t="s">
        <v>22</v>
      </c>
      <c r="C669" s="6">
        <v>44883</v>
      </c>
      <c r="D669" s="7">
        <v>113.113</v>
      </c>
      <c r="E669" s="6">
        <v>45250</v>
      </c>
      <c r="F669" s="7">
        <v>129.43</v>
      </c>
      <c r="G669">
        <v>0</v>
      </c>
      <c r="H669">
        <v>0</v>
      </c>
      <c r="J669" s="7"/>
      <c r="K669" s="8"/>
      <c r="M669" s="7"/>
      <c r="N669" s="8"/>
      <c r="O669" s="9" cm="1">
        <f t="array" ref="O669">_xlfn.IFS(AND(B669="Short",F669=Q669),(D669-F669)/D669,AND(B669="Long",F669=Q669),(F669/D669)-1,AND(B669="Long",F669&lt;&gt;Q669),(F669/D669)-1,AND(B669="Short",F669&lt;&gt;Q669),(D669-F669)/D669)</f>
        <v>-0.14425397611238325</v>
      </c>
      <c r="P669" t="s">
        <v>23</v>
      </c>
      <c r="Q669" s="7">
        <v>96.242999999999995</v>
      </c>
      <c r="R669" s="8">
        <v>44883</v>
      </c>
      <c r="S669" s="10">
        <f t="shared" si="30"/>
        <v>367</v>
      </c>
      <c r="T669" s="10">
        <v>0</v>
      </c>
      <c r="V669" s="11" t="b">
        <f t="shared" si="31"/>
        <v>0</v>
      </c>
      <c r="X669" s="10">
        <v>0</v>
      </c>
      <c r="AC669" t="b">
        <f t="shared" si="32"/>
        <v>0</v>
      </c>
    </row>
    <row r="670" spans="1:29" x14ac:dyDescent="0.2">
      <c r="A670" t="s">
        <v>403</v>
      </c>
      <c r="B670" t="s">
        <v>22</v>
      </c>
      <c r="C670" s="6">
        <v>43957</v>
      </c>
      <c r="D670" s="7">
        <v>84.454999999999998</v>
      </c>
      <c r="E670" s="6">
        <v>44323</v>
      </c>
      <c r="F670" s="7">
        <v>110.88</v>
      </c>
      <c r="G670">
        <v>0</v>
      </c>
      <c r="H670">
        <v>0</v>
      </c>
      <c r="J670" s="7"/>
      <c r="K670" s="8"/>
      <c r="M670" s="7"/>
      <c r="N670" s="8"/>
      <c r="O670" s="9" cm="1">
        <f t="array" ref="O670">_xlfn.IFS(AND(B670="Short",F670=Q670),(D670-F670)/D670,AND(B670="Long",F670=Q670),(F670/D670)-1,AND(B670="Long",F670&lt;&gt;Q670),(F670/D670)-1,AND(B670="Short",F670&lt;&gt;Q670),(D670-F670)/D670)</f>
        <v>-0.31288852051388311</v>
      </c>
      <c r="P670" t="s">
        <v>23</v>
      </c>
      <c r="Q670" s="7">
        <v>76.704999999999998</v>
      </c>
      <c r="R670" s="8">
        <v>43957</v>
      </c>
      <c r="S670" s="10">
        <f t="shared" si="30"/>
        <v>366</v>
      </c>
      <c r="T670" s="10">
        <v>0</v>
      </c>
      <c r="V670" s="11" t="b">
        <f t="shared" si="31"/>
        <v>0</v>
      </c>
      <c r="X670" s="10">
        <v>0</v>
      </c>
      <c r="AC670" t="b">
        <f t="shared" si="32"/>
        <v>0</v>
      </c>
    </row>
    <row r="671" spans="1:29" x14ac:dyDescent="0.2">
      <c r="A671" t="s">
        <v>406</v>
      </c>
      <c r="B671" t="s">
        <v>22</v>
      </c>
      <c r="C671" s="6">
        <v>44144</v>
      </c>
      <c r="D671" s="7">
        <v>64.463999999999999</v>
      </c>
      <c r="E671" s="6">
        <v>44510</v>
      </c>
      <c r="F671" s="7">
        <v>90.18</v>
      </c>
      <c r="G671">
        <v>0</v>
      </c>
      <c r="H671">
        <v>0</v>
      </c>
      <c r="J671" s="7"/>
      <c r="K671" s="8"/>
      <c r="M671" s="7"/>
      <c r="N671" s="8"/>
      <c r="O671" s="9" cm="1">
        <f t="array" ref="O671">_xlfn.IFS(AND(B671="Short",F671=Q671),(D671-F671)/D671,AND(B671="Long",F671=Q671),(F671/D671)-1,AND(B671="Long",F671&lt;&gt;Q671),(F671/D671)-1,AND(B671="Short",F671&lt;&gt;Q671),(D671-F671)/D671)</f>
        <v>-0.39892032762472091</v>
      </c>
      <c r="P671" t="s">
        <v>23</v>
      </c>
      <c r="Q671" s="7">
        <v>57.904000000000003</v>
      </c>
      <c r="R671" s="8">
        <v>44144</v>
      </c>
      <c r="S671" s="10">
        <f t="shared" si="30"/>
        <v>366</v>
      </c>
      <c r="T671" s="10">
        <v>0</v>
      </c>
      <c r="V671" s="11" t="b">
        <f t="shared" si="31"/>
        <v>0</v>
      </c>
      <c r="X671" s="10">
        <v>0</v>
      </c>
      <c r="AC671" t="b">
        <f t="shared" si="32"/>
        <v>0</v>
      </c>
    </row>
    <row r="672" spans="1:29" x14ac:dyDescent="0.2">
      <c r="A672" t="s">
        <v>406</v>
      </c>
      <c r="B672" t="s">
        <v>25</v>
      </c>
      <c r="C672" s="6">
        <v>45132</v>
      </c>
      <c r="D672" s="7">
        <v>86.974999999999994</v>
      </c>
      <c r="E672" s="6">
        <v>45383</v>
      </c>
      <c r="F672" s="7">
        <v>98.125</v>
      </c>
      <c r="G672">
        <v>1</v>
      </c>
      <c r="H672">
        <v>0</v>
      </c>
      <c r="J672" s="7"/>
      <c r="K672" s="8"/>
      <c r="M672" s="7"/>
      <c r="N672" s="8"/>
      <c r="O672" s="9" cm="1">
        <f t="array" ref="O672">_xlfn.IFS(AND(B672="Short",F672=Q672),(D672-F672)/D672,AND(B672="Long",F672=Q672),(F672/D672)-1,AND(B672="Long",F672&lt;&gt;Q672),(F672/D672)-1,AND(B672="Short",F672&lt;&gt;Q672),(D672-F672)/D672)</f>
        <v>0.12819775797643018</v>
      </c>
      <c r="P672" t="s">
        <v>23</v>
      </c>
      <c r="Q672" s="7">
        <v>98.125</v>
      </c>
      <c r="R672" s="8">
        <v>45132</v>
      </c>
      <c r="S672" s="10">
        <f t="shared" si="30"/>
        <v>251</v>
      </c>
      <c r="T672" s="10">
        <v>1</v>
      </c>
      <c r="V672" s="11" t="str">
        <f t="shared" si="31"/>
        <v>1</v>
      </c>
      <c r="X672" s="10">
        <v>0</v>
      </c>
      <c r="AC672">
        <f t="shared" si="32"/>
        <v>251</v>
      </c>
    </row>
    <row r="673" spans="1:29" x14ac:dyDescent="0.2">
      <c r="A673" t="s">
        <v>407</v>
      </c>
      <c r="B673" t="s">
        <v>25</v>
      </c>
      <c r="C673" s="6">
        <v>45229</v>
      </c>
      <c r="D673" s="7">
        <v>82.695999999999998</v>
      </c>
      <c r="E673" s="6">
        <v>45274</v>
      </c>
      <c r="F673" s="7">
        <v>99.555999999999997</v>
      </c>
      <c r="G673">
        <v>1</v>
      </c>
      <c r="H673">
        <v>0</v>
      </c>
      <c r="J673" s="7"/>
      <c r="K673" s="8"/>
      <c r="M673" s="7"/>
      <c r="N673" s="8"/>
      <c r="O673" s="9" cm="1">
        <f t="array" ref="O673">_xlfn.IFS(AND(B673="Short",F673=Q673),(D673-F673)/D673,AND(B673="Long",F673=Q673),(F673/D673)-1,AND(B673="Long",F673&lt;&gt;Q673),(F673/D673)-1,AND(B673="Short",F673&lt;&gt;Q673),(D673-F673)/D673)</f>
        <v>0.20387926864660932</v>
      </c>
      <c r="P673" t="s">
        <v>23</v>
      </c>
      <c r="Q673" s="7">
        <v>99.555999999999997</v>
      </c>
      <c r="R673" s="8">
        <v>45229</v>
      </c>
      <c r="S673" s="10">
        <f t="shared" si="30"/>
        <v>45</v>
      </c>
      <c r="T673" s="10">
        <v>1</v>
      </c>
      <c r="V673" s="11" t="str">
        <f t="shared" si="31"/>
        <v>1</v>
      </c>
      <c r="X673" s="10">
        <v>0</v>
      </c>
      <c r="AC673">
        <f t="shared" si="32"/>
        <v>45</v>
      </c>
    </row>
    <row r="674" spans="1:29" x14ac:dyDescent="0.2">
      <c r="S674" s="10">
        <f t="shared" si="30"/>
        <v>0</v>
      </c>
      <c r="AC674">
        <f t="shared" si="32"/>
        <v>0</v>
      </c>
    </row>
    <row r="675" spans="1:29" x14ac:dyDescent="0.2">
      <c r="S675" s="10">
        <f t="shared" si="30"/>
        <v>0</v>
      </c>
      <c r="AC675">
        <f t="shared" si="32"/>
        <v>0</v>
      </c>
    </row>
    <row r="676" spans="1:29" x14ac:dyDescent="0.2">
      <c r="S676" s="10">
        <f t="shared" si="30"/>
        <v>0</v>
      </c>
      <c r="AC676">
        <f t="shared" si="32"/>
        <v>0</v>
      </c>
    </row>
    <row r="677" spans="1:29" x14ac:dyDescent="0.2">
      <c r="S677" s="10">
        <f t="shared" si="30"/>
        <v>0</v>
      </c>
      <c r="AC677">
        <f t="shared" si="32"/>
        <v>0</v>
      </c>
    </row>
    <row r="678" spans="1:29" x14ac:dyDescent="0.2">
      <c r="S678" s="10">
        <f t="shared" si="30"/>
        <v>0</v>
      </c>
      <c r="AC678">
        <f t="shared" si="32"/>
        <v>0</v>
      </c>
    </row>
    <row r="679" spans="1:29" x14ac:dyDescent="0.2">
      <c r="S679" s="10">
        <f t="shared" si="30"/>
        <v>0</v>
      </c>
      <c r="AC679">
        <f t="shared" si="32"/>
        <v>0</v>
      </c>
    </row>
    <row r="680" spans="1:29" x14ac:dyDescent="0.2">
      <c r="S680" s="10">
        <f t="shared" si="30"/>
        <v>0</v>
      </c>
      <c r="AC680">
        <f t="shared" si="32"/>
        <v>0</v>
      </c>
    </row>
    <row r="681" spans="1:29" x14ac:dyDescent="0.2">
      <c r="S681" s="10">
        <f t="shared" si="30"/>
        <v>0</v>
      </c>
      <c r="AC681">
        <f t="shared" si="32"/>
        <v>0</v>
      </c>
    </row>
    <row r="682" spans="1:29" x14ac:dyDescent="0.2">
      <c r="S682" s="10">
        <f t="shared" si="30"/>
        <v>0</v>
      </c>
      <c r="AC682">
        <f t="shared" si="32"/>
        <v>0</v>
      </c>
    </row>
    <row r="683" spans="1:29" x14ac:dyDescent="0.2">
      <c r="S683" s="10">
        <f t="shared" si="30"/>
        <v>0</v>
      </c>
      <c r="AC683">
        <f t="shared" si="32"/>
        <v>0</v>
      </c>
    </row>
    <row r="684" spans="1:29" x14ac:dyDescent="0.2">
      <c r="S684" s="10">
        <f t="shared" si="30"/>
        <v>0</v>
      </c>
      <c r="AC684">
        <f t="shared" si="32"/>
        <v>0</v>
      </c>
    </row>
    <row r="685" spans="1:29" x14ac:dyDescent="0.2">
      <c r="S685" s="10">
        <f t="shared" si="30"/>
        <v>0</v>
      </c>
      <c r="AC685">
        <f t="shared" si="32"/>
        <v>0</v>
      </c>
    </row>
    <row r="686" spans="1:29" x14ac:dyDescent="0.2">
      <c r="S686" s="10">
        <f t="shared" si="30"/>
        <v>0</v>
      </c>
      <c r="AC686">
        <f t="shared" si="32"/>
        <v>0</v>
      </c>
    </row>
    <row r="687" spans="1:29" x14ac:dyDescent="0.2">
      <c r="S687" s="10">
        <f t="shared" si="30"/>
        <v>0</v>
      </c>
      <c r="AC687">
        <f t="shared" si="32"/>
        <v>0</v>
      </c>
    </row>
    <row r="688" spans="1:29" x14ac:dyDescent="0.2">
      <c r="S688" s="10">
        <f t="shared" si="30"/>
        <v>0</v>
      </c>
      <c r="AC688">
        <f t="shared" si="32"/>
        <v>0</v>
      </c>
    </row>
    <row r="689" spans="19:29" x14ac:dyDescent="0.2">
      <c r="S689" s="10">
        <f t="shared" si="30"/>
        <v>0</v>
      </c>
      <c r="AC689">
        <f t="shared" si="32"/>
        <v>0</v>
      </c>
    </row>
    <row r="690" spans="19:29" x14ac:dyDescent="0.2">
      <c r="S690" s="10">
        <f t="shared" si="30"/>
        <v>0</v>
      </c>
      <c r="AC690">
        <f t="shared" si="32"/>
        <v>0</v>
      </c>
    </row>
    <row r="691" spans="19:29" x14ac:dyDescent="0.2">
      <c r="S691" s="10">
        <f t="shared" si="30"/>
        <v>0</v>
      </c>
      <c r="AC691">
        <f t="shared" si="32"/>
        <v>0</v>
      </c>
    </row>
    <row r="692" spans="19:29" x14ac:dyDescent="0.2">
      <c r="S692" s="10">
        <f t="shared" si="30"/>
        <v>0</v>
      </c>
      <c r="AC692">
        <f t="shared" si="32"/>
        <v>0</v>
      </c>
    </row>
    <row r="693" spans="19:29" x14ac:dyDescent="0.2">
      <c r="S693" s="10">
        <f t="shared" si="30"/>
        <v>0</v>
      </c>
      <c r="AC693">
        <f t="shared" si="32"/>
        <v>0</v>
      </c>
    </row>
    <row r="694" spans="19:29" x14ac:dyDescent="0.2">
      <c r="S694" s="10">
        <f t="shared" si="30"/>
        <v>0</v>
      </c>
      <c r="AC694">
        <f t="shared" si="32"/>
        <v>0</v>
      </c>
    </row>
    <row r="695" spans="19:29" x14ac:dyDescent="0.2">
      <c r="S695" s="10">
        <f t="shared" si="30"/>
        <v>0</v>
      </c>
      <c r="AC695">
        <f t="shared" si="32"/>
        <v>0</v>
      </c>
    </row>
    <row r="696" spans="19:29" x14ac:dyDescent="0.2">
      <c r="S696" s="10">
        <f t="shared" si="30"/>
        <v>0</v>
      </c>
      <c r="AC696">
        <f t="shared" si="32"/>
        <v>0</v>
      </c>
    </row>
    <row r="697" spans="19:29" x14ac:dyDescent="0.2">
      <c r="S697" s="10">
        <f t="shared" si="30"/>
        <v>0</v>
      </c>
      <c r="AC697">
        <f t="shared" si="32"/>
        <v>0</v>
      </c>
    </row>
    <row r="698" spans="19:29" x14ac:dyDescent="0.2">
      <c r="S698" s="10">
        <f t="shared" si="30"/>
        <v>0</v>
      </c>
      <c r="AC698">
        <f t="shared" si="32"/>
        <v>0</v>
      </c>
    </row>
    <row r="699" spans="19:29" x14ac:dyDescent="0.2">
      <c r="S699" s="10">
        <f t="shared" si="30"/>
        <v>0</v>
      </c>
      <c r="AC699">
        <f t="shared" si="32"/>
        <v>0</v>
      </c>
    </row>
    <row r="700" spans="19:29" x14ac:dyDescent="0.2">
      <c r="S700" s="10">
        <f t="shared" si="30"/>
        <v>0</v>
      </c>
      <c r="AC700">
        <f t="shared" si="32"/>
        <v>0</v>
      </c>
    </row>
    <row r="701" spans="19:29" x14ac:dyDescent="0.2">
      <c r="S701" s="10">
        <f t="shared" si="30"/>
        <v>0</v>
      </c>
      <c r="AC701">
        <f t="shared" si="32"/>
        <v>0</v>
      </c>
    </row>
    <row r="702" spans="19:29" x14ac:dyDescent="0.2">
      <c r="S702" s="10">
        <f t="shared" si="30"/>
        <v>0</v>
      </c>
      <c r="AC702">
        <f t="shared" si="32"/>
        <v>0</v>
      </c>
    </row>
    <row r="703" spans="19:29" x14ac:dyDescent="0.2">
      <c r="S703" s="10">
        <f t="shared" si="30"/>
        <v>0</v>
      </c>
      <c r="AC703">
        <f t="shared" si="32"/>
        <v>0</v>
      </c>
    </row>
    <row r="704" spans="19:29" x14ac:dyDescent="0.2">
      <c r="S704" s="10">
        <f t="shared" si="30"/>
        <v>0</v>
      </c>
      <c r="AC704">
        <f t="shared" si="32"/>
        <v>0</v>
      </c>
    </row>
    <row r="705" spans="19:29" x14ac:dyDescent="0.2">
      <c r="S705" s="10">
        <f t="shared" si="30"/>
        <v>0</v>
      </c>
      <c r="AC705">
        <f t="shared" si="32"/>
        <v>0</v>
      </c>
    </row>
    <row r="706" spans="19:29" x14ac:dyDescent="0.2">
      <c r="S706" s="10">
        <f t="shared" si="30"/>
        <v>0</v>
      </c>
      <c r="AC706">
        <f t="shared" si="32"/>
        <v>0</v>
      </c>
    </row>
    <row r="707" spans="19:29" x14ac:dyDescent="0.2">
      <c r="S707" s="10">
        <f t="shared" ref="S707:S770" si="33">_xlfn.DAYS(E707,C707)</f>
        <v>0</v>
      </c>
      <c r="AC707">
        <f t="shared" si="32"/>
        <v>0</v>
      </c>
    </row>
    <row r="708" spans="19:29" x14ac:dyDescent="0.2">
      <c r="S708" s="10">
        <f t="shared" si="33"/>
        <v>0</v>
      </c>
      <c r="AC708">
        <f t="shared" ref="AC708:AC771" si="34">IF(O708&gt;-0.01,_xlfn.DAYS(E708,C708))</f>
        <v>0</v>
      </c>
    </row>
    <row r="709" spans="19:29" x14ac:dyDescent="0.2">
      <c r="S709" s="10">
        <f t="shared" si="33"/>
        <v>0</v>
      </c>
      <c r="AC709">
        <f t="shared" si="34"/>
        <v>0</v>
      </c>
    </row>
    <row r="710" spans="19:29" x14ac:dyDescent="0.2">
      <c r="S710" s="10">
        <f t="shared" si="33"/>
        <v>0</v>
      </c>
      <c r="AC710">
        <f t="shared" si="34"/>
        <v>0</v>
      </c>
    </row>
    <row r="711" spans="19:29" x14ac:dyDescent="0.2">
      <c r="S711" s="10">
        <f t="shared" si="33"/>
        <v>0</v>
      </c>
      <c r="AC711">
        <f t="shared" si="34"/>
        <v>0</v>
      </c>
    </row>
    <row r="712" spans="19:29" x14ac:dyDescent="0.2">
      <c r="S712" s="10">
        <f t="shared" si="33"/>
        <v>0</v>
      </c>
      <c r="AC712">
        <f t="shared" si="34"/>
        <v>0</v>
      </c>
    </row>
    <row r="713" spans="19:29" x14ac:dyDescent="0.2">
      <c r="S713" s="10">
        <f t="shared" si="33"/>
        <v>0</v>
      </c>
      <c r="AC713">
        <f t="shared" si="34"/>
        <v>0</v>
      </c>
    </row>
    <row r="714" spans="19:29" x14ac:dyDescent="0.2">
      <c r="S714" s="10">
        <f t="shared" si="33"/>
        <v>0</v>
      </c>
      <c r="AC714">
        <f t="shared" si="34"/>
        <v>0</v>
      </c>
    </row>
    <row r="715" spans="19:29" x14ac:dyDescent="0.2">
      <c r="S715" s="10">
        <f t="shared" si="33"/>
        <v>0</v>
      </c>
      <c r="AC715">
        <f t="shared" si="34"/>
        <v>0</v>
      </c>
    </row>
    <row r="716" spans="19:29" x14ac:dyDescent="0.2">
      <c r="S716" s="10">
        <f t="shared" si="33"/>
        <v>0</v>
      </c>
      <c r="AC716">
        <f t="shared" si="34"/>
        <v>0</v>
      </c>
    </row>
    <row r="717" spans="19:29" x14ac:dyDescent="0.2">
      <c r="S717" s="10">
        <f t="shared" si="33"/>
        <v>0</v>
      </c>
      <c r="AC717">
        <f t="shared" si="34"/>
        <v>0</v>
      </c>
    </row>
    <row r="718" spans="19:29" x14ac:dyDescent="0.2">
      <c r="S718" s="10">
        <f t="shared" si="33"/>
        <v>0</v>
      </c>
      <c r="AC718">
        <f t="shared" si="34"/>
        <v>0</v>
      </c>
    </row>
    <row r="719" spans="19:29" x14ac:dyDescent="0.2">
      <c r="S719" s="10">
        <f t="shared" si="33"/>
        <v>0</v>
      </c>
      <c r="AC719">
        <f t="shared" si="34"/>
        <v>0</v>
      </c>
    </row>
    <row r="720" spans="19:29" x14ac:dyDescent="0.2">
      <c r="S720" s="10">
        <f t="shared" si="33"/>
        <v>0</v>
      </c>
      <c r="AC720">
        <f t="shared" si="34"/>
        <v>0</v>
      </c>
    </row>
    <row r="721" spans="19:29" x14ac:dyDescent="0.2">
      <c r="S721" s="10">
        <f t="shared" si="33"/>
        <v>0</v>
      </c>
      <c r="AC721">
        <f t="shared" si="34"/>
        <v>0</v>
      </c>
    </row>
    <row r="722" spans="19:29" x14ac:dyDescent="0.2">
      <c r="S722" s="10">
        <f t="shared" si="33"/>
        <v>0</v>
      </c>
      <c r="AC722">
        <f t="shared" si="34"/>
        <v>0</v>
      </c>
    </row>
    <row r="723" spans="19:29" x14ac:dyDescent="0.2">
      <c r="S723" s="10">
        <f t="shared" si="33"/>
        <v>0</v>
      </c>
      <c r="AC723">
        <f t="shared" si="34"/>
        <v>0</v>
      </c>
    </row>
    <row r="724" spans="19:29" x14ac:dyDescent="0.2">
      <c r="S724" s="10">
        <f t="shared" si="33"/>
        <v>0</v>
      </c>
      <c r="AC724">
        <f t="shared" si="34"/>
        <v>0</v>
      </c>
    </row>
    <row r="725" spans="19:29" x14ac:dyDescent="0.2">
      <c r="S725" s="10">
        <f t="shared" si="33"/>
        <v>0</v>
      </c>
      <c r="AC725">
        <f t="shared" si="34"/>
        <v>0</v>
      </c>
    </row>
    <row r="726" spans="19:29" x14ac:dyDescent="0.2">
      <c r="S726" s="10">
        <f t="shared" si="33"/>
        <v>0</v>
      </c>
      <c r="AC726">
        <f t="shared" si="34"/>
        <v>0</v>
      </c>
    </row>
    <row r="727" spans="19:29" x14ac:dyDescent="0.2">
      <c r="S727" s="10">
        <f t="shared" si="33"/>
        <v>0</v>
      </c>
      <c r="AC727">
        <f t="shared" si="34"/>
        <v>0</v>
      </c>
    </row>
    <row r="728" spans="19:29" x14ac:dyDescent="0.2">
      <c r="S728" s="10">
        <f t="shared" si="33"/>
        <v>0</v>
      </c>
      <c r="AC728">
        <f t="shared" si="34"/>
        <v>0</v>
      </c>
    </row>
    <row r="729" spans="19:29" x14ac:dyDescent="0.2">
      <c r="S729" s="10">
        <f t="shared" si="33"/>
        <v>0</v>
      </c>
      <c r="AC729">
        <f t="shared" si="34"/>
        <v>0</v>
      </c>
    </row>
    <row r="730" spans="19:29" x14ac:dyDescent="0.2">
      <c r="S730" s="10">
        <f t="shared" si="33"/>
        <v>0</v>
      </c>
      <c r="AC730">
        <f t="shared" si="34"/>
        <v>0</v>
      </c>
    </row>
    <row r="731" spans="19:29" x14ac:dyDescent="0.2">
      <c r="S731" s="10">
        <f t="shared" si="33"/>
        <v>0</v>
      </c>
      <c r="AC731">
        <f t="shared" si="34"/>
        <v>0</v>
      </c>
    </row>
    <row r="732" spans="19:29" x14ac:dyDescent="0.2">
      <c r="S732" s="10">
        <f t="shared" si="33"/>
        <v>0</v>
      </c>
      <c r="AC732">
        <f t="shared" si="34"/>
        <v>0</v>
      </c>
    </row>
    <row r="733" spans="19:29" x14ac:dyDescent="0.2">
      <c r="S733" s="10">
        <f t="shared" si="33"/>
        <v>0</v>
      </c>
      <c r="AC733">
        <f t="shared" si="34"/>
        <v>0</v>
      </c>
    </row>
    <row r="734" spans="19:29" x14ac:dyDescent="0.2">
      <c r="S734" s="10">
        <f t="shared" si="33"/>
        <v>0</v>
      </c>
      <c r="AC734">
        <f t="shared" si="34"/>
        <v>0</v>
      </c>
    </row>
    <row r="735" spans="19:29" x14ac:dyDescent="0.2">
      <c r="S735" s="10">
        <f t="shared" si="33"/>
        <v>0</v>
      </c>
      <c r="AC735">
        <f t="shared" si="34"/>
        <v>0</v>
      </c>
    </row>
    <row r="736" spans="19:29" x14ac:dyDescent="0.2">
      <c r="S736" s="10">
        <f t="shared" si="33"/>
        <v>0</v>
      </c>
      <c r="AC736">
        <f t="shared" si="34"/>
        <v>0</v>
      </c>
    </row>
    <row r="737" spans="19:29" x14ac:dyDescent="0.2">
      <c r="S737" s="10">
        <f t="shared" si="33"/>
        <v>0</v>
      </c>
      <c r="AC737">
        <f t="shared" si="34"/>
        <v>0</v>
      </c>
    </row>
    <row r="738" spans="19:29" x14ac:dyDescent="0.2">
      <c r="S738" s="10">
        <f t="shared" si="33"/>
        <v>0</v>
      </c>
      <c r="AC738">
        <f t="shared" si="34"/>
        <v>0</v>
      </c>
    </row>
    <row r="739" spans="19:29" x14ac:dyDescent="0.2">
      <c r="S739" s="10">
        <f t="shared" si="33"/>
        <v>0</v>
      </c>
      <c r="AC739">
        <f t="shared" si="34"/>
        <v>0</v>
      </c>
    </row>
    <row r="740" spans="19:29" x14ac:dyDescent="0.2">
      <c r="S740" s="10">
        <f t="shared" si="33"/>
        <v>0</v>
      </c>
      <c r="AC740">
        <f t="shared" si="34"/>
        <v>0</v>
      </c>
    </row>
    <row r="741" spans="19:29" x14ac:dyDescent="0.2">
      <c r="S741" s="10">
        <f t="shared" si="33"/>
        <v>0</v>
      </c>
      <c r="AC741">
        <f t="shared" si="34"/>
        <v>0</v>
      </c>
    </row>
    <row r="742" spans="19:29" x14ac:dyDescent="0.2">
      <c r="S742" s="10">
        <f t="shared" si="33"/>
        <v>0</v>
      </c>
      <c r="AC742">
        <f t="shared" si="34"/>
        <v>0</v>
      </c>
    </row>
    <row r="743" spans="19:29" x14ac:dyDescent="0.2">
      <c r="S743" s="10">
        <f t="shared" si="33"/>
        <v>0</v>
      </c>
      <c r="AC743">
        <f t="shared" si="34"/>
        <v>0</v>
      </c>
    </row>
    <row r="744" spans="19:29" x14ac:dyDescent="0.2">
      <c r="S744" s="10">
        <f t="shared" si="33"/>
        <v>0</v>
      </c>
      <c r="AC744">
        <f t="shared" si="34"/>
        <v>0</v>
      </c>
    </row>
    <row r="745" spans="19:29" x14ac:dyDescent="0.2">
      <c r="S745" s="10">
        <f t="shared" si="33"/>
        <v>0</v>
      </c>
      <c r="AC745">
        <f t="shared" si="34"/>
        <v>0</v>
      </c>
    </row>
    <row r="746" spans="19:29" x14ac:dyDescent="0.2">
      <c r="S746" s="10">
        <f t="shared" si="33"/>
        <v>0</v>
      </c>
      <c r="AC746">
        <f t="shared" si="34"/>
        <v>0</v>
      </c>
    </row>
    <row r="747" spans="19:29" x14ac:dyDescent="0.2">
      <c r="S747" s="10">
        <f t="shared" si="33"/>
        <v>0</v>
      </c>
      <c r="AC747">
        <f t="shared" si="34"/>
        <v>0</v>
      </c>
    </row>
    <row r="748" spans="19:29" x14ac:dyDescent="0.2">
      <c r="S748" s="10">
        <f t="shared" si="33"/>
        <v>0</v>
      </c>
      <c r="AC748">
        <f t="shared" si="34"/>
        <v>0</v>
      </c>
    </row>
    <row r="749" spans="19:29" x14ac:dyDescent="0.2">
      <c r="S749" s="10">
        <f t="shared" si="33"/>
        <v>0</v>
      </c>
      <c r="AC749">
        <f t="shared" si="34"/>
        <v>0</v>
      </c>
    </row>
    <row r="750" spans="19:29" x14ac:dyDescent="0.2">
      <c r="S750" s="10">
        <f t="shared" si="33"/>
        <v>0</v>
      </c>
      <c r="AC750">
        <f t="shared" si="34"/>
        <v>0</v>
      </c>
    </row>
    <row r="751" spans="19:29" x14ac:dyDescent="0.2">
      <c r="S751" s="10">
        <f t="shared" si="33"/>
        <v>0</v>
      </c>
      <c r="AC751">
        <f t="shared" si="34"/>
        <v>0</v>
      </c>
    </row>
    <row r="752" spans="19:29" x14ac:dyDescent="0.2">
      <c r="S752" s="10">
        <f t="shared" si="33"/>
        <v>0</v>
      </c>
      <c r="AC752">
        <f t="shared" si="34"/>
        <v>0</v>
      </c>
    </row>
    <row r="753" spans="19:29" x14ac:dyDescent="0.2">
      <c r="S753" s="10">
        <f t="shared" si="33"/>
        <v>0</v>
      </c>
      <c r="AC753">
        <f t="shared" si="34"/>
        <v>0</v>
      </c>
    </row>
    <row r="754" spans="19:29" x14ac:dyDescent="0.2">
      <c r="S754" s="10">
        <f t="shared" si="33"/>
        <v>0</v>
      </c>
      <c r="AC754">
        <f t="shared" si="34"/>
        <v>0</v>
      </c>
    </row>
    <row r="755" spans="19:29" x14ac:dyDescent="0.2">
      <c r="S755" s="10">
        <f t="shared" si="33"/>
        <v>0</v>
      </c>
      <c r="AC755">
        <f t="shared" si="34"/>
        <v>0</v>
      </c>
    </row>
    <row r="756" spans="19:29" x14ac:dyDescent="0.2">
      <c r="S756" s="10">
        <f t="shared" si="33"/>
        <v>0</v>
      </c>
      <c r="AC756">
        <f t="shared" si="34"/>
        <v>0</v>
      </c>
    </row>
    <row r="757" spans="19:29" x14ac:dyDescent="0.2">
      <c r="S757" s="10">
        <f t="shared" si="33"/>
        <v>0</v>
      </c>
      <c r="AC757">
        <f t="shared" si="34"/>
        <v>0</v>
      </c>
    </row>
    <row r="758" spans="19:29" x14ac:dyDescent="0.2">
      <c r="S758" s="10">
        <f t="shared" si="33"/>
        <v>0</v>
      </c>
      <c r="AC758">
        <f t="shared" si="34"/>
        <v>0</v>
      </c>
    </row>
    <row r="759" spans="19:29" x14ac:dyDescent="0.2">
      <c r="S759" s="10">
        <f t="shared" si="33"/>
        <v>0</v>
      </c>
      <c r="AC759">
        <f t="shared" si="34"/>
        <v>0</v>
      </c>
    </row>
    <row r="760" spans="19:29" x14ac:dyDescent="0.2">
      <c r="S760" s="10">
        <f t="shared" si="33"/>
        <v>0</v>
      </c>
      <c r="AC760">
        <f t="shared" si="34"/>
        <v>0</v>
      </c>
    </row>
    <row r="761" spans="19:29" x14ac:dyDescent="0.2">
      <c r="S761" s="10">
        <f t="shared" si="33"/>
        <v>0</v>
      </c>
      <c r="AC761">
        <f t="shared" si="34"/>
        <v>0</v>
      </c>
    </row>
    <row r="762" spans="19:29" x14ac:dyDescent="0.2">
      <c r="S762" s="10">
        <f t="shared" si="33"/>
        <v>0</v>
      </c>
      <c r="AC762">
        <f t="shared" si="34"/>
        <v>0</v>
      </c>
    </row>
    <row r="763" spans="19:29" x14ac:dyDescent="0.2">
      <c r="S763" s="10">
        <f t="shared" si="33"/>
        <v>0</v>
      </c>
      <c r="AC763">
        <f t="shared" si="34"/>
        <v>0</v>
      </c>
    </row>
    <row r="764" spans="19:29" x14ac:dyDescent="0.2">
      <c r="S764" s="10">
        <f t="shared" si="33"/>
        <v>0</v>
      </c>
      <c r="AC764">
        <f t="shared" si="34"/>
        <v>0</v>
      </c>
    </row>
    <row r="765" spans="19:29" x14ac:dyDescent="0.2">
      <c r="S765" s="10">
        <f t="shared" si="33"/>
        <v>0</v>
      </c>
      <c r="AC765">
        <f t="shared" si="34"/>
        <v>0</v>
      </c>
    </row>
    <row r="766" spans="19:29" x14ac:dyDescent="0.2">
      <c r="S766" s="10">
        <f t="shared" si="33"/>
        <v>0</v>
      </c>
      <c r="AC766">
        <f t="shared" si="34"/>
        <v>0</v>
      </c>
    </row>
    <row r="767" spans="19:29" x14ac:dyDescent="0.2">
      <c r="S767" s="10">
        <f t="shared" si="33"/>
        <v>0</v>
      </c>
      <c r="AC767">
        <f t="shared" si="34"/>
        <v>0</v>
      </c>
    </row>
    <row r="768" spans="19:29" x14ac:dyDescent="0.2">
      <c r="S768" s="10">
        <f t="shared" si="33"/>
        <v>0</v>
      </c>
      <c r="AC768">
        <f t="shared" si="34"/>
        <v>0</v>
      </c>
    </row>
    <row r="769" spans="19:29" x14ac:dyDescent="0.2">
      <c r="S769" s="10">
        <f t="shared" si="33"/>
        <v>0</v>
      </c>
      <c r="AC769">
        <f t="shared" si="34"/>
        <v>0</v>
      </c>
    </row>
    <row r="770" spans="19:29" x14ac:dyDescent="0.2">
      <c r="S770" s="10">
        <f t="shared" si="33"/>
        <v>0</v>
      </c>
      <c r="AC770">
        <f t="shared" si="34"/>
        <v>0</v>
      </c>
    </row>
    <row r="771" spans="19:29" x14ac:dyDescent="0.2">
      <c r="S771" s="10">
        <f t="shared" ref="S771:S832" si="35">_xlfn.DAYS(E771,C771)</f>
        <v>0</v>
      </c>
      <c r="AC771">
        <f t="shared" si="34"/>
        <v>0</v>
      </c>
    </row>
    <row r="772" spans="19:29" x14ac:dyDescent="0.2">
      <c r="S772" s="10">
        <f t="shared" si="35"/>
        <v>0</v>
      </c>
      <c r="AC772">
        <f t="shared" ref="AC772:AC832" si="36">IF(O772&gt;-0.01,_xlfn.DAYS(E772,C772))</f>
        <v>0</v>
      </c>
    </row>
    <row r="773" spans="19:29" x14ac:dyDescent="0.2">
      <c r="S773" s="10">
        <f t="shared" si="35"/>
        <v>0</v>
      </c>
      <c r="AC773">
        <f t="shared" si="36"/>
        <v>0</v>
      </c>
    </row>
    <row r="774" spans="19:29" x14ac:dyDescent="0.2">
      <c r="S774" s="10">
        <f t="shared" si="35"/>
        <v>0</v>
      </c>
      <c r="AC774">
        <f t="shared" si="36"/>
        <v>0</v>
      </c>
    </row>
    <row r="775" spans="19:29" x14ac:dyDescent="0.2">
      <c r="S775" s="10">
        <f t="shared" si="35"/>
        <v>0</v>
      </c>
      <c r="AC775">
        <f t="shared" si="36"/>
        <v>0</v>
      </c>
    </row>
    <row r="776" spans="19:29" x14ac:dyDescent="0.2">
      <c r="S776" s="10">
        <f t="shared" si="35"/>
        <v>0</v>
      </c>
      <c r="AC776">
        <f t="shared" si="36"/>
        <v>0</v>
      </c>
    </row>
    <row r="777" spans="19:29" x14ac:dyDescent="0.2">
      <c r="S777" s="10">
        <f t="shared" si="35"/>
        <v>0</v>
      </c>
      <c r="AC777">
        <f t="shared" si="36"/>
        <v>0</v>
      </c>
    </row>
    <row r="778" spans="19:29" x14ac:dyDescent="0.2">
      <c r="S778" s="10">
        <f t="shared" si="35"/>
        <v>0</v>
      </c>
      <c r="AC778">
        <f t="shared" si="36"/>
        <v>0</v>
      </c>
    </row>
    <row r="779" spans="19:29" x14ac:dyDescent="0.2">
      <c r="S779" s="10">
        <f t="shared" si="35"/>
        <v>0</v>
      </c>
      <c r="AC779">
        <f t="shared" si="36"/>
        <v>0</v>
      </c>
    </row>
    <row r="780" spans="19:29" x14ac:dyDescent="0.2">
      <c r="S780" s="10">
        <f t="shared" si="35"/>
        <v>0</v>
      </c>
      <c r="AC780">
        <f t="shared" si="36"/>
        <v>0</v>
      </c>
    </row>
    <row r="781" spans="19:29" x14ac:dyDescent="0.2">
      <c r="S781" s="10">
        <f t="shared" si="35"/>
        <v>0</v>
      </c>
      <c r="AC781">
        <f t="shared" si="36"/>
        <v>0</v>
      </c>
    </row>
    <row r="782" spans="19:29" x14ac:dyDescent="0.2">
      <c r="S782" s="10">
        <f t="shared" si="35"/>
        <v>0</v>
      </c>
      <c r="AC782">
        <f t="shared" si="36"/>
        <v>0</v>
      </c>
    </row>
    <row r="783" spans="19:29" x14ac:dyDescent="0.2">
      <c r="S783" s="10">
        <f t="shared" si="35"/>
        <v>0</v>
      </c>
      <c r="AC783">
        <f t="shared" si="36"/>
        <v>0</v>
      </c>
    </row>
    <row r="784" spans="19:29" x14ac:dyDescent="0.2">
      <c r="S784" s="10">
        <f t="shared" si="35"/>
        <v>0</v>
      </c>
      <c r="AC784">
        <f t="shared" si="36"/>
        <v>0</v>
      </c>
    </row>
    <row r="785" spans="19:29" x14ac:dyDescent="0.2">
      <c r="S785" s="10">
        <f t="shared" si="35"/>
        <v>0</v>
      </c>
      <c r="AC785">
        <f t="shared" si="36"/>
        <v>0</v>
      </c>
    </row>
    <row r="786" spans="19:29" x14ac:dyDescent="0.2">
      <c r="S786" s="10">
        <f t="shared" si="35"/>
        <v>0</v>
      </c>
      <c r="AC786">
        <f t="shared" si="36"/>
        <v>0</v>
      </c>
    </row>
    <row r="787" spans="19:29" x14ac:dyDescent="0.2">
      <c r="S787" s="10">
        <f t="shared" si="35"/>
        <v>0</v>
      </c>
      <c r="AC787">
        <f t="shared" si="36"/>
        <v>0</v>
      </c>
    </row>
    <row r="788" spans="19:29" x14ac:dyDescent="0.2">
      <c r="S788" s="10">
        <f t="shared" si="35"/>
        <v>0</v>
      </c>
      <c r="AC788">
        <f t="shared" si="36"/>
        <v>0</v>
      </c>
    </row>
    <row r="789" spans="19:29" x14ac:dyDescent="0.2">
      <c r="S789" s="10">
        <f t="shared" si="35"/>
        <v>0</v>
      </c>
      <c r="AC789">
        <f t="shared" si="36"/>
        <v>0</v>
      </c>
    </row>
    <row r="790" spans="19:29" x14ac:dyDescent="0.2">
      <c r="S790" s="10">
        <f t="shared" si="35"/>
        <v>0</v>
      </c>
      <c r="AC790">
        <f t="shared" si="36"/>
        <v>0</v>
      </c>
    </row>
    <row r="791" spans="19:29" x14ac:dyDescent="0.2">
      <c r="S791" s="10">
        <f t="shared" si="35"/>
        <v>0</v>
      </c>
      <c r="AC791">
        <f t="shared" si="36"/>
        <v>0</v>
      </c>
    </row>
    <row r="792" spans="19:29" x14ac:dyDescent="0.2">
      <c r="S792" s="10">
        <f t="shared" si="35"/>
        <v>0</v>
      </c>
      <c r="AC792">
        <f t="shared" si="36"/>
        <v>0</v>
      </c>
    </row>
    <row r="793" spans="19:29" x14ac:dyDescent="0.2">
      <c r="S793" s="10">
        <f t="shared" si="35"/>
        <v>0</v>
      </c>
      <c r="AC793">
        <f t="shared" si="36"/>
        <v>0</v>
      </c>
    </row>
    <row r="794" spans="19:29" x14ac:dyDescent="0.2">
      <c r="S794" s="10">
        <f t="shared" si="35"/>
        <v>0</v>
      </c>
      <c r="AC794">
        <f t="shared" si="36"/>
        <v>0</v>
      </c>
    </row>
    <row r="795" spans="19:29" x14ac:dyDescent="0.2">
      <c r="S795" s="10">
        <f t="shared" si="35"/>
        <v>0</v>
      </c>
      <c r="AC795">
        <f t="shared" si="36"/>
        <v>0</v>
      </c>
    </row>
    <row r="796" spans="19:29" x14ac:dyDescent="0.2">
      <c r="S796" s="10">
        <f t="shared" si="35"/>
        <v>0</v>
      </c>
      <c r="AC796">
        <f t="shared" si="36"/>
        <v>0</v>
      </c>
    </row>
    <row r="797" spans="19:29" x14ac:dyDescent="0.2">
      <c r="S797" s="10">
        <f t="shared" si="35"/>
        <v>0</v>
      </c>
      <c r="AC797">
        <f t="shared" si="36"/>
        <v>0</v>
      </c>
    </row>
    <row r="798" spans="19:29" x14ac:dyDescent="0.2">
      <c r="S798" s="10">
        <f t="shared" si="35"/>
        <v>0</v>
      </c>
      <c r="AC798">
        <f t="shared" si="36"/>
        <v>0</v>
      </c>
    </row>
    <row r="799" spans="19:29" x14ac:dyDescent="0.2">
      <c r="S799" s="10">
        <f t="shared" si="35"/>
        <v>0</v>
      </c>
      <c r="AC799">
        <f t="shared" si="36"/>
        <v>0</v>
      </c>
    </row>
    <row r="800" spans="19:29" x14ac:dyDescent="0.2">
      <c r="S800" s="10">
        <f t="shared" si="35"/>
        <v>0</v>
      </c>
      <c r="AC800">
        <f t="shared" si="36"/>
        <v>0</v>
      </c>
    </row>
    <row r="801" spans="19:29" x14ac:dyDescent="0.2">
      <c r="S801" s="10">
        <f t="shared" si="35"/>
        <v>0</v>
      </c>
      <c r="AC801">
        <f t="shared" si="36"/>
        <v>0</v>
      </c>
    </row>
    <row r="802" spans="19:29" x14ac:dyDescent="0.2">
      <c r="S802" s="10">
        <f t="shared" si="35"/>
        <v>0</v>
      </c>
      <c r="AC802">
        <f t="shared" si="36"/>
        <v>0</v>
      </c>
    </row>
    <row r="803" spans="19:29" x14ac:dyDescent="0.2">
      <c r="S803" s="10">
        <f t="shared" si="35"/>
        <v>0</v>
      </c>
      <c r="AC803">
        <f t="shared" si="36"/>
        <v>0</v>
      </c>
    </row>
    <row r="804" spans="19:29" x14ac:dyDescent="0.2">
      <c r="S804" s="10">
        <f t="shared" si="35"/>
        <v>0</v>
      </c>
      <c r="AC804">
        <f t="shared" si="36"/>
        <v>0</v>
      </c>
    </row>
    <row r="805" spans="19:29" x14ac:dyDescent="0.2">
      <c r="S805" s="10">
        <f t="shared" si="35"/>
        <v>0</v>
      </c>
      <c r="AC805">
        <f t="shared" si="36"/>
        <v>0</v>
      </c>
    </row>
    <row r="806" spans="19:29" x14ac:dyDescent="0.2">
      <c r="S806" s="10">
        <f t="shared" si="35"/>
        <v>0</v>
      </c>
      <c r="AC806">
        <f t="shared" si="36"/>
        <v>0</v>
      </c>
    </row>
    <row r="807" spans="19:29" x14ac:dyDescent="0.2">
      <c r="S807" s="10">
        <f t="shared" si="35"/>
        <v>0</v>
      </c>
      <c r="AC807">
        <f t="shared" si="36"/>
        <v>0</v>
      </c>
    </row>
    <row r="808" spans="19:29" x14ac:dyDescent="0.2">
      <c r="S808" s="10">
        <f t="shared" si="35"/>
        <v>0</v>
      </c>
      <c r="AC808">
        <f t="shared" si="36"/>
        <v>0</v>
      </c>
    </row>
    <row r="809" spans="19:29" x14ac:dyDescent="0.2">
      <c r="S809" s="10">
        <f t="shared" si="35"/>
        <v>0</v>
      </c>
      <c r="AC809">
        <f t="shared" si="36"/>
        <v>0</v>
      </c>
    </row>
    <row r="810" spans="19:29" x14ac:dyDescent="0.2">
      <c r="S810" s="10">
        <f t="shared" si="35"/>
        <v>0</v>
      </c>
      <c r="AC810">
        <f t="shared" si="36"/>
        <v>0</v>
      </c>
    </row>
    <row r="811" spans="19:29" x14ac:dyDescent="0.2">
      <c r="S811" s="10">
        <f t="shared" si="35"/>
        <v>0</v>
      </c>
      <c r="AC811">
        <f t="shared" si="36"/>
        <v>0</v>
      </c>
    </row>
    <row r="812" spans="19:29" x14ac:dyDescent="0.2">
      <c r="S812" s="10">
        <f t="shared" si="35"/>
        <v>0</v>
      </c>
      <c r="AC812">
        <f t="shared" si="36"/>
        <v>0</v>
      </c>
    </row>
    <row r="813" spans="19:29" x14ac:dyDescent="0.2">
      <c r="S813" s="10">
        <f t="shared" si="35"/>
        <v>0</v>
      </c>
      <c r="AC813">
        <f t="shared" si="36"/>
        <v>0</v>
      </c>
    </row>
    <row r="814" spans="19:29" x14ac:dyDescent="0.2">
      <c r="S814" s="10">
        <f t="shared" si="35"/>
        <v>0</v>
      </c>
      <c r="AC814">
        <f t="shared" si="36"/>
        <v>0</v>
      </c>
    </row>
    <row r="815" spans="19:29" x14ac:dyDescent="0.2">
      <c r="S815" s="10">
        <f t="shared" si="35"/>
        <v>0</v>
      </c>
      <c r="AC815">
        <f t="shared" si="36"/>
        <v>0</v>
      </c>
    </row>
    <row r="816" spans="19:29" x14ac:dyDescent="0.2">
      <c r="S816" s="10">
        <f t="shared" si="35"/>
        <v>0</v>
      </c>
      <c r="AC816">
        <f t="shared" si="36"/>
        <v>0</v>
      </c>
    </row>
    <row r="817" spans="19:29" x14ac:dyDescent="0.2">
      <c r="S817" s="10">
        <f t="shared" si="35"/>
        <v>0</v>
      </c>
      <c r="AC817">
        <f t="shared" si="36"/>
        <v>0</v>
      </c>
    </row>
    <row r="818" spans="19:29" x14ac:dyDescent="0.2">
      <c r="S818" s="10">
        <f t="shared" si="35"/>
        <v>0</v>
      </c>
      <c r="AC818">
        <f t="shared" si="36"/>
        <v>0</v>
      </c>
    </row>
    <row r="819" spans="19:29" x14ac:dyDescent="0.2">
      <c r="S819" s="10">
        <f t="shared" si="35"/>
        <v>0</v>
      </c>
      <c r="AC819">
        <f t="shared" si="36"/>
        <v>0</v>
      </c>
    </row>
    <row r="820" spans="19:29" x14ac:dyDescent="0.2">
      <c r="S820" s="10">
        <f t="shared" si="35"/>
        <v>0</v>
      </c>
      <c r="AC820">
        <f t="shared" si="36"/>
        <v>0</v>
      </c>
    </row>
    <row r="821" spans="19:29" x14ac:dyDescent="0.2">
      <c r="S821" s="10">
        <f t="shared" si="35"/>
        <v>0</v>
      </c>
      <c r="AC821">
        <f t="shared" si="36"/>
        <v>0</v>
      </c>
    </row>
    <row r="822" spans="19:29" x14ac:dyDescent="0.2">
      <c r="S822" s="10">
        <f t="shared" si="35"/>
        <v>0</v>
      </c>
      <c r="AC822">
        <f t="shared" si="36"/>
        <v>0</v>
      </c>
    </row>
    <row r="823" spans="19:29" x14ac:dyDescent="0.2">
      <c r="S823" s="10">
        <f t="shared" si="35"/>
        <v>0</v>
      </c>
      <c r="AC823">
        <f t="shared" si="36"/>
        <v>0</v>
      </c>
    </row>
    <row r="824" spans="19:29" x14ac:dyDescent="0.2">
      <c r="S824" s="10">
        <f t="shared" si="35"/>
        <v>0</v>
      </c>
      <c r="AC824">
        <f t="shared" si="36"/>
        <v>0</v>
      </c>
    </row>
    <row r="825" spans="19:29" x14ac:dyDescent="0.2">
      <c r="S825" s="10">
        <f t="shared" si="35"/>
        <v>0</v>
      </c>
      <c r="AC825">
        <f t="shared" si="36"/>
        <v>0</v>
      </c>
    </row>
    <row r="826" spans="19:29" x14ac:dyDescent="0.2">
      <c r="S826" s="10">
        <f t="shared" si="35"/>
        <v>0</v>
      </c>
      <c r="AC826">
        <f t="shared" si="36"/>
        <v>0</v>
      </c>
    </row>
    <row r="827" spans="19:29" x14ac:dyDescent="0.2">
      <c r="S827" s="10">
        <f t="shared" si="35"/>
        <v>0</v>
      </c>
      <c r="AC827">
        <f t="shared" si="36"/>
        <v>0</v>
      </c>
    </row>
    <row r="828" spans="19:29" x14ac:dyDescent="0.2">
      <c r="S828" s="10">
        <f t="shared" si="35"/>
        <v>0</v>
      </c>
      <c r="AC828">
        <f t="shared" si="36"/>
        <v>0</v>
      </c>
    </row>
    <row r="829" spans="19:29" x14ac:dyDescent="0.2">
      <c r="S829" s="10">
        <f t="shared" si="35"/>
        <v>0</v>
      </c>
      <c r="AC829">
        <f t="shared" si="36"/>
        <v>0</v>
      </c>
    </row>
    <row r="830" spans="19:29" x14ac:dyDescent="0.2">
      <c r="S830" s="10">
        <f t="shared" si="35"/>
        <v>0</v>
      </c>
      <c r="AC830">
        <f t="shared" si="36"/>
        <v>0</v>
      </c>
    </row>
    <row r="831" spans="19:29" x14ac:dyDescent="0.2">
      <c r="S831" s="10">
        <f t="shared" si="35"/>
        <v>0</v>
      </c>
      <c r="AC831">
        <f t="shared" si="36"/>
        <v>0</v>
      </c>
    </row>
    <row r="832" spans="19:29" x14ac:dyDescent="0.2">
      <c r="S832" s="10">
        <f t="shared" si="35"/>
        <v>0</v>
      </c>
      <c r="AC832">
        <f t="shared" si="36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5FFF9-DF1E-42A8-A208-FA3872BC9D81}">
  <sheetPr filterMode="1"/>
  <dimension ref="A1:AC832"/>
  <sheetViews>
    <sheetView topLeftCell="A30" workbookViewId="0">
      <selection activeCell="A284" sqref="A284:P284"/>
    </sheetView>
  </sheetViews>
  <sheetFormatPr baseColWidth="10" defaultColWidth="8.83203125" defaultRowHeight="15" x14ac:dyDescent="0.2"/>
  <cols>
    <col min="5" max="5" width="13" bestFit="1" customWidth="1"/>
  </cols>
  <sheetData>
    <row r="1" spans="1:29" ht="48" x14ac:dyDescent="0.2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4" t="s">
        <v>10</v>
      </c>
      <c r="L1" s="1" t="s">
        <v>11</v>
      </c>
      <c r="M1" s="3" t="s">
        <v>12</v>
      </c>
      <c r="N1" s="4" t="s">
        <v>13</v>
      </c>
      <c r="O1" s="4"/>
      <c r="P1" s="1" t="s">
        <v>14</v>
      </c>
      <c r="Q1" s="3" t="s">
        <v>15</v>
      </c>
      <c r="R1" s="4" t="s">
        <v>16</v>
      </c>
      <c r="S1" s="5" t="s">
        <v>17</v>
      </c>
      <c r="T1" s="5" t="s">
        <v>18</v>
      </c>
      <c r="U1" s="1" t="s">
        <v>19</v>
      </c>
      <c r="V1" s="5"/>
      <c r="W1" s="1" t="s">
        <v>408</v>
      </c>
      <c r="X1" s="5" t="s">
        <v>409</v>
      </c>
    </row>
    <row r="2" spans="1:29" hidden="1" x14ac:dyDescent="0.2">
      <c r="A2" t="s">
        <v>21</v>
      </c>
      <c r="B2" t="s">
        <v>22</v>
      </c>
      <c r="C2" s="6">
        <v>44790</v>
      </c>
      <c r="D2" s="7">
        <v>147.233</v>
      </c>
      <c r="E2" s="6">
        <v>44799</v>
      </c>
      <c r="F2" s="7">
        <v>131.16300000000001</v>
      </c>
      <c r="G2">
        <v>1</v>
      </c>
      <c r="H2">
        <v>0</v>
      </c>
      <c r="J2" s="7"/>
      <c r="K2" s="8"/>
      <c r="M2" s="7"/>
      <c r="N2" s="8"/>
      <c r="O2" s="9" cm="1">
        <f t="array" ref="O2">_xlfn.IFS(AND(B2="Short",F2=Q2),(D2-F2)/D2,AND(B2="Long",F2=Q2),(F2/D2)-1,AND(B2="Long",F2&lt;&gt;Q2),(F2/D2)-1,AND(B2="Short",F2&lt;&gt;Q2),(D2-F2)/D2)</f>
        <v>0.10914672661699479</v>
      </c>
      <c r="P2" t="s">
        <v>23</v>
      </c>
      <c r="Q2" s="7">
        <v>131.16300000000001</v>
      </c>
      <c r="R2" s="8">
        <v>44790</v>
      </c>
      <c r="S2" s="10">
        <f>_xlfn.DAYS(E2,C2)</f>
        <v>9</v>
      </c>
      <c r="T2" s="10">
        <v>1</v>
      </c>
      <c r="V2" s="11" t="str">
        <f>IF(F2=Q2,"1")</f>
        <v>1</v>
      </c>
      <c r="X2" s="10">
        <v>0</v>
      </c>
      <c r="Z2" t="s">
        <v>24</v>
      </c>
      <c r="AA2" s="12">
        <f>AVERAGE(O:O)</f>
        <v>3.1651404690103448E-2</v>
      </c>
      <c r="AC2">
        <f>IF(O2&gt;-0.01,_xlfn.DAYS(E2,C2))</f>
        <v>9</v>
      </c>
    </row>
    <row r="3" spans="1:29" x14ac:dyDescent="0.2">
      <c r="A3" t="s">
        <v>21</v>
      </c>
      <c r="B3" t="s">
        <v>25</v>
      </c>
      <c r="C3" s="6">
        <v>45070</v>
      </c>
      <c r="D3" s="7">
        <v>116.544</v>
      </c>
      <c r="E3" s="6">
        <v>45134</v>
      </c>
      <c r="F3" s="7">
        <v>129.98400000000001</v>
      </c>
      <c r="G3">
        <v>1</v>
      </c>
      <c r="H3">
        <v>0</v>
      </c>
      <c r="J3" s="7"/>
      <c r="K3" s="8"/>
      <c r="M3" s="7"/>
      <c r="N3" s="8"/>
      <c r="O3" s="9" cm="1">
        <f t="array" ref="O3">_xlfn.IFS(AND(B3="Short",F3=Q3),(D3-F3)/D3,AND(B3="Long",F3=Q3),(F3/D3)-1,AND(B3="Long",F3&lt;&gt;Q3),(F3/D3)-1,AND(B3="Short",F3&lt;&gt;Q3),(D3-F3)/D3)</f>
        <v>0.1153212520593081</v>
      </c>
      <c r="P3" t="s">
        <v>23</v>
      </c>
      <c r="Q3" s="7">
        <v>129.98400000000001</v>
      </c>
      <c r="R3" s="8">
        <v>45070</v>
      </c>
      <c r="S3" s="10">
        <f t="shared" ref="S3:S66" si="0">_xlfn.DAYS(E3,C3)</f>
        <v>64</v>
      </c>
      <c r="T3" s="10">
        <v>1</v>
      </c>
      <c r="V3" s="11" t="str">
        <f t="shared" ref="V3:V66" si="1">IF(F3=Q3,"1")</f>
        <v>1</v>
      </c>
      <c r="W3">
        <f>COUNT(F:F)</f>
        <v>672</v>
      </c>
      <c r="Z3" t="s">
        <v>26</v>
      </c>
      <c r="AA3" s="13">
        <f>X4</f>
        <v>0.8482142857142857</v>
      </c>
      <c r="AC3">
        <f>IF(O3&gt;-0.01,_xlfn.DAYS(E3,C3))</f>
        <v>64</v>
      </c>
    </row>
    <row r="4" spans="1:29" hidden="1" x14ac:dyDescent="0.2">
      <c r="A4" t="s">
        <v>29</v>
      </c>
      <c r="B4" t="s">
        <v>25</v>
      </c>
      <c r="C4" s="6">
        <v>43906</v>
      </c>
      <c r="D4" s="7">
        <v>61.387999999999998</v>
      </c>
      <c r="E4" s="6">
        <v>43935</v>
      </c>
      <c r="F4" s="7">
        <v>70.393000000000001</v>
      </c>
      <c r="G4">
        <v>1</v>
      </c>
      <c r="H4">
        <v>0</v>
      </c>
      <c r="J4" s="7"/>
      <c r="K4" s="8"/>
      <c r="M4" s="7"/>
      <c r="N4" s="8"/>
      <c r="O4" s="9" cm="1">
        <f t="array" ref="O4">_xlfn.IFS(AND(B4="Short",F4=Q4),(D4-F4)/D4,AND(B4="Long",F4=Q4),(F4/D4)-1,AND(B4="Long",F4&lt;&gt;Q4),(F4/D4)-1,AND(B4="Short",F4&lt;&gt;Q4),(D4-F4)/D4)</f>
        <v>0.1466899068221803</v>
      </c>
      <c r="P4" t="s">
        <v>23</v>
      </c>
      <c r="Q4" s="7">
        <v>70.393000000000001</v>
      </c>
      <c r="R4" s="8">
        <v>43906</v>
      </c>
      <c r="S4" s="10">
        <f t="shared" si="0"/>
        <v>29</v>
      </c>
      <c r="T4" s="10">
        <v>1</v>
      </c>
      <c r="V4" s="11" t="str">
        <f t="shared" si="1"/>
        <v>1</v>
      </c>
      <c r="W4">
        <f>COUNTIF(V:V,"=1")</f>
        <v>570</v>
      </c>
      <c r="X4" s="14">
        <f>W4/W3</f>
        <v>0.8482142857142857</v>
      </c>
      <c r="Z4" t="s">
        <v>27</v>
      </c>
      <c r="AA4" s="10">
        <f>AVERAGE(S:S)</f>
        <v>76.037304452466913</v>
      </c>
      <c r="AC4">
        <f t="shared" ref="AC4:AC67" si="2">IF(O4&gt;-0.01,_xlfn.DAYS(E4,C4))</f>
        <v>29</v>
      </c>
    </row>
    <row r="5" spans="1:29" hidden="1" x14ac:dyDescent="0.2">
      <c r="A5" t="s">
        <v>28</v>
      </c>
      <c r="B5" t="s">
        <v>22</v>
      </c>
      <c r="C5" s="6">
        <v>43903</v>
      </c>
      <c r="D5" s="7">
        <v>15.115</v>
      </c>
      <c r="E5" s="6">
        <v>43903</v>
      </c>
      <c r="F5" s="7">
        <v>13.265000000000001</v>
      </c>
      <c r="G5">
        <v>1</v>
      </c>
      <c r="H5">
        <v>0</v>
      </c>
      <c r="J5" s="7"/>
      <c r="K5" s="8"/>
      <c r="M5" s="7"/>
      <c r="N5" s="8"/>
      <c r="O5" s="9" cm="1">
        <f t="array" ref="O5">_xlfn.IFS(AND(B5="Short",F5=Q5),(D5-F5)/D5,AND(B5="Long",F5=Q5),(F5/D5)-1,AND(B5="Long",F5&lt;&gt;Q5),(F5/D5)-1,AND(B5="Short",F5&lt;&gt;Q5),(D5-F5)/D5)</f>
        <v>0.12239497188223616</v>
      </c>
      <c r="P5" t="s">
        <v>23</v>
      </c>
      <c r="Q5" s="7">
        <v>13.265000000000001</v>
      </c>
      <c r="R5" s="8">
        <v>43903</v>
      </c>
      <c r="S5" s="10">
        <f t="shared" si="0"/>
        <v>0</v>
      </c>
      <c r="T5" s="10">
        <v>1</v>
      </c>
      <c r="V5" s="11" t="str">
        <f t="shared" si="1"/>
        <v>1</v>
      </c>
      <c r="X5" s="10">
        <v>0</v>
      </c>
      <c r="AC5">
        <f t="shared" si="2"/>
        <v>0</v>
      </c>
    </row>
    <row r="6" spans="1:29" hidden="1" x14ac:dyDescent="0.2">
      <c r="A6" t="s">
        <v>28</v>
      </c>
      <c r="B6" t="s">
        <v>22</v>
      </c>
      <c r="C6" s="6">
        <v>43914</v>
      </c>
      <c r="D6" s="7">
        <v>11.78585</v>
      </c>
      <c r="E6" s="6">
        <v>43923</v>
      </c>
      <c r="F6" s="7">
        <v>10.07935</v>
      </c>
      <c r="G6">
        <v>1</v>
      </c>
      <c r="H6">
        <v>0</v>
      </c>
      <c r="J6" s="7"/>
      <c r="K6" s="8"/>
      <c r="M6" s="7"/>
      <c r="N6" s="8"/>
      <c r="O6" s="9" cm="1">
        <f t="array" ref="O6">_xlfn.IFS(AND(B6="Short",F6=Q6),(D6-F6)/D6,AND(B6="Long",F6=Q6),(F6/D6)-1,AND(B6="Long",F6&lt;&gt;Q6),(F6/D6)-1,AND(B6="Short",F6&lt;&gt;Q6),(D6-F6)/D6)</f>
        <v>0.14479227208898807</v>
      </c>
      <c r="P6" t="s">
        <v>23</v>
      </c>
      <c r="Q6" s="7">
        <v>10.07935</v>
      </c>
      <c r="R6" s="8">
        <v>43914</v>
      </c>
      <c r="S6" s="10">
        <f t="shared" si="0"/>
        <v>9</v>
      </c>
      <c r="T6" s="10">
        <v>1</v>
      </c>
      <c r="V6" s="11" t="str">
        <f t="shared" si="1"/>
        <v>1</v>
      </c>
      <c r="X6" s="10">
        <v>0</v>
      </c>
      <c r="AC6">
        <f t="shared" si="2"/>
        <v>9</v>
      </c>
    </row>
    <row r="7" spans="1:29" hidden="1" x14ac:dyDescent="0.2">
      <c r="A7" t="s">
        <v>28</v>
      </c>
      <c r="B7" t="s">
        <v>22</v>
      </c>
      <c r="C7" s="6">
        <v>43928</v>
      </c>
      <c r="D7" s="7">
        <v>10.913</v>
      </c>
      <c r="E7" s="6">
        <v>43955</v>
      </c>
      <c r="F7" s="7">
        <v>9.343</v>
      </c>
      <c r="G7">
        <v>1</v>
      </c>
      <c r="H7">
        <v>0</v>
      </c>
      <c r="J7" s="7"/>
      <c r="K7" s="8"/>
      <c r="M7" s="7"/>
      <c r="N7" s="8"/>
      <c r="O7" s="9" cm="1">
        <f t="array" ref="O7">_xlfn.IFS(AND(B7="Short",F7=Q7),(D7-F7)/D7,AND(B7="Long",F7=Q7),(F7/D7)-1,AND(B7="Long",F7&lt;&gt;Q7),(F7/D7)-1,AND(B7="Short",F7&lt;&gt;Q7),(D7-F7)/D7)</f>
        <v>0.1438651150004582</v>
      </c>
      <c r="P7" t="s">
        <v>23</v>
      </c>
      <c r="Q7" s="7">
        <v>9.343</v>
      </c>
      <c r="R7" s="8">
        <v>43928</v>
      </c>
      <c r="S7" s="10">
        <f t="shared" si="0"/>
        <v>27</v>
      </c>
      <c r="T7" s="10">
        <v>1</v>
      </c>
      <c r="V7" s="11" t="str">
        <f t="shared" si="1"/>
        <v>1</v>
      </c>
      <c r="X7" s="10">
        <v>0</v>
      </c>
      <c r="AC7">
        <f t="shared" si="2"/>
        <v>27</v>
      </c>
    </row>
    <row r="8" spans="1:29" hidden="1" x14ac:dyDescent="0.2">
      <c r="A8" t="s">
        <v>28</v>
      </c>
      <c r="B8" t="s">
        <v>22</v>
      </c>
      <c r="C8" s="6">
        <v>43978</v>
      </c>
      <c r="D8" s="7">
        <v>12.301</v>
      </c>
      <c r="E8" s="6">
        <v>43979</v>
      </c>
      <c r="F8" s="7">
        <v>11.010999999999999</v>
      </c>
      <c r="G8">
        <v>1</v>
      </c>
      <c r="H8">
        <v>0</v>
      </c>
      <c r="J8" s="7"/>
      <c r="K8" s="8"/>
      <c r="M8" s="7"/>
      <c r="N8" s="8"/>
      <c r="O8" s="9" cm="1">
        <f t="array" ref="O8">_xlfn.IFS(AND(B8="Short",F8=Q8),(D8-F8)/D8,AND(B8="Long",F8=Q8),(F8/D8)-1,AND(B8="Long",F8&lt;&gt;Q8),(F8/D8)-1,AND(B8="Short",F8&lt;&gt;Q8),(D8-F8)/D8)</f>
        <v>0.10486952280302422</v>
      </c>
      <c r="P8" t="s">
        <v>23</v>
      </c>
      <c r="Q8" s="7">
        <v>11.010999999999999</v>
      </c>
      <c r="R8" s="8">
        <v>43978</v>
      </c>
      <c r="S8" s="10">
        <f t="shared" si="0"/>
        <v>1</v>
      </c>
      <c r="T8" s="10">
        <v>1</v>
      </c>
      <c r="V8" s="11" t="str">
        <f t="shared" si="1"/>
        <v>1</v>
      </c>
      <c r="X8" s="10">
        <v>0</v>
      </c>
      <c r="AC8">
        <f t="shared" si="2"/>
        <v>1</v>
      </c>
    </row>
    <row r="9" spans="1:29" hidden="1" x14ac:dyDescent="0.2">
      <c r="A9" t="s">
        <v>28</v>
      </c>
      <c r="B9" t="s">
        <v>22</v>
      </c>
      <c r="C9" s="6">
        <v>43987</v>
      </c>
      <c r="D9" s="7">
        <v>20.797000000000001</v>
      </c>
      <c r="E9" s="6">
        <v>43992</v>
      </c>
      <c r="F9" s="7">
        <v>16.266999999999999</v>
      </c>
      <c r="G9">
        <v>1</v>
      </c>
      <c r="H9">
        <v>0</v>
      </c>
      <c r="J9" s="7"/>
      <c r="K9" s="8"/>
      <c r="M9" s="7"/>
      <c r="N9" s="8"/>
      <c r="O9" s="9" cm="1">
        <f t="array" ref="O9">_xlfn.IFS(AND(B9="Short",F9=Q9),(D9-F9)/D9,AND(B9="Long",F9=Q9),(F9/D9)-1,AND(B9="Long",F9&lt;&gt;Q9),(F9/D9)-1,AND(B9="Short",F9&lt;&gt;Q9),(D9-F9)/D9)</f>
        <v>0.21781987786700011</v>
      </c>
      <c r="P9" t="s">
        <v>23</v>
      </c>
      <c r="Q9" s="7">
        <v>16.266999999999999</v>
      </c>
      <c r="R9" s="8">
        <v>43987</v>
      </c>
      <c r="S9" s="10">
        <f t="shared" si="0"/>
        <v>5</v>
      </c>
      <c r="T9" s="10">
        <v>1</v>
      </c>
      <c r="V9" s="11" t="str">
        <f t="shared" si="1"/>
        <v>1</v>
      </c>
      <c r="X9" s="10">
        <v>0</v>
      </c>
      <c r="AC9">
        <f t="shared" si="2"/>
        <v>5</v>
      </c>
    </row>
    <row r="10" spans="1:29" hidden="1" x14ac:dyDescent="0.2">
      <c r="A10" t="s">
        <v>28</v>
      </c>
      <c r="B10" t="s">
        <v>22</v>
      </c>
      <c r="C10" s="6">
        <v>43994</v>
      </c>
      <c r="D10" s="7">
        <v>16.576000000000001</v>
      </c>
      <c r="E10" s="6">
        <v>44005</v>
      </c>
      <c r="F10" s="7">
        <v>14.135999999999999</v>
      </c>
      <c r="G10">
        <v>1</v>
      </c>
      <c r="H10">
        <v>0</v>
      </c>
      <c r="J10" s="7"/>
      <c r="K10" s="8"/>
      <c r="M10" s="7"/>
      <c r="N10" s="8"/>
      <c r="O10" s="9" cm="1">
        <f t="array" ref="O10">_xlfn.IFS(AND(B10="Short",F10=Q10),(D10-F10)/D10,AND(B10="Long",F10=Q10),(F10/D10)-1,AND(B10="Long",F10&lt;&gt;Q10),(F10/D10)-1,AND(B10="Short",F10&lt;&gt;Q10),(D10-F10)/D10)</f>
        <v>0.14720077220077227</v>
      </c>
      <c r="P10" t="s">
        <v>23</v>
      </c>
      <c r="Q10" s="7">
        <v>14.135999999999999</v>
      </c>
      <c r="R10" s="8">
        <v>43994</v>
      </c>
      <c r="S10" s="10">
        <f t="shared" si="0"/>
        <v>11</v>
      </c>
      <c r="T10" s="10">
        <v>1</v>
      </c>
      <c r="V10" s="11" t="str">
        <f t="shared" si="1"/>
        <v>1</v>
      </c>
      <c r="X10" s="10">
        <v>0</v>
      </c>
      <c r="AC10">
        <f t="shared" si="2"/>
        <v>11</v>
      </c>
    </row>
    <row r="11" spans="1:29" hidden="1" x14ac:dyDescent="0.2">
      <c r="A11" t="s">
        <v>28</v>
      </c>
      <c r="B11" t="s">
        <v>22</v>
      </c>
      <c r="C11" s="6">
        <v>44144</v>
      </c>
      <c r="D11" s="7">
        <v>14.042999999999999</v>
      </c>
      <c r="E11" s="6">
        <v>44510</v>
      </c>
      <c r="F11" s="7">
        <v>21.57</v>
      </c>
      <c r="G11">
        <v>0</v>
      </c>
      <c r="H11">
        <v>0</v>
      </c>
      <c r="J11" s="7"/>
      <c r="K11" s="8"/>
      <c r="M11" s="7"/>
      <c r="N11" s="8"/>
      <c r="O11" s="9" cm="1">
        <f t="array" ref="O11">_xlfn.IFS(AND(B11="Short",F11=Q11),(D11-F11)/D11,AND(B11="Long",F11=Q11),(F11/D11)-1,AND(B11="Long",F11&lt;&gt;Q11),(F11/D11)-1,AND(B11="Short",F11&lt;&gt;Q11),(D11-F11)/D11)</f>
        <v>-0.53599658192693878</v>
      </c>
      <c r="P11" t="s">
        <v>23</v>
      </c>
      <c r="Q11" s="7">
        <v>11.173</v>
      </c>
      <c r="R11" s="8">
        <v>44144</v>
      </c>
      <c r="S11" s="10">
        <f t="shared" si="0"/>
        <v>366</v>
      </c>
      <c r="T11" s="10">
        <v>0</v>
      </c>
      <c r="V11" s="11" t="b">
        <f t="shared" si="1"/>
        <v>0</v>
      </c>
      <c r="X11" s="10">
        <v>0</v>
      </c>
      <c r="AC11" t="b">
        <f t="shared" si="2"/>
        <v>0</v>
      </c>
    </row>
    <row r="12" spans="1:29" x14ac:dyDescent="0.2">
      <c r="A12" t="s">
        <v>30</v>
      </c>
      <c r="B12" t="s">
        <v>25</v>
      </c>
      <c r="C12" s="6">
        <v>45056</v>
      </c>
      <c r="D12" s="7">
        <v>111.572</v>
      </c>
      <c r="E12" s="6">
        <v>45093</v>
      </c>
      <c r="F12" s="7">
        <v>128.792</v>
      </c>
      <c r="G12">
        <v>1</v>
      </c>
      <c r="H12">
        <v>0</v>
      </c>
      <c r="J12" s="7"/>
      <c r="K12" s="8"/>
      <c r="M12" s="7"/>
      <c r="N12" s="8"/>
      <c r="O12" s="9" cm="1">
        <f t="array" ref="O12">_xlfn.IFS(AND(B12="Short",F12=Q12),(D12-F12)/D12,AND(B12="Long",F12=Q12),(F12/D12)-1,AND(B12="Long",F12&lt;&gt;Q12),(F12/D12)-1,AND(B12="Short",F12&lt;&gt;Q12),(D12-F12)/D12)</f>
        <v>0.15433979851575663</v>
      </c>
      <c r="P12" t="s">
        <v>23</v>
      </c>
      <c r="Q12" s="7">
        <v>128.792</v>
      </c>
      <c r="R12" s="8">
        <v>45056</v>
      </c>
      <c r="S12" s="10">
        <f t="shared" si="0"/>
        <v>37</v>
      </c>
      <c r="T12" s="10">
        <v>1</v>
      </c>
      <c r="V12" s="11" t="str">
        <f t="shared" si="1"/>
        <v>1</v>
      </c>
      <c r="X12" s="10">
        <v>0</v>
      </c>
      <c r="AC12">
        <f t="shared" si="2"/>
        <v>37</v>
      </c>
    </row>
    <row r="13" spans="1:29" hidden="1" x14ac:dyDescent="0.2">
      <c r="A13" t="s">
        <v>31</v>
      </c>
      <c r="B13" t="s">
        <v>25</v>
      </c>
      <c r="C13" s="6">
        <v>43906</v>
      </c>
      <c r="D13" s="7">
        <v>71.75</v>
      </c>
      <c r="E13" s="6">
        <v>43920</v>
      </c>
      <c r="F13" s="7">
        <v>82.75</v>
      </c>
      <c r="G13">
        <v>1</v>
      </c>
      <c r="H13">
        <v>0</v>
      </c>
      <c r="J13" s="7"/>
      <c r="K13" s="8"/>
      <c r="M13" s="7"/>
      <c r="N13" s="8"/>
      <c r="O13" s="9" cm="1">
        <f t="array" ref="O13">_xlfn.IFS(AND(B13="Short",F13=Q13),(D13-F13)/D13,AND(B13="Long",F13=Q13),(F13/D13)-1,AND(B13="Long",F13&lt;&gt;Q13),(F13/D13)-1,AND(B13="Short",F13&lt;&gt;Q13),(D13-F13)/D13)</f>
        <v>0.1533101045296168</v>
      </c>
      <c r="P13" t="s">
        <v>23</v>
      </c>
      <c r="Q13" s="7">
        <v>82.75</v>
      </c>
      <c r="R13" s="8">
        <v>43906</v>
      </c>
      <c r="S13" s="10">
        <f t="shared" si="0"/>
        <v>14</v>
      </c>
      <c r="T13" s="10">
        <v>1</v>
      </c>
      <c r="V13" s="11" t="str">
        <f t="shared" si="1"/>
        <v>1</v>
      </c>
      <c r="X13" s="10">
        <v>0</v>
      </c>
      <c r="AC13">
        <f t="shared" si="2"/>
        <v>14</v>
      </c>
    </row>
    <row r="14" spans="1:29" hidden="1" x14ac:dyDescent="0.2">
      <c r="A14" t="s">
        <v>31</v>
      </c>
      <c r="B14" t="s">
        <v>22</v>
      </c>
      <c r="C14" s="6">
        <v>43920</v>
      </c>
      <c r="D14" s="7">
        <v>82.003</v>
      </c>
      <c r="E14" s="6">
        <v>44286</v>
      </c>
      <c r="F14" s="7">
        <v>119.84</v>
      </c>
      <c r="G14">
        <v>0</v>
      </c>
      <c r="H14">
        <v>0</v>
      </c>
      <c r="J14" s="7"/>
      <c r="K14" s="8"/>
      <c r="M14" s="7"/>
      <c r="N14" s="8"/>
      <c r="O14" s="9" cm="1">
        <f t="array" ref="O14">_xlfn.IFS(AND(B14="Short",F14=Q14),(D14-F14)/D14,AND(B14="Long",F14=Q14),(F14/D14)-1,AND(B14="Long",F14&lt;&gt;Q14),(F14/D14)-1,AND(B14="Short",F14&lt;&gt;Q14),(D14-F14)/D14)</f>
        <v>-0.46140994841652139</v>
      </c>
      <c r="P14" t="s">
        <v>23</v>
      </c>
      <c r="Q14" s="7">
        <v>73.733000000000004</v>
      </c>
      <c r="R14" s="8">
        <v>43920</v>
      </c>
      <c r="S14" s="10">
        <f t="shared" si="0"/>
        <v>366</v>
      </c>
      <c r="T14" s="10">
        <v>0</v>
      </c>
      <c r="V14" s="11" t="b">
        <f t="shared" si="1"/>
        <v>0</v>
      </c>
      <c r="X14" s="10">
        <v>0</v>
      </c>
      <c r="AC14" t="b">
        <f t="shared" si="2"/>
        <v>0</v>
      </c>
    </row>
    <row r="15" spans="1:29" hidden="1" x14ac:dyDescent="0.2">
      <c r="A15" t="s">
        <v>32</v>
      </c>
      <c r="B15" t="s">
        <v>25</v>
      </c>
      <c r="C15" s="6">
        <v>43906</v>
      </c>
      <c r="D15" s="7">
        <v>293.07022000000001</v>
      </c>
      <c r="E15" s="6">
        <v>43935</v>
      </c>
      <c r="F15" s="7">
        <v>340.21442000000002</v>
      </c>
      <c r="G15">
        <v>1</v>
      </c>
      <c r="H15">
        <v>0</v>
      </c>
      <c r="J15" s="7"/>
      <c r="K15" s="8"/>
      <c r="M15" s="7"/>
      <c r="N15" s="8"/>
      <c r="O15" s="9" cm="1">
        <f t="array" ref="O15">_xlfn.IFS(AND(B15="Short",F15=Q15),(D15-F15)/D15,AND(B15="Long",F15=Q15),(F15/D15)-1,AND(B15="Long",F15&lt;&gt;Q15),(F15/D15)-1,AND(B15="Short",F15&lt;&gt;Q15),(D15-F15)/D15)</f>
        <v>0.16086315422972697</v>
      </c>
      <c r="P15" t="s">
        <v>23</v>
      </c>
      <c r="Q15" s="7">
        <v>340.21442000000002</v>
      </c>
      <c r="R15" s="8">
        <v>43906</v>
      </c>
      <c r="S15" s="10">
        <f t="shared" si="0"/>
        <v>29</v>
      </c>
      <c r="T15" s="10">
        <v>1</v>
      </c>
      <c r="V15" s="11" t="str">
        <f t="shared" si="1"/>
        <v>1</v>
      </c>
      <c r="X15" s="10">
        <v>0</v>
      </c>
      <c r="AC15">
        <f t="shared" si="2"/>
        <v>29</v>
      </c>
    </row>
    <row r="16" spans="1:29" hidden="1" x14ac:dyDescent="0.2">
      <c r="A16" t="s">
        <v>33</v>
      </c>
      <c r="B16" t="s">
        <v>25</v>
      </c>
      <c r="C16" s="6">
        <v>43906</v>
      </c>
      <c r="D16" s="7">
        <v>150.11199999999999</v>
      </c>
      <c r="E16" s="6">
        <v>43909</v>
      </c>
      <c r="F16" s="7">
        <v>168.33199999999999</v>
      </c>
      <c r="G16">
        <v>1</v>
      </c>
      <c r="H16">
        <v>0</v>
      </c>
      <c r="J16" s="7"/>
      <c r="K16" s="8"/>
      <c r="M16" s="7"/>
      <c r="N16" s="8"/>
      <c r="O16" s="9" cm="1">
        <f t="array" ref="O16">_xlfn.IFS(AND(B16="Short",F16=Q16),(D16-F16)/D16,AND(B16="Long",F16=Q16),(F16/D16)-1,AND(B16="Long",F16&lt;&gt;Q16),(F16/D16)-1,AND(B16="Short",F16&lt;&gt;Q16),(D16-F16)/D16)</f>
        <v>0.12137603922404594</v>
      </c>
      <c r="P16" t="s">
        <v>23</v>
      </c>
      <c r="Q16" s="7">
        <v>168.33199999999999</v>
      </c>
      <c r="R16" s="8">
        <v>43906</v>
      </c>
      <c r="S16" s="10">
        <f t="shared" si="0"/>
        <v>3</v>
      </c>
      <c r="T16" s="10">
        <v>1</v>
      </c>
      <c r="V16" s="11" t="str">
        <f t="shared" si="1"/>
        <v>1</v>
      </c>
      <c r="X16" s="10">
        <v>0</v>
      </c>
      <c r="AC16">
        <f t="shared" si="2"/>
        <v>3</v>
      </c>
    </row>
    <row r="17" spans="1:29" hidden="1" x14ac:dyDescent="0.2">
      <c r="A17" t="s">
        <v>33</v>
      </c>
      <c r="B17" t="s">
        <v>22</v>
      </c>
      <c r="C17" s="6">
        <v>44546</v>
      </c>
      <c r="D17" s="7">
        <v>409.29300000000001</v>
      </c>
      <c r="E17" s="6">
        <v>44568</v>
      </c>
      <c r="F17" s="7">
        <v>371.52300000000002</v>
      </c>
      <c r="G17">
        <v>1</v>
      </c>
      <c r="H17">
        <v>0</v>
      </c>
      <c r="J17" s="7"/>
      <c r="K17" s="8"/>
      <c r="M17" s="7"/>
      <c r="N17" s="8"/>
      <c r="O17" s="9" cm="1">
        <f t="array" ref="O17">_xlfn.IFS(AND(B17="Short",F17=Q17),(D17-F17)/D17,AND(B17="Long",F17=Q17),(F17/D17)-1,AND(B17="Long",F17&lt;&gt;Q17),(F17/D17)-1,AND(B17="Short",F17&lt;&gt;Q17),(D17-F17)/D17)</f>
        <v>9.2281079813238881E-2</v>
      </c>
      <c r="P17" t="s">
        <v>23</v>
      </c>
      <c r="Q17" s="7">
        <v>371.52300000000002</v>
      </c>
      <c r="R17" s="8">
        <v>44546</v>
      </c>
      <c r="S17" s="10">
        <f t="shared" si="0"/>
        <v>22</v>
      </c>
      <c r="T17" s="10">
        <v>1</v>
      </c>
      <c r="V17" s="11" t="str">
        <f t="shared" si="1"/>
        <v>1</v>
      </c>
      <c r="X17" s="10">
        <v>0</v>
      </c>
      <c r="AC17">
        <f t="shared" si="2"/>
        <v>22</v>
      </c>
    </row>
    <row r="18" spans="1:29" x14ac:dyDescent="0.2">
      <c r="A18" t="s">
        <v>32</v>
      </c>
      <c r="B18" t="s">
        <v>25</v>
      </c>
      <c r="C18" s="6">
        <v>44819</v>
      </c>
      <c r="D18" s="7">
        <v>327.98700000000002</v>
      </c>
      <c r="E18" s="6">
        <v>44958</v>
      </c>
      <c r="F18" s="7">
        <v>376.35700000000003</v>
      </c>
      <c r="G18">
        <v>1</v>
      </c>
      <c r="H18">
        <v>0</v>
      </c>
      <c r="J18" s="7"/>
      <c r="K18" s="8"/>
      <c r="M18" s="7"/>
      <c r="N18" s="8"/>
      <c r="O18" s="9" cm="1">
        <f t="array" ref="O18">_xlfn.IFS(AND(B18="Short",F18=Q18),(D18-F18)/D18,AND(B18="Long",F18=Q18),(F18/D18)-1,AND(B18="Long",F18&lt;&gt;Q18),(F18/D18)-1,AND(B18="Short",F18&lt;&gt;Q18),(D18-F18)/D18)</f>
        <v>0.14747535725501315</v>
      </c>
      <c r="P18" t="s">
        <v>23</v>
      </c>
      <c r="Q18" s="7">
        <v>376.35700000000003</v>
      </c>
      <c r="R18" s="8">
        <v>44819</v>
      </c>
      <c r="S18" s="10">
        <f t="shared" si="0"/>
        <v>139</v>
      </c>
      <c r="T18" s="10">
        <v>1</v>
      </c>
      <c r="V18" s="11" t="str">
        <f t="shared" si="1"/>
        <v>1</v>
      </c>
      <c r="X18" s="10">
        <v>0</v>
      </c>
      <c r="AC18">
        <f t="shared" si="2"/>
        <v>139</v>
      </c>
    </row>
    <row r="19" spans="1:29" hidden="1" x14ac:dyDescent="0.2">
      <c r="A19" t="s">
        <v>34</v>
      </c>
      <c r="B19" t="s">
        <v>25</v>
      </c>
      <c r="C19" s="6">
        <v>43906</v>
      </c>
      <c r="D19" s="7">
        <v>31.454000000000001</v>
      </c>
      <c r="E19" s="6">
        <v>43907</v>
      </c>
      <c r="F19" s="7">
        <v>34.994</v>
      </c>
      <c r="G19">
        <v>1</v>
      </c>
      <c r="H19">
        <v>0</v>
      </c>
      <c r="J19" s="7"/>
      <c r="K19" s="8"/>
      <c r="M19" s="7"/>
      <c r="N19" s="8"/>
      <c r="O19" s="9" cm="1">
        <f t="array" ref="O19">_xlfn.IFS(AND(B19="Short",F19=Q19),(D19-F19)/D19,AND(B19="Long",F19=Q19),(F19/D19)-1,AND(B19="Long",F19&lt;&gt;Q19),(F19/D19)-1,AND(B19="Short",F19&lt;&gt;Q19),(D19-F19)/D19)</f>
        <v>0.11254530425383091</v>
      </c>
      <c r="P19" t="s">
        <v>23</v>
      </c>
      <c r="Q19" s="7">
        <v>34.994</v>
      </c>
      <c r="R19" s="8">
        <v>43906</v>
      </c>
      <c r="S19" s="10">
        <f t="shared" si="0"/>
        <v>1</v>
      </c>
      <c r="T19" s="10">
        <v>1</v>
      </c>
      <c r="V19" s="11" t="str">
        <f t="shared" si="1"/>
        <v>1</v>
      </c>
      <c r="X19" s="10">
        <v>0</v>
      </c>
      <c r="AC19">
        <f t="shared" si="2"/>
        <v>1</v>
      </c>
    </row>
    <row r="20" spans="1:29" hidden="1" x14ac:dyDescent="0.2">
      <c r="A20" t="s">
        <v>35</v>
      </c>
      <c r="B20" t="s">
        <v>25</v>
      </c>
      <c r="C20" s="6">
        <v>43705</v>
      </c>
      <c r="D20" s="7">
        <v>133.30799999999999</v>
      </c>
      <c r="E20" s="6">
        <v>43714</v>
      </c>
      <c r="F20" s="7">
        <v>152.08799999999999</v>
      </c>
      <c r="G20">
        <v>1</v>
      </c>
      <c r="H20">
        <v>0</v>
      </c>
      <c r="J20" s="7"/>
      <c r="K20" s="8"/>
      <c r="M20" s="7"/>
      <c r="N20" s="8"/>
      <c r="O20" s="9" cm="1">
        <f t="array" ref="O20">_xlfn.IFS(AND(B20="Short",F20=Q20),(D20-F20)/D20,AND(B20="Long",F20=Q20),(F20/D20)-1,AND(B20="Long",F20&lt;&gt;Q20),(F20/D20)-1,AND(B20="Short",F20&lt;&gt;Q20),(D20-F20)/D20)</f>
        <v>0.14087676658565118</v>
      </c>
      <c r="P20" t="s">
        <v>23</v>
      </c>
      <c r="Q20" s="7">
        <v>152.08799999999999</v>
      </c>
      <c r="R20" s="8">
        <v>43705</v>
      </c>
      <c r="S20" s="10">
        <f t="shared" si="0"/>
        <v>9</v>
      </c>
      <c r="T20" s="10">
        <v>1</v>
      </c>
      <c r="V20" s="11" t="str">
        <f t="shared" si="1"/>
        <v>1</v>
      </c>
      <c r="X20" s="10">
        <v>0</v>
      </c>
      <c r="AC20">
        <f t="shared" si="2"/>
        <v>9</v>
      </c>
    </row>
    <row r="21" spans="1:29" hidden="1" x14ac:dyDescent="0.2">
      <c r="A21" t="s">
        <v>35</v>
      </c>
      <c r="B21" t="s">
        <v>25</v>
      </c>
      <c r="C21" s="6">
        <v>43906</v>
      </c>
      <c r="D21" s="7">
        <v>142.69327999999999</v>
      </c>
      <c r="E21" s="6">
        <v>43916</v>
      </c>
      <c r="F21" s="7">
        <v>159.73408000000001</v>
      </c>
      <c r="G21">
        <v>1</v>
      </c>
      <c r="H21">
        <v>0</v>
      </c>
      <c r="J21" s="7"/>
      <c r="K21" s="8"/>
      <c r="M21" s="7"/>
      <c r="N21" s="8"/>
      <c r="O21" s="9" cm="1">
        <f t="array" ref="O21">_xlfn.IFS(AND(B21="Short",F21=Q21),(D21-F21)/D21,AND(B21="Long",F21=Q21),(F21/D21)-1,AND(B21="Long",F21&lt;&gt;Q21),(F21/D21)-1,AND(B21="Short",F21&lt;&gt;Q21),(D21-F21)/D21)</f>
        <v>0.11942258247900694</v>
      </c>
      <c r="P21" t="s">
        <v>23</v>
      </c>
      <c r="Q21" s="7">
        <v>159.73408000000001</v>
      </c>
      <c r="R21" s="8">
        <v>43906</v>
      </c>
      <c r="S21" s="10">
        <f t="shared" si="0"/>
        <v>10</v>
      </c>
      <c r="T21" s="10">
        <v>1</v>
      </c>
      <c r="V21" s="11" t="str">
        <f t="shared" si="1"/>
        <v>1</v>
      </c>
      <c r="X21" s="10">
        <v>0</v>
      </c>
      <c r="AC21">
        <f t="shared" si="2"/>
        <v>10</v>
      </c>
    </row>
    <row r="22" spans="1:29" hidden="1" x14ac:dyDescent="0.2">
      <c r="A22" t="s">
        <v>35</v>
      </c>
      <c r="B22" t="s">
        <v>25</v>
      </c>
      <c r="C22" s="6">
        <v>44524</v>
      </c>
      <c r="D22" s="7">
        <v>266.99200000000002</v>
      </c>
      <c r="E22" s="6">
        <v>44890</v>
      </c>
      <c r="F22" s="7">
        <v>200.66</v>
      </c>
      <c r="G22">
        <v>0</v>
      </c>
      <c r="H22">
        <v>0</v>
      </c>
      <c r="J22" s="7"/>
      <c r="K22" s="8"/>
      <c r="M22" s="7"/>
      <c r="N22" s="8"/>
      <c r="O22" s="9" cm="1">
        <f t="array" ref="O22">_xlfn.IFS(AND(B22="Short",F22=Q22),(D22-F22)/D22,AND(B22="Long",F22=Q22),(F22/D22)-1,AND(B22="Long",F22&lt;&gt;Q22),(F22/D22)-1,AND(B22="Short",F22&lt;&gt;Q22),(D22-F22)/D22)</f>
        <v>-0.24844190088092533</v>
      </c>
      <c r="P22" t="s">
        <v>23</v>
      </c>
      <c r="Q22" s="7">
        <v>308.11200000000002</v>
      </c>
      <c r="R22" s="8">
        <v>44524</v>
      </c>
      <c r="S22" s="10">
        <f t="shared" si="0"/>
        <v>366</v>
      </c>
      <c r="T22" s="10">
        <v>0</v>
      </c>
      <c r="V22" s="11" t="b">
        <f t="shared" si="1"/>
        <v>0</v>
      </c>
      <c r="X22" s="10">
        <v>0</v>
      </c>
      <c r="AC22" t="b">
        <f t="shared" si="2"/>
        <v>0</v>
      </c>
    </row>
    <row r="23" spans="1:29" hidden="1" x14ac:dyDescent="0.2">
      <c r="A23" t="s">
        <v>36</v>
      </c>
      <c r="B23" t="s">
        <v>25</v>
      </c>
      <c r="C23" s="6">
        <v>43906</v>
      </c>
      <c r="D23" s="7">
        <v>129.70400000000001</v>
      </c>
      <c r="E23" s="6">
        <v>43928</v>
      </c>
      <c r="F23" s="7">
        <v>146.14400000000001</v>
      </c>
      <c r="G23">
        <v>1</v>
      </c>
      <c r="H23">
        <v>0</v>
      </c>
      <c r="J23" s="7"/>
      <c r="K23" s="8"/>
      <c r="M23" s="7"/>
      <c r="N23" s="8"/>
      <c r="O23" s="9" cm="1">
        <f t="array" ref="O23">_xlfn.IFS(AND(B23="Short",F23=Q23),(D23-F23)/D23,AND(B23="Long",F23=Q23),(F23/D23)-1,AND(B23="Long",F23&lt;&gt;Q23),(F23/D23)-1,AND(B23="Short",F23&lt;&gt;Q23),(D23-F23)/D23)</f>
        <v>0.12675013877752428</v>
      </c>
      <c r="P23" t="s">
        <v>23</v>
      </c>
      <c r="Q23" s="7">
        <v>146.14400000000001</v>
      </c>
      <c r="R23" s="8">
        <v>43906</v>
      </c>
      <c r="S23" s="10">
        <f t="shared" si="0"/>
        <v>22</v>
      </c>
      <c r="T23" s="10">
        <v>1</v>
      </c>
      <c r="V23" s="11" t="str">
        <f t="shared" si="1"/>
        <v>1</v>
      </c>
      <c r="X23" s="10">
        <v>0</v>
      </c>
      <c r="AC23">
        <f t="shared" si="2"/>
        <v>22</v>
      </c>
    </row>
    <row r="24" spans="1:29" hidden="1" x14ac:dyDescent="0.2">
      <c r="A24" t="s">
        <v>37</v>
      </c>
      <c r="B24" t="s">
        <v>25</v>
      </c>
      <c r="C24" s="6">
        <v>43889</v>
      </c>
      <c r="D24" s="7">
        <v>16.228999999999999</v>
      </c>
      <c r="E24" s="6">
        <v>44091</v>
      </c>
      <c r="F24" s="7">
        <v>18.518999999999998</v>
      </c>
      <c r="G24">
        <v>1</v>
      </c>
      <c r="H24">
        <v>0</v>
      </c>
      <c r="J24" s="7"/>
      <c r="K24" s="8"/>
      <c r="M24" s="7"/>
      <c r="N24" s="8"/>
      <c r="O24" s="9" cm="1">
        <f t="array" ref="O24">_xlfn.IFS(AND(B24="Short",F24=Q24),(D24-F24)/D24,AND(B24="Long",F24=Q24),(F24/D24)-1,AND(B24="Long",F24&lt;&gt;Q24),(F24/D24)-1,AND(B24="Short",F24&lt;&gt;Q24),(D24-F24)/D24)</f>
        <v>0.14110542855382335</v>
      </c>
      <c r="P24" t="s">
        <v>23</v>
      </c>
      <c r="Q24" s="7">
        <v>18.518999999999998</v>
      </c>
      <c r="R24" s="8">
        <v>43889</v>
      </c>
      <c r="S24" s="10">
        <f t="shared" si="0"/>
        <v>202</v>
      </c>
      <c r="T24" s="10">
        <v>1</v>
      </c>
      <c r="V24" s="11" t="str">
        <f t="shared" si="1"/>
        <v>1</v>
      </c>
      <c r="X24" s="10">
        <v>0</v>
      </c>
      <c r="AC24">
        <f t="shared" si="2"/>
        <v>202</v>
      </c>
    </row>
    <row r="25" spans="1:29" hidden="1" x14ac:dyDescent="0.2">
      <c r="A25" t="s">
        <v>38</v>
      </c>
      <c r="B25" t="s">
        <v>25</v>
      </c>
      <c r="C25" s="6">
        <v>43906</v>
      </c>
      <c r="D25" s="7">
        <v>30.559000000000001</v>
      </c>
      <c r="E25" s="6">
        <v>43915</v>
      </c>
      <c r="F25" s="7">
        <v>35.149000000000001</v>
      </c>
      <c r="G25">
        <v>1</v>
      </c>
      <c r="H25">
        <v>0</v>
      </c>
      <c r="J25" s="7"/>
      <c r="K25" s="8"/>
      <c r="M25" s="7"/>
      <c r="N25" s="8"/>
      <c r="O25" s="9" cm="1">
        <f t="array" ref="O25">_xlfn.IFS(AND(B25="Short",F25=Q25),(D25-F25)/D25,AND(B25="Long",F25=Q25),(F25/D25)-1,AND(B25="Long",F25&lt;&gt;Q25),(F25/D25)-1,AND(B25="Short",F25&lt;&gt;Q25),(D25-F25)/D25)</f>
        <v>0.15020125004090445</v>
      </c>
      <c r="P25" t="s">
        <v>23</v>
      </c>
      <c r="Q25" s="7">
        <v>35.149000000000001</v>
      </c>
      <c r="R25" s="8">
        <v>43906</v>
      </c>
      <c r="S25" s="10">
        <f t="shared" si="0"/>
        <v>9</v>
      </c>
      <c r="T25" s="10">
        <v>1</v>
      </c>
      <c r="V25" s="11" t="str">
        <f t="shared" si="1"/>
        <v>1</v>
      </c>
      <c r="X25" s="10">
        <v>0</v>
      </c>
      <c r="AC25">
        <f t="shared" si="2"/>
        <v>9</v>
      </c>
    </row>
    <row r="26" spans="1:29" hidden="1" x14ac:dyDescent="0.2">
      <c r="A26" t="s">
        <v>39</v>
      </c>
      <c r="B26" t="s">
        <v>25</v>
      </c>
      <c r="C26" s="6">
        <v>43906</v>
      </c>
      <c r="D26" s="7">
        <v>94.153000000000006</v>
      </c>
      <c r="E26" s="6">
        <v>43916</v>
      </c>
      <c r="F26" s="7">
        <v>105.68300000000001</v>
      </c>
      <c r="G26">
        <v>1</v>
      </c>
      <c r="H26">
        <v>0</v>
      </c>
      <c r="J26" s="7"/>
      <c r="K26" s="8"/>
      <c r="M26" s="7"/>
      <c r="N26" s="8"/>
      <c r="O26" s="9" cm="1">
        <f t="array" ref="O26">_xlfn.IFS(AND(B26="Short",F26=Q26),(D26-F26)/D26,AND(B26="Long",F26=Q26),(F26/D26)-1,AND(B26="Long",F26&lt;&gt;Q26),(F26/D26)-1,AND(B26="Short",F26&lt;&gt;Q26),(D26-F26)/D26)</f>
        <v>0.12246025086826751</v>
      </c>
      <c r="P26" t="s">
        <v>23</v>
      </c>
      <c r="Q26" s="7">
        <v>105.68300000000001</v>
      </c>
      <c r="R26" s="8">
        <v>43906</v>
      </c>
      <c r="S26" s="10">
        <f t="shared" si="0"/>
        <v>10</v>
      </c>
      <c r="T26" s="10">
        <v>1</v>
      </c>
      <c r="V26" s="11" t="str">
        <f t="shared" si="1"/>
        <v>1</v>
      </c>
      <c r="X26" s="10">
        <v>0</v>
      </c>
      <c r="AC26">
        <f t="shared" si="2"/>
        <v>10</v>
      </c>
    </row>
    <row r="27" spans="1:29" hidden="1" x14ac:dyDescent="0.2">
      <c r="A27" t="s">
        <v>40</v>
      </c>
      <c r="B27" t="s">
        <v>25</v>
      </c>
      <c r="C27" s="6">
        <v>43906</v>
      </c>
      <c r="D27" s="7">
        <v>77.647999999999996</v>
      </c>
      <c r="E27" s="6">
        <v>43907</v>
      </c>
      <c r="F27" s="7">
        <v>86.628</v>
      </c>
      <c r="G27">
        <v>1</v>
      </c>
      <c r="H27">
        <v>0</v>
      </c>
      <c r="J27" s="7"/>
      <c r="K27" s="8"/>
      <c r="M27" s="7"/>
      <c r="N27" s="8"/>
      <c r="O27" s="9" cm="1">
        <f t="array" ref="O27">_xlfn.IFS(AND(B27="Short",F27=Q27),(D27-F27)/D27,AND(B27="Long",F27=Q27),(F27/D27)-1,AND(B27="Long",F27&lt;&gt;Q27),(F27/D27)-1,AND(B27="Short",F27&lt;&gt;Q27),(D27-F27)/D27)</f>
        <v>0.11565011333195963</v>
      </c>
      <c r="P27" t="s">
        <v>23</v>
      </c>
      <c r="Q27" s="7">
        <v>86.628</v>
      </c>
      <c r="R27" s="8">
        <v>43906</v>
      </c>
      <c r="S27" s="10">
        <f t="shared" si="0"/>
        <v>1</v>
      </c>
      <c r="T27" s="10">
        <v>1</v>
      </c>
      <c r="V27" s="11" t="str">
        <f t="shared" si="1"/>
        <v>1</v>
      </c>
      <c r="X27" s="10">
        <v>0</v>
      </c>
      <c r="AC27">
        <f t="shared" si="2"/>
        <v>1</v>
      </c>
    </row>
    <row r="28" spans="1:29" hidden="1" x14ac:dyDescent="0.2">
      <c r="A28" t="s">
        <v>41</v>
      </c>
      <c r="B28" t="s">
        <v>25</v>
      </c>
      <c r="C28" s="6">
        <v>43906</v>
      </c>
      <c r="D28" s="7">
        <v>24.341999999999999</v>
      </c>
      <c r="E28" s="6">
        <v>43969</v>
      </c>
      <c r="F28" s="7">
        <v>28.962</v>
      </c>
      <c r="G28">
        <v>1</v>
      </c>
      <c r="H28">
        <v>0</v>
      </c>
      <c r="J28" s="7"/>
      <c r="K28" s="8"/>
      <c r="M28" s="7"/>
      <c r="N28" s="8"/>
      <c r="O28" s="9" cm="1">
        <f t="array" ref="O28">_xlfn.IFS(AND(B28="Short",F28=Q28),(D28-F28)/D28,AND(B28="Long",F28=Q28),(F28/D28)-1,AND(B28="Long",F28&lt;&gt;Q28),(F28/D28)-1,AND(B28="Short",F28&lt;&gt;Q28),(D28-F28)/D28)</f>
        <v>0.18979541533152577</v>
      </c>
      <c r="P28" t="s">
        <v>23</v>
      </c>
      <c r="Q28" s="7">
        <v>28.962</v>
      </c>
      <c r="R28" s="8">
        <v>43906</v>
      </c>
      <c r="S28" s="10">
        <f t="shared" si="0"/>
        <v>63</v>
      </c>
      <c r="T28" s="10">
        <v>1</v>
      </c>
      <c r="V28" s="11" t="str">
        <f t="shared" si="1"/>
        <v>1</v>
      </c>
      <c r="X28" s="10">
        <v>0</v>
      </c>
      <c r="AC28">
        <f t="shared" si="2"/>
        <v>63</v>
      </c>
    </row>
    <row r="29" spans="1:29" hidden="1" x14ac:dyDescent="0.2">
      <c r="A29" t="s">
        <v>41</v>
      </c>
      <c r="B29" t="s">
        <v>22</v>
      </c>
      <c r="C29" s="6">
        <v>44144</v>
      </c>
      <c r="D29" s="7">
        <v>36.58</v>
      </c>
      <c r="E29" s="6">
        <v>44510</v>
      </c>
      <c r="F29" s="7">
        <v>58.86</v>
      </c>
      <c r="G29">
        <v>0</v>
      </c>
      <c r="H29">
        <v>0</v>
      </c>
      <c r="J29" s="7"/>
      <c r="K29" s="8"/>
      <c r="M29" s="7"/>
      <c r="N29" s="8"/>
      <c r="O29" s="9" cm="1">
        <f t="array" ref="O29">_xlfn.IFS(AND(B29="Short",F29=Q29),(D29-F29)/D29,AND(B29="Long",F29=Q29),(F29/D29)-1,AND(B29="Long",F29&lt;&gt;Q29),(F29/D29)-1,AND(B29="Short",F29&lt;&gt;Q29),(D29-F29)/D29)</f>
        <v>-0.60907599781301258</v>
      </c>
      <c r="P29" t="s">
        <v>23</v>
      </c>
      <c r="Q29" s="7">
        <v>32.78</v>
      </c>
      <c r="R29" s="8">
        <v>44144</v>
      </c>
      <c r="S29" s="10">
        <f t="shared" si="0"/>
        <v>366</v>
      </c>
      <c r="T29" s="10">
        <v>0</v>
      </c>
      <c r="V29" s="11" t="b">
        <f t="shared" si="1"/>
        <v>0</v>
      </c>
      <c r="X29" s="10">
        <v>0</v>
      </c>
      <c r="AC29" t="b">
        <f t="shared" si="2"/>
        <v>0</v>
      </c>
    </row>
    <row r="30" spans="1:29" x14ac:dyDescent="0.2">
      <c r="A30" t="s">
        <v>40</v>
      </c>
      <c r="B30" t="s">
        <v>25</v>
      </c>
      <c r="C30" s="6">
        <v>44685</v>
      </c>
      <c r="D30" s="7">
        <v>100.52500000000001</v>
      </c>
      <c r="E30" s="6">
        <v>45051</v>
      </c>
      <c r="F30" s="7">
        <v>78.56</v>
      </c>
      <c r="G30">
        <v>0</v>
      </c>
      <c r="H30">
        <v>0</v>
      </c>
      <c r="J30" s="7"/>
      <c r="K30" s="8"/>
      <c r="M30" s="7"/>
      <c r="N30" s="8"/>
      <c r="O30" s="9" cm="1">
        <f t="array" ref="O30">_xlfn.IFS(AND(B30="Short",F30=Q30),(D30-F30)/D30,AND(B30="Long",F30=Q30),(F30/D30)-1,AND(B30="Long",F30&lt;&gt;Q30),(F30/D30)-1,AND(B30="Short",F30&lt;&gt;Q30),(D30-F30)/D30)</f>
        <v>-0.21850285998507835</v>
      </c>
      <c r="P30" t="s">
        <v>23</v>
      </c>
      <c r="Q30" s="7">
        <v>115.27500000000001</v>
      </c>
      <c r="R30" s="8">
        <v>44685</v>
      </c>
      <c r="S30" s="10">
        <f t="shared" si="0"/>
        <v>366</v>
      </c>
      <c r="T30" s="10">
        <v>0</v>
      </c>
      <c r="V30" s="11" t="b">
        <f t="shared" si="1"/>
        <v>0</v>
      </c>
      <c r="X30" s="10">
        <v>0</v>
      </c>
      <c r="AC30" t="b">
        <f t="shared" si="2"/>
        <v>0</v>
      </c>
    </row>
    <row r="31" spans="1:29" hidden="1" x14ac:dyDescent="0.2">
      <c r="A31" t="s">
        <v>43</v>
      </c>
      <c r="B31" t="s">
        <v>22</v>
      </c>
      <c r="C31" s="6">
        <v>44231</v>
      </c>
      <c r="D31" s="7">
        <v>601.36800000000005</v>
      </c>
      <c r="E31" s="6">
        <v>44258</v>
      </c>
      <c r="F31" s="7">
        <v>540.048</v>
      </c>
      <c r="G31">
        <v>1</v>
      </c>
      <c r="H31">
        <v>0</v>
      </c>
      <c r="J31" s="7"/>
      <c r="K31" s="8"/>
      <c r="M31" s="7"/>
      <c r="N31" s="8"/>
      <c r="O31" s="9" cm="1">
        <f t="array" ref="O31">_xlfn.IFS(AND(B31="Short",F31=Q31),(D31-F31)/D31,AND(B31="Long",F31=Q31),(F31/D31)-1,AND(B31="Long",F31&lt;&gt;Q31),(F31/D31)-1,AND(B31="Short",F31&lt;&gt;Q31),(D31-F31)/D31)</f>
        <v>0.1019675140679252</v>
      </c>
      <c r="P31" t="s">
        <v>23</v>
      </c>
      <c r="Q31" s="7">
        <v>540.048</v>
      </c>
      <c r="R31" s="8">
        <v>44231</v>
      </c>
      <c r="S31" s="10">
        <f t="shared" si="0"/>
        <v>27</v>
      </c>
      <c r="T31" s="10">
        <v>1</v>
      </c>
      <c r="V31" s="11" t="str">
        <f t="shared" si="1"/>
        <v>1</v>
      </c>
      <c r="X31" s="10">
        <v>0</v>
      </c>
      <c r="AC31">
        <f t="shared" si="2"/>
        <v>27</v>
      </c>
    </row>
    <row r="32" spans="1:29" hidden="1" x14ac:dyDescent="0.2">
      <c r="A32" t="s">
        <v>46</v>
      </c>
      <c r="B32" t="s">
        <v>25</v>
      </c>
      <c r="C32" s="6">
        <v>43899</v>
      </c>
      <c r="D32" s="7">
        <v>43.585999999999999</v>
      </c>
      <c r="E32" s="6">
        <v>43928</v>
      </c>
      <c r="F32" s="7">
        <v>49.146000000000001</v>
      </c>
      <c r="G32">
        <v>1</v>
      </c>
      <c r="H32">
        <v>0</v>
      </c>
      <c r="J32" s="7"/>
      <c r="K32" s="8"/>
      <c r="M32" s="7"/>
      <c r="N32" s="8"/>
      <c r="O32" s="9" cm="1">
        <f t="array" ref="O32">_xlfn.IFS(AND(B32="Short",F32=Q32),(D32-F32)/D32,AND(B32="Long",F32=Q32),(F32/D32)-1,AND(B32="Long",F32&lt;&gt;Q32),(F32/D32)-1,AND(B32="Short",F32&lt;&gt;Q32),(D32-F32)/D32)</f>
        <v>0.12756389666406642</v>
      </c>
      <c r="P32" t="s">
        <v>23</v>
      </c>
      <c r="Q32" s="7">
        <v>49.146000000000001</v>
      </c>
      <c r="R32" s="8">
        <v>43899</v>
      </c>
      <c r="S32" s="10">
        <f t="shared" si="0"/>
        <v>29</v>
      </c>
      <c r="T32" s="10">
        <v>1</v>
      </c>
      <c r="V32" s="11" t="str">
        <f t="shared" si="1"/>
        <v>1</v>
      </c>
      <c r="X32" s="10">
        <v>0</v>
      </c>
      <c r="AC32">
        <f t="shared" si="2"/>
        <v>29</v>
      </c>
    </row>
    <row r="33" spans="1:29" hidden="1" x14ac:dyDescent="0.2">
      <c r="A33" t="s">
        <v>46</v>
      </c>
      <c r="B33" t="s">
        <v>22</v>
      </c>
      <c r="C33" s="6">
        <v>44041</v>
      </c>
      <c r="D33" s="7">
        <v>74.710999999999999</v>
      </c>
      <c r="E33" s="6">
        <v>44407</v>
      </c>
      <c r="F33" s="7">
        <v>106.19</v>
      </c>
      <c r="G33">
        <v>0</v>
      </c>
      <c r="H33">
        <v>0</v>
      </c>
      <c r="J33" s="7"/>
      <c r="K33" s="8"/>
      <c r="M33" s="7"/>
      <c r="N33" s="8"/>
      <c r="O33" s="9" cm="1">
        <f t="array" ref="O33">_xlfn.IFS(AND(B33="Short",F33=Q33),(D33-F33)/D33,AND(B33="Long",F33=Q33),(F33/D33)-1,AND(B33="Long",F33&lt;&gt;Q33),(F33/D33)-1,AND(B33="Short",F33&lt;&gt;Q33),(D33-F33)/D33)</f>
        <v>-0.42134357725100724</v>
      </c>
      <c r="P33" t="s">
        <v>23</v>
      </c>
      <c r="Q33" s="7">
        <v>66.820999999999998</v>
      </c>
      <c r="R33" s="8">
        <v>44041</v>
      </c>
      <c r="S33" s="10">
        <f t="shared" si="0"/>
        <v>366</v>
      </c>
      <c r="T33" s="10">
        <v>0</v>
      </c>
      <c r="V33" s="11" t="b">
        <f t="shared" si="1"/>
        <v>0</v>
      </c>
      <c r="X33" s="10">
        <v>0</v>
      </c>
      <c r="AC33" t="b">
        <f t="shared" si="2"/>
        <v>0</v>
      </c>
    </row>
    <row r="34" spans="1:29" hidden="1" x14ac:dyDescent="0.2">
      <c r="A34" t="s">
        <v>46</v>
      </c>
      <c r="B34" t="s">
        <v>22</v>
      </c>
      <c r="C34" s="6">
        <v>44594</v>
      </c>
      <c r="D34" s="7">
        <v>128.57900000000001</v>
      </c>
      <c r="E34" s="6">
        <v>44603</v>
      </c>
      <c r="F34" s="7">
        <v>115.46899999999999</v>
      </c>
      <c r="G34">
        <v>1</v>
      </c>
      <c r="H34">
        <v>0</v>
      </c>
      <c r="J34" s="7"/>
      <c r="K34" s="8"/>
      <c r="M34" s="7"/>
      <c r="N34" s="8"/>
      <c r="O34" s="9" cm="1">
        <f t="array" ref="O34">_xlfn.IFS(AND(B34="Short",F34=Q34),(D34-F34)/D34,AND(B34="Long",F34=Q34),(F34/D34)-1,AND(B34="Long",F34&lt;&gt;Q34),(F34/D34)-1,AND(B34="Short",F34&lt;&gt;Q34),(D34-F34)/D34)</f>
        <v>0.10196066231655257</v>
      </c>
      <c r="P34" t="s">
        <v>23</v>
      </c>
      <c r="Q34" s="7">
        <v>115.46899999999999</v>
      </c>
      <c r="R34" s="8">
        <v>44594</v>
      </c>
      <c r="S34" s="10">
        <f t="shared" si="0"/>
        <v>9</v>
      </c>
      <c r="T34" s="10">
        <v>1</v>
      </c>
      <c r="V34" s="11" t="str">
        <f t="shared" si="1"/>
        <v>1</v>
      </c>
      <c r="X34" s="10">
        <v>0</v>
      </c>
      <c r="AC34">
        <f t="shared" si="2"/>
        <v>9</v>
      </c>
    </row>
    <row r="35" spans="1:29" hidden="1" x14ac:dyDescent="0.2">
      <c r="A35" t="s">
        <v>47</v>
      </c>
      <c r="B35" t="s">
        <v>25</v>
      </c>
      <c r="C35" s="6">
        <v>43906</v>
      </c>
      <c r="D35" s="7">
        <v>66.715999999999994</v>
      </c>
      <c r="E35" s="6">
        <v>43927</v>
      </c>
      <c r="F35" s="7">
        <v>75.475999999999999</v>
      </c>
      <c r="G35">
        <v>1</v>
      </c>
      <c r="H35">
        <v>0</v>
      </c>
      <c r="J35" s="7"/>
      <c r="K35" s="8"/>
      <c r="M35" s="7"/>
      <c r="N35" s="8"/>
      <c r="O35" s="9" cm="1">
        <f t="array" ref="O35">_xlfn.IFS(AND(B35="Short",F35=Q35),(D35-F35)/D35,AND(B35="Long",F35=Q35),(F35/D35)-1,AND(B35="Long",F35&lt;&gt;Q35),(F35/D35)-1,AND(B35="Short",F35&lt;&gt;Q35),(D35-F35)/D35)</f>
        <v>0.13130283590143299</v>
      </c>
      <c r="P35" t="s">
        <v>23</v>
      </c>
      <c r="Q35" s="7">
        <v>75.475999999999999</v>
      </c>
      <c r="R35" s="8">
        <v>43906</v>
      </c>
      <c r="S35" s="10">
        <f t="shared" si="0"/>
        <v>21</v>
      </c>
      <c r="T35" s="10">
        <v>1</v>
      </c>
      <c r="V35" s="11" t="str">
        <f t="shared" si="1"/>
        <v>1</v>
      </c>
      <c r="X35" s="10">
        <v>0</v>
      </c>
      <c r="AC35">
        <f t="shared" si="2"/>
        <v>21</v>
      </c>
    </row>
    <row r="36" spans="1:29" hidden="1" x14ac:dyDescent="0.2">
      <c r="A36" t="s">
        <v>42</v>
      </c>
      <c r="B36" t="s">
        <v>25</v>
      </c>
      <c r="C36" s="6">
        <v>43906</v>
      </c>
      <c r="D36" s="7">
        <v>76.614000000000004</v>
      </c>
      <c r="E36" s="6">
        <v>43971</v>
      </c>
      <c r="F36" s="7">
        <v>91.554000000000002</v>
      </c>
      <c r="G36">
        <v>1</v>
      </c>
      <c r="H36">
        <v>0</v>
      </c>
      <c r="J36" s="7"/>
      <c r="K36" s="8"/>
      <c r="M36" s="7"/>
      <c r="N36" s="8"/>
      <c r="O36" s="9" cm="1">
        <f t="array" ref="O36">_xlfn.IFS(AND(B36="Short",F36=Q36),(D36-F36)/D36,AND(B36="Long",F36=Q36),(F36/D36)-1,AND(B36="Long",F36&lt;&gt;Q36),(F36/D36)-1,AND(B36="Short",F36&lt;&gt;Q36),(D36-F36)/D36)</f>
        <v>0.19500352416007516</v>
      </c>
      <c r="P36" t="s">
        <v>23</v>
      </c>
      <c r="Q36" s="7">
        <v>91.554000000000002</v>
      </c>
      <c r="R36" s="8">
        <v>43906</v>
      </c>
      <c r="S36" s="10">
        <f t="shared" si="0"/>
        <v>65</v>
      </c>
      <c r="T36" s="10">
        <v>1</v>
      </c>
      <c r="V36" s="11" t="str">
        <f t="shared" si="1"/>
        <v>1</v>
      </c>
      <c r="X36" s="10">
        <v>0</v>
      </c>
      <c r="AC36">
        <f t="shared" si="2"/>
        <v>65</v>
      </c>
    </row>
    <row r="37" spans="1:29" x14ac:dyDescent="0.2">
      <c r="A37" t="s">
        <v>43</v>
      </c>
      <c r="B37" t="s">
        <v>25</v>
      </c>
      <c r="C37" s="6">
        <v>44679</v>
      </c>
      <c r="D37" s="7">
        <v>289.84300000000002</v>
      </c>
      <c r="E37" s="6">
        <v>44959</v>
      </c>
      <c r="F37" s="7">
        <v>368.27300000000002</v>
      </c>
      <c r="G37">
        <v>1</v>
      </c>
      <c r="H37">
        <v>0</v>
      </c>
      <c r="J37" s="7"/>
      <c r="K37" s="8"/>
      <c r="M37" s="7"/>
      <c r="N37" s="8"/>
      <c r="O37" s="9" cm="1">
        <f t="array" ref="O37">_xlfn.IFS(AND(B37="Short",F37=Q37),(D37-F37)/D37,AND(B37="Long",F37=Q37),(F37/D37)-1,AND(B37="Long",F37&lt;&gt;Q37),(F37/D37)-1,AND(B37="Short",F37&lt;&gt;Q37),(D37-F37)/D37)</f>
        <v>0.27059477027218182</v>
      </c>
      <c r="P37" t="s">
        <v>23</v>
      </c>
      <c r="Q37" s="7">
        <v>368.27300000000002</v>
      </c>
      <c r="R37" s="8">
        <v>44679</v>
      </c>
      <c r="S37" s="10">
        <f t="shared" si="0"/>
        <v>280</v>
      </c>
      <c r="T37" s="10">
        <v>1</v>
      </c>
      <c r="V37" s="11" t="str">
        <f t="shared" si="1"/>
        <v>1</v>
      </c>
      <c r="X37" s="10">
        <v>0</v>
      </c>
      <c r="AC37">
        <f t="shared" si="2"/>
        <v>280</v>
      </c>
    </row>
    <row r="38" spans="1:29" hidden="1" x14ac:dyDescent="0.2">
      <c r="A38" t="s">
        <v>44</v>
      </c>
      <c r="B38" t="s">
        <v>22</v>
      </c>
      <c r="C38" s="6">
        <v>43685</v>
      </c>
      <c r="D38" s="7">
        <v>73.998000000000005</v>
      </c>
      <c r="E38" s="6">
        <v>43690</v>
      </c>
      <c r="F38" s="7">
        <v>66.878</v>
      </c>
      <c r="G38">
        <v>1</v>
      </c>
      <c r="H38">
        <v>0</v>
      </c>
      <c r="J38" s="7"/>
      <c r="K38" s="8"/>
      <c r="M38" s="7"/>
      <c r="N38" s="8"/>
      <c r="O38" s="9" cm="1">
        <f t="array" ref="O38">_xlfn.IFS(AND(B38="Short",F38=Q38),(D38-F38)/D38,AND(B38="Long",F38=Q38),(F38/D38)-1,AND(B38="Long",F38&lt;&gt;Q38),(F38/D38)-1,AND(B38="Short",F38&lt;&gt;Q38),(D38-F38)/D38)</f>
        <v>9.6218816724776404E-2</v>
      </c>
      <c r="P38" t="s">
        <v>23</v>
      </c>
      <c r="Q38" s="7">
        <v>66.878</v>
      </c>
      <c r="R38" s="8">
        <v>43685</v>
      </c>
      <c r="S38" s="10">
        <f t="shared" si="0"/>
        <v>5</v>
      </c>
      <c r="T38" s="10">
        <v>1</v>
      </c>
      <c r="V38" s="11" t="str">
        <f t="shared" si="1"/>
        <v>1</v>
      </c>
      <c r="X38" s="10">
        <v>0</v>
      </c>
      <c r="AC38">
        <f t="shared" si="2"/>
        <v>5</v>
      </c>
    </row>
    <row r="39" spans="1:29" hidden="1" x14ac:dyDescent="0.2">
      <c r="A39" t="s">
        <v>44</v>
      </c>
      <c r="B39" t="s">
        <v>22</v>
      </c>
      <c r="C39" s="6">
        <v>44686</v>
      </c>
      <c r="D39" s="7">
        <v>235.74700000000001</v>
      </c>
      <c r="E39" s="6">
        <v>44692</v>
      </c>
      <c r="F39" s="7">
        <v>213.21700000000001</v>
      </c>
      <c r="G39">
        <v>1</v>
      </c>
      <c r="H39">
        <v>0</v>
      </c>
      <c r="J39" s="7"/>
      <c r="K39" s="8"/>
      <c r="M39" s="7"/>
      <c r="N39" s="8"/>
      <c r="O39" s="9" cm="1">
        <f t="array" ref="O39">_xlfn.IFS(AND(B39="Short",F39=Q39),(D39-F39)/D39,AND(B39="Long",F39=Q39),(F39/D39)-1,AND(B39="Long",F39&lt;&gt;Q39),(F39/D39)-1,AND(B39="Short",F39&lt;&gt;Q39),(D39-F39)/D39)</f>
        <v>9.5568554424870736E-2</v>
      </c>
      <c r="P39" t="s">
        <v>23</v>
      </c>
      <c r="Q39" s="7">
        <v>213.21700000000001</v>
      </c>
      <c r="R39" s="8">
        <v>44686</v>
      </c>
      <c r="S39" s="10">
        <f t="shared" si="0"/>
        <v>6</v>
      </c>
      <c r="T39" s="10">
        <v>1</v>
      </c>
      <c r="V39" s="11" t="str">
        <f t="shared" si="1"/>
        <v>1</v>
      </c>
      <c r="X39" s="10">
        <v>0</v>
      </c>
      <c r="AC39">
        <f t="shared" si="2"/>
        <v>6</v>
      </c>
    </row>
    <row r="40" spans="1:29" hidden="1" x14ac:dyDescent="0.2">
      <c r="A40" t="s">
        <v>43</v>
      </c>
      <c r="B40" t="s">
        <v>22</v>
      </c>
      <c r="C40" s="6">
        <v>45134</v>
      </c>
      <c r="D40" s="7">
        <v>397.43200000000002</v>
      </c>
      <c r="E40" s="6">
        <v>45177</v>
      </c>
      <c r="F40" s="7">
        <v>333.452</v>
      </c>
      <c r="G40">
        <v>1</v>
      </c>
      <c r="H40">
        <v>0</v>
      </c>
      <c r="J40" s="7"/>
      <c r="K40" s="8"/>
      <c r="M40" s="7"/>
      <c r="N40" s="8"/>
      <c r="O40" s="9" cm="1">
        <f t="array" ref="O40">_xlfn.IFS(AND(B40="Short",F40=Q40),(D40-F40)/D40,AND(B40="Long",F40=Q40),(F40/D40)-1,AND(B40="Long",F40&lt;&gt;Q40),(F40/D40)-1,AND(B40="Short",F40&lt;&gt;Q40),(D40-F40)/D40)</f>
        <v>0.16098351416091311</v>
      </c>
      <c r="P40" t="s">
        <v>23</v>
      </c>
      <c r="Q40" s="7">
        <v>333.452</v>
      </c>
      <c r="R40" s="8">
        <v>45134</v>
      </c>
      <c r="S40" s="10">
        <f t="shared" si="0"/>
        <v>43</v>
      </c>
      <c r="T40" s="10">
        <v>1</v>
      </c>
      <c r="V40" s="11" t="str">
        <f t="shared" si="1"/>
        <v>1</v>
      </c>
      <c r="X40" s="10">
        <v>0</v>
      </c>
      <c r="AC40">
        <f t="shared" si="2"/>
        <v>43</v>
      </c>
    </row>
    <row r="41" spans="1:29" hidden="1" x14ac:dyDescent="0.2">
      <c r="A41" t="s">
        <v>45</v>
      </c>
      <c r="B41" t="s">
        <v>25</v>
      </c>
      <c r="C41" s="6">
        <v>43906</v>
      </c>
      <c r="D41" s="7">
        <v>93.036000000000001</v>
      </c>
      <c r="E41" s="6">
        <v>43930</v>
      </c>
      <c r="F41" s="7">
        <v>115.596</v>
      </c>
      <c r="G41">
        <v>1</v>
      </c>
      <c r="H41">
        <v>0</v>
      </c>
      <c r="J41" s="7"/>
      <c r="K41" s="8"/>
      <c r="M41" s="7"/>
      <c r="N41" s="8"/>
      <c r="O41" s="9" cm="1">
        <f t="array" ref="O41">_xlfn.IFS(AND(B41="Short",F41=Q41),(D41-F41)/D41,AND(B41="Long",F41=Q41),(F41/D41)-1,AND(B41="Long",F41&lt;&gt;Q41),(F41/D41)-1,AND(B41="Short",F41&lt;&gt;Q41),(D41-F41)/D41)</f>
        <v>0.24248677931123441</v>
      </c>
      <c r="P41" t="s">
        <v>23</v>
      </c>
      <c r="Q41" s="7">
        <v>115.596</v>
      </c>
      <c r="R41" s="8">
        <v>43906</v>
      </c>
      <c r="S41" s="10">
        <f t="shared" si="0"/>
        <v>24</v>
      </c>
      <c r="T41" s="10">
        <v>1</v>
      </c>
      <c r="V41" s="11" t="str">
        <f t="shared" si="1"/>
        <v>1</v>
      </c>
      <c r="X41" s="10">
        <v>0</v>
      </c>
      <c r="AC41">
        <f t="shared" si="2"/>
        <v>24</v>
      </c>
    </row>
    <row r="42" spans="1:29" hidden="1" x14ac:dyDescent="0.2">
      <c r="A42" t="s">
        <v>43</v>
      </c>
      <c r="B42" t="s">
        <v>22</v>
      </c>
      <c r="C42" s="6">
        <v>45323</v>
      </c>
      <c r="D42" s="7">
        <v>299.43200000000002</v>
      </c>
      <c r="E42" s="6">
        <v>45433</v>
      </c>
      <c r="F42" s="7">
        <v>263.75200000000001</v>
      </c>
      <c r="G42">
        <v>1</v>
      </c>
      <c r="H42">
        <v>0</v>
      </c>
      <c r="J42" s="7"/>
      <c r="K42" s="8"/>
      <c r="M42" s="7"/>
      <c r="N42" s="8"/>
      <c r="O42" s="9" cm="1">
        <f t="array" ref="O42">_xlfn.IFS(AND(B42="Short",F42=Q42),(D42-F42)/D42,AND(B42="Long",F42=Q42),(F42/D42)-1,AND(B42="Long",F42&lt;&gt;Q42),(F42/D42)-1,AND(B42="Short",F42&lt;&gt;Q42),(D42-F42)/D42)</f>
        <v>0.11915894092815733</v>
      </c>
      <c r="P42" t="s">
        <v>23</v>
      </c>
      <c r="Q42" s="7">
        <v>263.75200000000001</v>
      </c>
      <c r="R42" s="8">
        <v>45323</v>
      </c>
      <c r="S42" s="10">
        <f t="shared" si="0"/>
        <v>110</v>
      </c>
      <c r="T42" s="10">
        <v>1</v>
      </c>
      <c r="V42" s="11" t="str">
        <f t="shared" si="1"/>
        <v>1</v>
      </c>
      <c r="X42" s="10">
        <v>0</v>
      </c>
      <c r="AC42">
        <f t="shared" si="2"/>
        <v>110</v>
      </c>
    </row>
    <row r="43" spans="1:29" hidden="1" x14ac:dyDescent="0.2">
      <c r="A43" t="s">
        <v>50</v>
      </c>
      <c r="B43" t="s">
        <v>25</v>
      </c>
      <c r="C43" s="6">
        <v>43906</v>
      </c>
      <c r="D43" s="7">
        <v>79.477000000000004</v>
      </c>
      <c r="E43" s="6">
        <v>43920</v>
      </c>
      <c r="F43" s="7">
        <v>94.247</v>
      </c>
      <c r="G43">
        <v>1</v>
      </c>
      <c r="H43">
        <v>0</v>
      </c>
      <c r="J43" s="7"/>
      <c r="K43" s="8"/>
      <c r="M43" s="7"/>
      <c r="N43" s="8"/>
      <c r="O43" s="9" cm="1">
        <f t="array" ref="O43">_xlfn.IFS(AND(B43="Short",F43=Q43),(D43-F43)/D43,AND(B43="Long",F43=Q43),(F43/D43)-1,AND(B43="Long",F43&lt;&gt;Q43),(F43/D43)-1,AND(B43="Short",F43&lt;&gt;Q43),(D43-F43)/D43)</f>
        <v>0.18583992853278297</v>
      </c>
      <c r="P43" t="s">
        <v>23</v>
      </c>
      <c r="Q43" s="7">
        <v>94.247</v>
      </c>
      <c r="R43" s="8">
        <v>43906</v>
      </c>
      <c r="S43" s="10">
        <f t="shared" si="0"/>
        <v>14</v>
      </c>
      <c r="T43" s="10">
        <v>1</v>
      </c>
      <c r="V43" s="11" t="str">
        <f t="shared" si="1"/>
        <v>1</v>
      </c>
      <c r="X43" s="10">
        <v>0</v>
      </c>
      <c r="AC43">
        <f t="shared" si="2"/>
        <v>14</v>
      </c>
    </row>
    <row r="44" spans="1:29" x14ac:dyDescent="0.2">
      <c r="A44" t="s">
        <v>50</v>
      </c>
      <c r="B44" t="s">
        <v>25</v>
      </c>
      <c r="C44" s="6">
        <v>44854</v>
      </c>
      <c r="D44" s="7">
        <v>118.419</v>
      </c>
      <c r="E44" s="6">
        <v>44929</v>
      </c>
      <c r="F44" s="7">
        <v>137.00899999999999</v>
      </c>
      <c r="G44">
        <v>1</v>
      </c>
      <c r="H44">
        <v>0</v>
      </c>
      <c r="J44" s="7"/>
      <c r="K44" s="8"/>
      <c r="M44" s="7"/>
      <c r="N44" s="8"/>
      <c r="O44" s="9" cm="1">
        <f t="array" ref="O44">_xlfn.IFS(AND(B44="Short",F44=Q44),(D44-F44)/D44,AND(B44="Long",F44=Q44),(F44/D44)-1,AND(B44="Long",F44&lt;&gt;Q44),(F44/D44)-1,AND(B44="Short",F44&lt;&gt;Q44),(D44-F44)/D44)</f>
        <v>0.15698494329457247</v>
      </c>
      <c r="P44" t="s">
        <v>23</v>
      </c>
      <c r="Q44" s="7">
        <v>137.00899999999999</v>
      </c>
      <c r="R44" s="8">
        <v>44854</v>
      </c>
      <c r="S44" s="10">
        <f t="shared" si="0"/>
        <v>75</v>
      </c>
      <c r="T44" s="10">
        <v>1</v>
      </c>
      <c r="V44" s="11" t="str">
        <f t="shared" si="1"/>
        <v>1</v>
      </c>
      <c r="X44" s="10">
        <v>0</v>
      </c>
      <c r="AC44">
        <f t="shared" si="2"/>
        <v>75</v>
      </c>
    </row>
    <row r="45" spans="1:29" hidden="1" x14ac:dyDescent="0.2">
      <c r="A45" t="s">
        <v>48</v>
      </c>
      <c r="B45" t="s">
        <v>25</v>
      </c>
      <c r="C45" s="6">
        <v>43906</v>
      </c>
      <c r="D45" s="7">
        <v>209.88399999999999</v>
      </c>
      <c r="E45" s="6">
        <v>43928</v>
      </c>
      <c r="F45" s="7">
        <v>242.22399999999999</v>
      </c>
      <c r="G45">
        <v>1</v>
      </c>
      <c r="H45">
        <v>0</v>
      </c>
      <c r="J45" s="7"/>
      <c r="K45" s="8"/>
      <c r="M45" s="7"/>
      <c r="N45" s="8"/>
      <c r="O45" s="9" cm="1">
        <f t="array" ref="O45">_xlfn.IFS(AND(B45="Short",F45=Q45),(D45-F45)/D45,AND(B45="Long",F45=Q45),(F45/D45)-1,AND(B45="Long",F45&lt;&gt;Q45),(F45/D45)-1,AND(B45="Short",F45&lt;&gt;Q45),(D45-F45)/D45)</f>
        <v>0.1540851136818433</v>
      </c>
      <c r="P45" t="s">
        <v>23</v>
      </c>
      <c r="Q45" s="7">
        <v>242.22399999999999</v>
      </c>
      <c r="R45" s="8">
        <v>43906</v>
      </c>
      <c r="S45" s="10">
        <f t="shared" si="0"/>
        <v>22</v>
      </c>
      <c r="T45" s="10">
        <v>1</v>
      </c>
      <c r="V45" s="11" t="str">
        <f t="shared" si="1"/>
        <v>1</v>
      </c>
      <c r="X45" s="10">
        <v>0</v>
      </c>
      <c r="AC45">
        <f t="shared" si="2"/>
        <v>22</v>
      </c>
    </row>
    <row r="46" spans="1:29" hidden="1" x14ac:dyDescent="0.2">
      <c r="A46" t="s">
        <v>56</v>
      </c>
      <c r="B46" t="s">
        <v>25</v>
      </c>
      <c r="C46" s="6">
        <v>43906</v>
      </c>
      <c r="D46" s="7">
        <v>100.749</v>
      </c>
      <c r="E46" s="6">
        <v>43987</v>
      </c>
      <c r="F46" s="7">
        <v>113.039</v>
      </c>
      <c r="G46">
        <v>1</v>
      </c>
      <c r="H46">
        <v>0</v>
      </c>
      <c r="J46" s="7"/>
      <c r="K46" s="8"/>
      <c r="M46" s="7"/>
      <c r="N46" s="8"/>
      <c r="O46" s="9" cm="1">
        <f t="array" ref="O46">_xlfn.IFS(AND(B46="Short",F46=Q46),(D46-F46)/D46,AND(B46="Long",F46=Q46),(F46/D46)-1,AND(B46="Long",F46&lt;&gt;Q46),(F46/D46)-1,AND(B46="Short",F46&lt;&gt;Q46),(D46-F46)/D46)</f>
        <v>0.12198632244488783</v>
      </c>
      <c r="P46" t="s">
        <v>23</v>
      </c>
      <c r="Q46" s="7">
        <v>113.039</v>
      </c>
      <c r="R46" s="8">
        <v>43906</v>
      </c>
      <c r="S46" s="10">
        <f t="shared" si="0"/>
        <v>81</v>
      </c>
      <c r="T46" s="10">
        <v>1</v>
      </c>
      <c r="V46" s="11" t="str">
        <f t="shared" si="1"/>
        <v>1</v>
      </c>
      <c r="X46" s="10">
        <v>0</v>
      </c>
      <c r="AC46">
        <f t="shared" si="2"/>
        <v>81</v>
      </c>
    </row>
    <row r="47" spans="1:29" hidden="1" x14ac:dyDescent="0.2">
      <c r="A47" t="s">
        <v>55</v>
      </c>
      <c r="B47" t="s">
        <v>22</v>
      </c>
      <c r="C47" s="6">
        <v>44596</v>
      </c>
      <c r="D47" s="7">
        <v>153.93039999999999</v>
      </c>
      <c r="E47" s="6">
        <v>44628</v>
      </c>
      <c r="F47" s="7">
        <v>137.1694</v>
      </c>
      <c r="G47">
        <v>1</v>
      </c>
      <c r="H47">
        <v>0</v>
      </c>
      <c r="J47" s="7"/>
      <c r="K47" s="8"/>
      <c r="M47" s="7"/>
      <c r="N47" s="8"/>
      <c r="O47" s="9" cm="1">
        <f t="array" ref="O47">_xlfn.IFS(AND(B47="Short",F47=Q47),(D47-F47)/D47,AND(B47="Long",F47=Q47),(F47/D47)-1,AND(B47="Long",F47&lt;&gt;Q47),(F47/D47)-1,AND(B47="Short",F47&lt;&gt;Q47),(D47-F47)/D47)</f>
        <v>0.10888687354804506</v>
      </c>
      <c r="P47" t="s">
        <v>23</v>
      </c>
      <c r="Q47" s="7">
        <v>137.1694</v>
      </c>
      <c r="R47" s="8">
        <v>44596</v>
      </c>
      <c r="S47" s="10">
        <f t="shared" si="0"/>
        <v>32</v>
      </c>
      <c r="T47" s="10">
        <v>1</v>
      </c>
      <c r="V47" s="11" t="str">
        <f t="shared" si="1"/>
        <v>1</v>
      </c>
      <c r="X47" s="10">
        <v>0</v>
      </c>
      <c r="AC47">
        <f t="shared" si="2"/>
        <v>32</v>
      </c>
    </row>
    <row r="48" spans="1:29" hidden="1" x14ac:dyDescent="0.2">
      <c r="A48" t="s">
        <v>55</v>
      </c>
      <c r="B48" t="s">
        <v>22</v>
      </c>
      <c r="C48" s="6">
        <v>44771</v>
      </c>
      <c r="D48" s="7">
        <v>133.63800000000001</v>
      </c>
      <c r="E48" s="6">
        <v>44820</v>
      </c>
      <c r="F48" s="7">
        <v>121.018</v>
      </c>
      <c r="G48">
        <v>1</v>
      </c>
      <c r="H48">
        <v>0</v>
      </c>
      <c r="J48" s="7"/>
      <c r="K48" s="8"/>
      <c r="M48" s="7"/>
      <c r="N48" s="8"/>
      <c r="O48" s="9" cm="1">
        <f t="array" ref="O48">_xlfn.IFS(AND(B48="Short",F48=Q48),(D48-F48)/D48,AND(B48="Long",F48=Q48),(F48/D48)-1,AND(B48="Long",F48&lt;&gt;Q48),(F48/D48)-1,AND(B48="Short",F48&lt;&gt;Q48),(D48-F48)/D48)</f>
        <v>9.4434217812298923E-2</v>
      </c>
      <c r="P48" t="s">
        <v>23</v>
      </c>
      <c r="Q48" s="7">
        <v>121.018</v>
      </c>
      <c r="R48" s="8">
        <v>44771</v>
      </c>
      <c r="S48" s="10">
        <f t="shared" si="0"/>
        <v>49</v>
      </c>
      <c r="T48" s="10">
        <v>1</v>
      </c>
      <c r="V48" s="11" t="str">
        <f t="shared" si="1"/>
        <v>1</v>
      </c>
      <c r="X48" s="10">
        <v>0</v>
      </c>
      <c r="AC48">
        <f t="shared" si="2"/>
        <v>49</v>
      </c>
    </row>
    <row r="49" spans="1:29" hidden="1" x14ac:dyDescent="0.2">
      <c r="A49" t="s">
        <v>60</v>
      </c>
      <c r="B49" t="s">
        <v>22</v>
      </c>
      <c r="C49" s="6">
        <v>43914</v>
      </c>
      <c r="D49" s="7">
        <v>43.832999999999998</v>
      </c>
      <c r="E49" s="6">
        <v>44280</v>
      </c>
      <c r="F49" s="7">
        <v>119.72</v>
      </c>
      <c r="G49">
        <v>0</v>
      </c>
      <c r="H49">
        <v>0</v>
      </c>
      <c r="J49" s="7"/>
      <c r="K49" s="8"/>
      <c r="M49" s="7"/>
      <c r="N49" s="8"/>
      <c r="O49" s="9" cm="1">
        <f t="array" ref="O49">_xlfn.IFS(AND(B49="Short",F49=Q49),(D49-F49)/D49,AND(B49="Long",F49=Q49),(F49/D49)-1,AND(B49="Long",F49&lt;&gt;Q49),(F49/D49)-1,AND(B49="Short",F49&lt;&gt;Q49),(D49-F49)/D49)</f>
        <v>-1.7312755230077796</v>
      </c>
      <c r="P49" t="s">
        <v>23</v>
      </c>
      <c r="Q49" s="7">
        <v>39.762999999999998</v>
      </c>
      <c r="R49" s="8">
        <v>43914</v>
      </c>
      <c r="S49" s="10">
        <f t="shared" si="0"/>
        <v>366</v>
      </c>
      <c r="T49" s="10">
        <v>0</v>
      </c>
      <c r="V49" s="11" t="b">
        <f t="shared" si="1"/>
        <v>0</v>
      </c>
      <c r="X49" s="10">
        <v>0</v>
      </c>
      <c r="AC49" t="b">
        <f t="shared" si="2"/>
        <v>0</v>
      </c>
    </row>
    <row r="50" spans="1:29" hidden="1" x14ac:dyDescent="0.2">
      <c r="A50" t="s">
        <v>49</v>
      </c>
      <c r="B50" t="s">
        <v>25</v>
      </c>
      <c r="C50" s="6">
        <v>43888</v>
      </c>
      <c r="D50" s="7">
        <v>244.69300000000001</v>
      </c>
      <c r="E50" s="6">
        <v>43971</v>
      </c>
      <c r="F50" s="7">
        <v>273.02300000000002</v>
      </c>
      <c r="G50">
        <v>1</v>
      </c>
      <c r="H50">
        <v>0</v>
      </c>
      <c r="J50" s="7"/>
      <c r="K50" s="8"/>
      <c r="M50" s="7"/>
      <c r="N50" s="8"/>
      <c r="O50" s="9" cm="1">
        <f t="array" ref="O50">_xlfn.IFS(AND(B50="Short",F50=Q50),(D50-F50)/D50,AND(B50="Long",F50=Q50),(F50/D50)-1,AND(B50="Long",F50&lt;&gt;Q50),(F50/D50)-1,AND(B50="Short",F50&lt;&gt;Q50),(D50-F50)/D50)</f>
        <v>0.11577772964490207</v>
      </c>
      <c r="P50" t="s">
        <v>23</v>
      </c>
      <c r="Q50" s="7">
        <v>273.02300000000002</v>
      </c>
      <c r="R50" s="8">
        <v>43888</v>
      </c>
      <c r="S50" s="10">
        <f t="shared" si="0"/>
        <v>83</v>
      </c>
      <c r="T50" s="10">
        <v>1</v>
      </c>
      <c r="V50" s="11" t="str">
        <f t="shared" si="1"/>
        <v>1</v>
      </c>
      <c r="X50" s="10">
        <v>0</v>
      </c>
      <c r="AC50">
        <f t="shared" si="2"/>
        <v>83</v>
      </c>
    </row>
    <row r="51" spans="1:29" hidden="1" x14ac:dyDescent="0.2">
      <c r="A51" t="s">
        <v>53</v>
      </c>
      <c r="B51" t="s">
        <v>25</v>
      </c>
      <c r="C51" s="6">
        <v>43906</v>
      </c>
      <c r="D51" s="7">
        <v>173.77099999999999</v>
      </c>
      <c r="E51" s="6">
        <v>43908</v>
      </c>
      <c r="F51" s="7">
        <v>209.98099999999999</v>
      </c>
      <c r="G51">
        <v>1</v>
      </c>
      <c r="H51">
        <v>0</v>
      </c>
      <c r="J51" s="7"/>
      <c r="K51" s="8"/>
      <c r="M51" s="7"/>
      <c r="N51" s="8"/>
      <c r="O51" s="9" cm="1">
        <f t="array" ref="O51">_xlfn.IFS(AND(B51="Short",F51=Q51),(D51-F51)/D51,AND(B51="Long",F51=Q51),(F51/D51)-1,AND(B51="Long",F51&lt;&gt;Q51),(F51/D51)-1,AND(B51="Short",F51&lt;&gt;Q51),(D51-F51)/D51)</f>
        <v>0.20837769248033333</v>
      </c>
      <c r="P51" t="s">
        <v>23</v>
      </c>
      <c r="Q51" s="7">
        <v>209.98099999999999</v>
      </c>
      <c r="R51" s="8">
        <v>43906</v>
      </c>
      <c r="S51" s="10">
        <f t="shared" si="0"/>
        <v>2</v>
      </c>
      <c r="T51" s="10">
        <v>1</v>
      </c>
      <c r="V51" s="11" t="str">
        <f t="shared" si="1"/>
        <v>1</v>
      </c>
      <c r="X51" s="10">
        <v>0</v>
      </c>
      <c r="AC51">
        <f t="shared" si="2"/>
        <v>2</v>
      </c>
    </row>
    <row r="52" spans="1:29" hidden="1" x14ac:dyDescent="0.2">
      <c r="A52" t="s">
        <v>57</v>
      </c>
      <c r="B52" t="s">
        <v>25</v>
      </c>
      <c r="C52" s="6">
        <v>43906</v>
      </c>
      <c r="D52" s="7">
        <v>17.713000000000001</v>
      </c>
      <c r="E52" s="6">
        <v>43930</v>
      </c>
      <c r="F52" s="7">
        <v>20.143000000000001</v>
      </c>
      <c r="G52">
        <v>1</v>
      </c>
      <c r="H52">
        <v>0</v>
      </c>
      <c r="J52" s="7"/>
      <c r="K52" s="8"/>
      <c r="M52" s="7"/>
      <c r="N52" s="8"/>
      <c r="O52" s="9" cm="1">
        <f t="array" ref="O52">_xlfn.IFS(AND(B52="Short",F52=Q52),(D52-F52)/D52,AND(B52="Long",F52=Q52),(F52/D52)-1,AND(B52="Long",F52&lt;&gt;Q52),(F52/D52)-1,AND(B52="Short",F52&lt;&gt;Q52),(D52-F52)/D52)</f>
        <v>0.13718737650313328</v>
      </c>
      <c r="P52" t="s">
        <v>23</v>
      </c>
      <c r="Q52" s="7">
        <v>20.143000000000001</v>
      </c>
      <c r="R52" s="8">
        <v>43906</v>
      </c>
      <c r="S52" s="10">
        <f t="shared" si="0"/>
        <v>24</v>
      </c>
      <c r="T52" s="10">
        <v>1</v>
      </c>
      <c r="V52" s="11" t="str">
        <f t="shared" si="1"/>
        <v>1</v>
      </c>
      <c r="X52" s="10">
        <v>0</v>
      </c>
      <c r="AC52">
        <f t="shared" si="2"/>
        <v>24</v>
      </c>
    </row>
    <row r="53" spans="1:29" x14ac:dyDescent="0.2">
      <c r="A53" t="s">
        <v>55</v>
      </c>
      <c r="B53" t="s">
        <v>25</v>
      </c>
      <c r="C53" s="6">
        <v>44862</v>
      </c>
      <c r="D53" s="7">
        <v>99.210499999999996</v>
      </c>
      <c r="E53" s="6">
        <v>44959</v>
      </c>
      <c r="F53" s="7">
        <v>112.2655</v>
      </c>
      <c r="G53">
        <v>1</v>
      </c>
      <c r="H53">
        <v>0</v>
      </c>
      <c r="J53" s="7"/>
      <c r="K53" s="8"/>
      <c r="M53" s="7"/>
      <c r="N53" s="8"/>
      <c r="O53" s="9" cm="1">
        <f t="array" ref="O53">_xlfn.IFS(AND(B53="Short",F53=Q53),(D53-F53)/D53,AND(B53="Long",F53=Q53),(F53/D53)-1,AND(B53="Long",F53&lt;&gt;Q53),(F53/D53)-1,AND(B53="Short",F53&lt;&gt;Q53),(D53-F53)/D53)</f>
        <v>0.13158889432066179</v>
      </c>
      <c r="P53" t="s">
        <v>23</v>
      </c>
      <c r="Q53" s="7">
        <v>112.2655</v>
      </c>
      <c r="R53" s="8">
        <v>44862</v>
      </c>
      <c r="S53" s="10">
        <f t="shared" si="0"/>
        <v>97</v>
      </c>
      <c r="T53" s="10">
        <v>1</v>
      </c>
      <c r="V53" s="11" t="str">
        <f t="shared" si="1"/>
        <v>1</v>
      </c>
      <c r="X53" s="10">
        <v>0</v>
      </c>
      <c r="AC53">
        <f t="shared" si="2"/>
        <v>97</v>
      </c>
    </row>
    <row r="54" spans="1:29" hidden="1" x14ac:dyDescent="0.2">
      <c r="A54" t="s">
        <v>61</v>
      </c>
      <c r="B54" t="s">
        <v>22</v>
      </c>
      <c r="C54" s="6">
        <v>45505</v>
      </c>
      <c r="D54" s="7">
        <v>78.021000000000001</v>
      </c>
      <c r="E54" s="6">
        <v>45506</v>
      </c>
      <c r="F54" s="7">
        <v>68.430999999999997</v>
      </c>
      <c r="G54">
        <v>1</v>
      </c>
      <c r="H54">
        <v>0</v>
      </c>
      <c r="J54" s="7"/>
      <c r="K54" s="8"/>
      <c r="M54" s="7"/>
      <c r="N54" s="8"/>
      <c r="O54" s="9" cm="1">
        <f t="array" ref="O54">_xlfn.IFS(AND(B54="Short",F54=Q54),(D54-F54)/D54,AND(B54="Long",F54=Q54),(F54/D54)-1,AND(B54="Long",F54&lt;&gt;Q54),(F54/D54)-1,AND(B54="Short",F54&lt;&gt;Q54),(D54-F54)/D54)</f>
        <v>0.12291562528037328</v>
      </c>
      <c r="P54" t="s">
        <v>23</v>
      </c>
      <c r="Q54" s="7">
        <v>68.430999999999997</v>
      </c>
      <c r="R54" s="8">
        <v>45505</v>
      </c>
      <c r="S54" s="10">
        <f t="shared" si="0"/>
        <v>1</v>
      </c>
      <c r="T54" s="10">
        <v>1</v>
      </c>
      <c r="V54" s="11" t="str">
        <f t="shared" si="1"/>
        <v>1</v>
      </c>
      <c r="X54" s="10">
        <v>0</v>
      </c>
      <c r="AC54">
        <f t="shared" si="2"/>
        <v>1</v>
      </c>
    </row>
    <row r="55" spans="1:29" hidden="1" x14ac:dyDescent="0.2">
      <c r="A55" t="s">
        <v>49</v>
      </c>
      <c r="B55" t="s">
        <v>22</v>
      </c>
      <c r="C55" s="6">
        <v>45282</v>
      </c>
      <c r="D55" s="7">
        <v>357.02499999999998</v>
      </c>
      <c r="E55" s="6">
        <v>45506</v>
      </c>
      <c r="F55" s="7">
        <v>297.17500000000001</v>
      </c>
      <c r="G55">
        <v>1</v>
      </c>
      <c r="H55">
        <v>0</v>
      </c>
      <c r="J55" s="7"/>
      <c r="K55" s="8"/>
      <c r="M55" s="7"/>
      <c r="N55" s="8"/>
      <c r="O55" s="9" cm="1">
        <f t="array" ref="O55">_xlfn.IFS(AND(B55="Short",F55=Q55),(D55-F55)/D55,AND(B55="Long",F55=Q55),(F55/D55)-1,AND(B55="Long",F55&lt;&gt;Q55),(F55/D55)-1,AND(B55="Short",F55&lt;&gt;Q55),(D55-F55)/D55)</f>
        <v>0.16763531965548623</v>
      </c>
      <c r="P55" t="s">
        <v>23</v>
      </c>
      <c r="Q55" s="7">
        <v>297.17500000000001</v>
      </c>
      <c r="R55" s="8">
        <v>45282</v>
      </c>
      <c r="S55" s="10">
        <f t="shared" si="0"/>
        <v>224</v>
      </c>
      <c r="T55" s="10">
        <v>1</v>
      </c>
      <c r="V55" s="11" t="str">
        <f t="shared" si="1"/>
        <v>1</v>
      </c>
      <c r="X55" s="10">
        <v>0</v>
      </c>
      <c r="AC55">
        <f t="shared" si="2"/>
        <v>224</v>
      </c>
    </row>
    <row r="56" spans="1:29" hidden="1" x14ac:dyDescent="0.2">
      <c r="A56" t="s">
        <v>63</v>
      </c>
      <c r="B56" t="s">
        <v>25</v>
      </c>
      <c r="C56" s="6">
        <v>43906</v>
      </c>
      <c r="D56" s="7">
        <v>21.078399999999998</v>
      </c>
      <c r="E56" s="6">
        <v>43915</v>
      </c>
      <c r="F56" s="7">
        <v>23.682400000000001</v>
      </c>
      <c r="G56">
        <v>1</v>
      </c>
      <c r="H56">
        <v>0</v>
      </c>
      <c r="J56" s="7"/>
      <c r="K56" s="8"/>
      <c r="M56" s="7"/>
      <c r="N56" s="8"/>
      <c r="O56" s="9" cm="1">
        <f t="array" ref="O56">_xlfn.IFS(AND(B56="Short",F56=Q56),(D56-F56)/D56,AND(B56="Long",F56=Q56),(F56/D56)-1,AND(B56="Long",F56&lt;&gt;Q56),(F56/D56)-1,AND(B56="Short",F56&lt;&gt;Q56),(D56-F56)/D56)</f>
        <v>0.12353878852284828</v>
      </c>
      <c r="P56" t="s">
        <v>23</v>
      </c>
      <c r="Q56" s="7">
        <v>23.682400000000001</v>
      </c>
      <c r="R56" s="8">
        <v>43906</v>
      </c>
      <c r="S56" s="10">
        <f t="shared" si="0"/>
        <v>9</v>
      </c>
      <c r="T56" s="10">
        <v>1</v>
      </c>
      <c r="V56" s="11" t="str">
        <f t="shared" si="1"/>
        <v>1</v>
      </c>
      <c r="X56" s="10">
        <v>0</v>
      </c>
      <c r="AC56">
        <f t="shared" si="2"/>
        <v>9</v>
      </c>
    </row>
    <row r="57" spans="1:29" hidden="1" x14ac:dyDescent="0.2">
      <c r="A57" t="s">
        <v>58</v>
      </c>
      <c r="B57" t="s">
        <v>25</v>
      </c>
      <c r="C57" s="6">
        <v>43770</v>
      </c>
      <c r="D57" s="7">
        <v>45.187750000000001</v>
      </c>
      <c r="E57" s="6">
        <v>44043</v>
      </c>
      <c r="F57" s="7">
        <v>62.91525</v>
      </c>
      <c r="G57">
        <v>1</v>
      </c>
      <c r="H57">
        <v>0</v>
      </c>
      <c r="J57" s="7"/>
      <c r="K57" s="8"/>
      <c r="M57" s="7"/>
      <c r="N57" s="8"/>
      <c r="O57" s="9" cm="1">
        <f t="array" ref="O57">_xlfn.IFS(AND(B57="Short",F57=Q57),(D57-F57)/D57,AND(B57="Long",F57=Q57),(F57/D57)-1,AND(B57="Long",F57&lt;&gt;Q57),(F57/D57)-1,AND(B57="Short",F57&lt;&gt;Q57),(D57-F57)/D57)</f>
        <v>0.39230764975020893</v>
      </c>
      <c r="P57" t="s">
        <v>23</v>
      </c>
      <c r="Q57" s="7">
        <v>62.91525</v>
      </c>
      <c r="R57" s="8">
        <v>43770</v>
      </c>
      <c r="S57" s="10">
        <f t="shared" si="0"/>
        <v>273</v>
      </c>
      <c r="T57" s="10">
        <v>1</v>
      </c>
      <c r="V57" s="11" t="str">
        <f t="shared" si="1"/>
        <v>1</v>
      </c>
      <c r="X57" s="10">
        <v>0</v>
      </c>
      <c r="AC57">
        <f t="shared" si="2"/>
        <v>273</v>
      </c>
    </row>
    <row r="58" spans="1:29" hidden="1" x14ac:dyDescent="0.2">
      <c r="A58" t="s">
        <v>63</v>
      </c>
      <c r="B58" t="s">
        <v>22</v>
      </c>
      <c r="C58" s="6">
        <v>45456</v>
      </c>
      <c r="D58" s="7">
        <v>168.85509999999999</v>
      </c>
      <c r="E58" s="6">
        <v>45498</v>
      </c>
      <c r="F58" s="7">
        <v>147.40610000000001</v>
      </c>
      <c r="G58">
        <v>1</v>
      </c>
      <c r="H58">
        <v>0</v>
      </c>
      <c r="J58" s="7"/>
      <c r="K58" s="8"/>
      <c r="M58" s="7"/>
      <c r="N58" s="8"/>
      <c r="O58" s="9" cm="1">
        <f t="array" ref="O58">_xlfn.IFS(AND(B58="Short",F58=Q58),(D58-F58)/D58,AND(B58="Long",F58=Q58),(F58/D58)-1,AND(B58="Long",F58&lt;&gt;Q58),(F58/D58)-1,AND(B58="Short",F58&lt;&gt;Q58),(D58-F58)/D58)</f>
        <v>0.12702607146600833</v>
      </c>
      <c r="P58" t="s">
        <v>23</v>
      </c>
      <c r="Q58" s="7">
        <v>147.40610000000001</v>
      </c>
      <c r="R58" s="8">
        <v>45456</v>
      </c>
      <c r="S58" s="10">
        <f t="shared" si="0"/>
        <v>42</v>
      </c>
      <c r="T58" s="10">
        <v>1</v>
      </c>
      <c r="V58" s="11" t="str">
        <f t="shared" si="1"/>
        <v>1</v>
      </c>
      <c r="X58" s="10">
        <v>0</v>
      </c>
      <c r="AC58">
        <f t="shared" si="2"/>
        <v>42</v>
      </c>
    </row>
    <row r="59" spans="1:29" hidden="1" x14ac:dyDescent="0.2">
      <c r="A59" t="s">
        <v>66</v>
      </c>
      <c r="B59" t="s">
        <v>25</v>
      </c>
      <c r="C59" s="6">
        <v>43906</v>
      </c>
      <c r="D59" s="7">
        <v>94.757999999999996</v>
      </c>
      <c r="E59" s="6">
        <v>43907</v>
      </c>
      <c r="F59" s="7">
        <v>107.33799999999999</v>
      </c>
      <c r="G59">
        <v>1</v>
      </c>
      <c r="H59">
        <v>0</v>
      </c>
      <c r="J59" s="7"/>
      <c r="K59" s="8"/>
      <c r="M59" s="7"/>
      <c r="N59" s="8"/>
      <c r="O59" s="9" cm="1">
        <f t="array" ref="O59">_xlfn.IFS(AND(B59="Short",F59=Q59),(D59-F59)/D59,AND(B59="Long",F59=Q59),(F59/D59)-1,AND(B59="Long",F59&lt;&gt;Q59),(F59/D59)-1,AND(B59="Short",F59&lt;&gt;Q59),(D59-F59)/D59)</f>
        <v>0.13275923932543954</v>
      </c>
      <c r="P59" t="s">
        <v>23</v>
      </c>
      <c r="Q59" s="7">
        <v>107.33799999999999</v>
      </c>
      <c r="R59" s="8">
        <v>43906</v>
      </c>
      <c r="S59" s="10">
        <f t="shared" si="0"/>
        <v>1</v>
      </c>
      <c r="T59" s="10">
        <v>1</v>
      </c>
      <c r="V59" s="11" t="str">
        <f t="shared" si="1"/>
        <v>1</v>
      </c>
      <c r="X59" s="10">
        <v>0</v>
      </c>
      <c r="AC59">
        <f t="shared" si="2"/>
        <v>1</v>
      </c>
    </row>
    <row r="60" spans="1:29" x14ac:dyDescent="0.2">
      <c r="A60" t="s">
        <v>52</v>
      </c>
      <c r="B60" t="s">
        <v>25</v>
      </c>
      <c r="C60" s="6">
        <v>45408</v>
      </c>
      <c r="D60" s="7">
        <v>274.392</v>
      </c>
      <c r="E60" s="6">
        <v>45499</v>
      </c>
      <c r="F60" s="7">
        <v>309.512</v>
      </c>
      <c r="G60">
        <v>1</v>
      </c>
      <c r="H60">
        <v>0</v>
      </c>
      <c r="J60" s="7"/>
      <c r="K60" s="8"/>
      <c r="M60" s="7"/>
      <c r="N60" s="8"/>
      <c r="O60" s="9" cm="1">
        <f t="array" ref="O60">_xlfn.IFS(AND(B60="Short",F60=Q60),(D60-F60)/D60,AND(B60="Long",F60=Q60),(F60/D60)-1,AND(B60="Long",F60&lt;&gt;Q60),(F60/D60)-1,AND(B60="Short",F60&lt;&gt;Q60),(D60-F60)/D60)</f>
        <v>0.12799206973964261</v>
      </c>
      <c r="P60" t="s">
        <v>23</v>
      </c>
      <c r="Q60" s="7">
        <v>309.512</v>
      </c>
      <c r="R60" s="8">
        <v>45408</v>
      </c>
      <c r="S60" s="10">
        <f t="shared" si="0"/>
        <v>91</v>
      </c>
      <c r="T60" s="10">
        <v>1</v>
      </c>
      <c r="V60" s="11" t="str">
        <f t="shared" si="1"/>
        <v>1</v>
      </c>
      <c r="X60" s="10">
        <v>0</v>
      </c>
      <c r="AC60">
        <f t="shared" si="2"/>
        <v>91</v>
      </c>
    </row>
    <row r="61" spans="1:29" hidden="1" x14ac:dyDescent="0.2">
      <c r="A61" t="s">
        <v>64</v>
      </c>
      <c r="B61" t="s">
        <v>22</v>
      </c>
      <c r="C61" s="6">
        <v>43903</v>
      </c>
      <c r="D61" s="7">
        <v>172.95699999999999</v>
      </c>
      <c r="E61" s="6">
        <v>43906</v>
      </c>
      <c r="F61" s="7">
        <v>152.827</v>
      </c>
      <c r="G61">
        <v>1</v>
      </c>
      <c r="H61">
        <v>0</v>
      </c>
      <c r="J61" s="7"/>
      <c r="K61" s="8"/>
      <c r="M61" s="7"/>
      <c r="N61" s="8"/>
      <c r="O61" s="9" cm="1">
        <f t="array" ref="O61">_xlfn.IFS(AND(B61="Short",F61=Q61),(D61-F61)/D61,AND(B61="Long",F61=Q61),(F61/D61)-1,AND(B61="Long",F61&lt;&gt;Q61),(F61/D61)-1,AND(B61="Short",F61&lt;&gt;Q61),(D61-F61)/D61)</f>
        <v>0.11638731014067077</v>
      </c>
      <c r="P61" t="s">
        <v>23</v>
      </c>
      <c r="Q61" s="7">
        <v>152.827</v>
      </c>
      <c r="R61" s="8">
        <v>43903</v>
      </c>
      <c r="S61" s="10">
        <f t="shared" si="0"/>
        <v>3</v>
      </c>
      <c r="T61" s="10">
        <v>1</v>
      </c>
      <c r="V61" s="11" t="str">
        <f t="shared" si="1"/>
        <v>1</v>
      </c>
      <c r="X61" s="10">
        <v>0</v>
      </c>
      <c r="AC61">
        <f t="shared" si="2"/>
        <v>3</v>
      </c>
    </row>
    <row r="62" spans="1:29" hidden="1" x14ac:dyDescent="0.2">
      <c r="A62" t="s">
        <v>64</v>
      </c>
      <c r="B62" t="s">
        <v>22</v>
      </c>
      <c r="C62" s="6">
        <v>43914</v>
      </c>
      <c r="D62" s="7">
        <v>121.874</v>
      </c>
      <c r="E62" s="6">
        <v>44280</v>
      </c>
      <c r="F62" s="7">
        <v>247.19</v>
      </c>
      <c r="G62">
        <v>0</v>
      </c>
      <c r="H62">
        <v>0</v>
      </c>
      <c r="J62" s="7"/>
      <c r="K62" s="8"/>
      <c r="M62" s="7"/>
      <c r="N62" s="8"/>
      <c r="O62" s="9" cm="1">
        <f t="array" ref="O62">_xlfn.IFS(AND(B62="Short",F62=Q62),(D62-F62)/D62,AND(B62="Long",F62=Q62),(F62/D62)-1,AND(B62="Long",F62&lt;&gt;Q62),(F62/D62)-1,AND(B62="Short",F62&lt;&gt;Q62),(D62-F62)/D62)</f>
        <v>-1.0282422830136042</v>
      </c>
      <c r="P62" t="s">
        <v>23</v>
      </c>
      <c r="Q62" s="7">
        <v>103.81399999999999</v>
      </c>
      <c r="R62" s="8">
        <v>43914</v>
      </c>
      <c r="S62" s="10">
        <f t="shared" si="0"/>
        <v>366</v>
      </c>
      <c r="T62" s="10">
        <v>0</v>
      </c>
      <c r="V62" s="11" t="b">
        <f t="shared" si="1"/>
        <v>0</v>
      </c>
      <c r="X62" s="10">
        <v>0</v>
      </c>
      <c r="AC62" t="b">
        <f t="shared" si="2"/>
        <v>0</v>
      </c>
    </row>
    <row r="63" spans="1:29" hidden="1" x14ac:dyDescent="0.2">
      <c r="A63" t="s">
        <v>58</v>
      </c>
      <c r="B63" t="s">
        <v>22</v>
      </c>
      <c r="C63" s="6">
        <v>44138</v>
      </c>
      <c r="D63" s="7">
        <v>60.104999999999997</v>
      </c>
      <c r="E63" s="6">
        <v>44504</v>
      </c>
      <c r="F63" s="7">
        <v>130.965</v>
      </c>
      <c r="G63">
        <v>0</v>
      </c>
      <c r="H63">
        <v>0</v>
      </c>
      <c r="J63" s="7"/>
      <c r="K63" s="8"/>
      <c r="M63" s="7"/>
      <c r="N63" s="8"/>
      <c r="O63" s="9" cm="1">
        <f t="array" ref="O63">_xlfn.IFS(AND(B63="Short",F63=Q63),(D63-F63)/D63,AND(B63="Long",F63=Q63),(F63/D63)-1,AND(B63="Long",F63&lt;&gt;Q63),(F63/D63)-1,AND(B63="Short",F63&lt;&gt;Q63),(D63-F63)/D63)</f>
        <v>-1.1789368604941355</v>
      </c>
      <c r="P63" t="s">
        <v>23</v>
      </c>
      <c r="Q63" s="7">
        <v>53.354999999999997</v>
      </c>
      <c r="R63" s="8">
        <v>44138</v>
      </c>
      <c r="S63" s="10">
        <f t="shared" si="0"/>
        <v>366</v>
      </c>
      <c r="T63" s="10">
        <v>0</v>
      </c>
      <c r="V63" s="11" t="b">
        <f t="shared" si="1"/>
        <v>0</v>
      </c>
      <c r="X63" s="10">
        <v>0</v>
      </c>
      <c r="AC63" t="b">
        <f t="shared" si="2"/>
        <v>0</v>
      </c>
    </row>
    <row r="64" spans="1:29" hidden="1" x14ac:dyDescent="0.2">
      <c r="A64" t="s">
        <v>62</v>
      </c>
      <c r="B64" t="s">
        <v>22</v>
      </c>
      <c r="C64" s="6">
        <v>44516</v>
      </c>
      <c r="D64" s="7">
        <v>204.697</v>
      </c>
      <c r="E64" s="6">
        <v>44531</v>
      </c>
      <c r="F64" s="7">
        <v>163.267</v>
      </c>
      <c r="G64">
        <v>1</v>
      </c>
      <c r="H64">
        <v>0</v>
      </c>
      <c r="J64" s="7"/>
      <c r="K64" s="8"/>
      <c r="M64" s="7"/>
      <c r="N64" s="8"/>
      <c r="O64" s="9" cm="1">
        <f t="array" ref="O64">_xlfn.IFS(AND(B64="Short",F64=Q64),(D64-F64)/D64,AND(B64="Long",F64=Q64),(F64/D64)-1,AND(B64="Long",F64&lt;&gt;Q64),(F64/D64)-1,AND(B64="Short",F64&lt;&gt;Q64),(D64-F64)/D64)</f>
        <v>0.20239671319071606</v>
      </c>
      <c r="P64" t="s">
        <v>23</v>
      </c>
      <c r="Q64" s="7">
        <v>163.267</v>
      </c>
      <c r="R64" s="8">
        <v>44516</v>
      </c>
      <c r="S64" s="10">
        <f t="shared" si="0"/>
        <v>15</v>
      </c>
      <c r="T64" s="10">
        <v>1</v>
      </c>
      <c r="V64" s="11" t="str">
        <f t="shared" si="1"/>
        <v>1</v>
      </c>
      <c r="X64" s="10">
        <v>0</v>
      </c>
      <c r="AC64">
        <f t="shared" si="2"/>
        <v>15</v>
      </c>
    </row>
    <row r="65" spans="1:29" hidden="1" x14ac:dyDescent="0.2">
      <c r="A65" t="s">
        <v>67</v>
      </c>
      <c r="B65" t="s">
        <v>25</v>
      </c>
      <c r="C65" s="6">
        <v>43899</v>
      </c>
      <c r="D65" s="7">
        <v>22.577999999999999</v>
      </c>
      <c r="E65" s="6">
        <v>43978</v>
      </c>
      <c r="F65" s="7">
        <v>26.058</v>
      </c>
      <c r="G65">
        <v>1</v>
      </c>
      <c r="H65">
        <v>0</v>
      </c>
      <c r="J65" s="7"/>
      <c r="K65" s="8"/>
      <c r="M65" s="7"/>
      <c r="N65" s="8"/>
      <c r="O65" s="9" cm="1">
        <f t="array" ref="O65">_xlfn.IFS(AND(B65="Short",F65=Q65),(D65-F65)/D65,AND(B65="Long",F65=Q65),(F65/D65)-1,AND(B65="Long",F65&lt;&gt;Q65),(F65/D65)-1,AND(B65="Short",F65&lt;&gt;Q65),(D65-F65)/D65)</f>
        <v>0.15413234121711405</v>
      </c>
      <c r="P65" t="s">
        <v>23</v>
      </c>
      <c r="Q65" s="7">
        <v>26.058</v>
      </c>
      <c r="R65" s="8">
        <v>43899</v>
      </c>
      <c r="S65" s="10">
        <f t="shared" si="0"/>
        <v>79</v>
      </c>
      <c r="T65" s="10">
        <v>1</v>
      </c>
      <c r="V65" s="11" t="str">
        <f t="shared" si="1"/>
        <v>1</v>
      </c>
      <c r="X65" s="10">
        <v>0</v>
      </c>
      <c r="AC65">
        <f t="shared" si="2"/>
        <v>79</v>
      </c>
    </row>
    <row r="66" spans="1:29" hidden="1" x14ac:dyDescent="0.2">
      <c r="A66" t="s">
        <v>65</v>
      </c>
      <c r="B66" t="s">
        <v>25</v>
      </c>
      <c r="C66" s="6">
        <v>43906</v>
      </c>
      <c r="D66" s="7">
        <v>84.156000000000006</v>
      </c>
      <c r="E66" s="6">
        <v>43978</v>
      </c>
      <c r="F66" s="7">
        <v>101.316</v>
      </c>
      <c r="G66">
        <v>1</v>
      </c>
      <c r="H66">
        <v>0</v>
      </c>
      <c r="J66" s="7"/>
      <c r="K66" s="8"/>
      <c r="M66" s="7"/>
      <c r="N66" s="8"/>
      <c r="O66" s="9" cm="1">
        <f t="array" ref="O66">_xlfn.IFS(AND(B66="Short",F66=Q66),(D66-F66)/D66,AND(B66="Long",F66=Q66),(F66/D66)-1,AND(B66="Long",F66&lt;&gt;Q66),(F66/D66)-1,AND(B66="Short",F66&lt;&gt;Q66),(D66-F66)/D66)</f>
        <v>0.20390702980179665</v>
      </c>
      <c r="P66" t="s">
        <v>23</v>
      </c>
      <c r="Q66" s="7">
        <v>101.316</v>
      </c>
      <c r="R66" s="8">
        <v>43906</v>
      </c>
      <c r="S66" s="10">
        <f t="shared" si="0"/>
        <v>72</v>
      </c>
      <c r="T66" s="10">
        <v>1</v>
      </c>
      <c r="V66" s="11" t="str">
        <f t="shared" si="1"/>
        <v>1</v>
      </c>
      <c r="X66" s="10">
        <v>0</v>
      </c>
      <c r="AC66">
        <f t="shared" si="2"/>
        <v>72</v>
      </c>
    </row>
    <row r="67" spans="1:29" hidden="1" x14ac:dyDescent="0.2">
      <c r="A67" t="s">
        <v>68</v>
      </c>
      <c r="B67" t="s">
        <v>25</v>
      </c>
      <c r="C67" s="6">
        <v>43906</v>
      </c>
      <c r="D67" s="7">
        <v>920.27300000000002</v>
      </c>
      <c r="E67" s="6">
        <v>43938</v>
      </c>
      <c r="F67" s="7">
        <v>1023.003</v>
      </c>
      <c r="G67">
        <v>1</v>
      </c>
      <c r="H67">
        <v>0</v>
      </c>
      <c r="J67" s="7"/>
      <c r="K67" s="8"/>
      <c r="M67" s="7"/>
      <c r="N67" s="8"/>
      <c r="O67" s="9" cm="1">
        <f t="array" ref="O67">_xlfn.IFS(AND(B67="Short",F67=Q67),(D67-F67)/D67,AND(B67="Long",F67=Q67),(F67/D67)-1,AND(B67="Long",F67&lt;&gt;Q67),(F67/D67)-1,AND(B67="Short",F67&lt;&gt;Q67),(D67-F67)/D67)</f>
        <v>0.11162991851331072</v>
      </c>
      <c r="P67" t="s">
        <v>23</v>
      </c>
      <c r="Q67" s="7">
        <v>1023.003</v>
      </c>
      <c r="R67" s="8">
        <v>43906</v>
      </c>
      <c r="S67" s="10">
        <f t="shared" ref="S67:S130" si="3">_xlfn.DAYS(E67,C67)</f>
        <v>32</v>
      </c>
      <c r="T67" s="10">
        <v>1</v>
      </c>
      <c r="V67" s="11" t="str">
        <f t="shared" ref="V67:V130" si="4">IF(F67=Q67,"1")</f>
        <v>1</v>
      </c>
      <c r="X67" s="10">
        <v>0</v>
      </c>
      <c r="AC67">
        <f t="shared" si="2"/>
        <v>32</v>
      </c>
    </row>
    <row r="68" spans="1:29" hidden="1" x14ac:dyDescent="0.2">
      <c r="A68" t="s">
        <v>54</v>
      </c>
      <c r="B68" t="s">
        <v>25</v>
      </c>
      <c r="C68" s="6">
        <v>43906</v>
      </c>
      <c r="D68" s="7">
        <v>37.593000000000004</v>
      </c>
      <c r="E68" s="6">
        <v>43948</v>
      </c>
      <c r="F68" s="7">
        <v>41.923000000000002</v>
      </c>
      <c r="G68">
        <v>1</v>
      </c>
      <c r="H68">
        <v>0</v>
      </c>
      <c r="J68" s="7"/>
      <c r="K68" s="8"/>
      <c r="M68" s="7"/>
      <c r="N68" s="8"/>
      <c r="O68" s="9" cm="1">
        <f t="array" ref="O68">_xlfn.IFS(AND(B68="Short",F68=Q68),(D68-F68)/D68,AND(B68="Long",F68=Q68),(F68/D68)-1,AND(B68="Long",F68&lt;&gt;Q68),(F68/D68)-1,AND(B68="Short",F68&lt;&gt;Q68),(D68-F68)/D68)</f>
        <v>0.11518101774266487</v>
      </c>
      <c r="P68" t="s">
        <v>23</v>
      </c>
      <c r="Q68" s="7">
        <v>41.923000000000002</v>
      </c>
      <c r="R68" s="8">
        <v>43906</v>
      </c>
      <c r="S68" s="10">
        <f t="shared" si="3"/>
        <v>42</v>
      </c>
      <c r="T68" s="10">
        <v>1</v>
      </c>
      <c r="V68" s="11" t="str">
        <f t="shared" si="4"/>
        <v>1</v>
      </c>
      <c r="X68" s="10">
        <v>0</v>
      </c>
      <c r="AC68">
        <f t="shared" ref="AC68:AC131" si="5">IF(O68&gt;-0.01,_xlfn.DAYS(E68,C68))</f>
        <v>42</v>
      </c>
    </row>
    <row r="69" spans="1:29" hidden="1" x14ac:dyDescent="0.2">
      <c r="A69" t="s">
        <v>58</v>
      </c>
      <c r="B69" t="s">
        <v>22</v>
      </c>
      <c r="C69" s="6">
        <v>44861</v>
      </c>
      <c r="D69" s="7">
        <v>119.986</v>
      </c>
      <c r="E69" s="6">
        <v>44950</v>
      </c>
      <c r="F69" s="7">
        <v>107.746</v>
      </c>
      <c r="G69">
        <v>1</v>
      </c>
      <c r="H69">
        <v>0</v>
      </c>
      <c r="J69" s="7"/>
      <c r="K69" s="8"/>
      <c r="M69" s="7"/>
      <c r="N69" s="8"/>
      <c r="O69" s="9" cm="1">
        <f t="array" ref="O69">_xlfn.IFS(AND(B69="Short",F69=Q69),(D69-F69)/D69,AND(B69="Long",F69=Q69),(F69/D69)-1,AND(B69="Long",F69&lt;&gt;Q69),(F69/D69)-1,AND(B69="Short",F69&lt;&gt;Q69),(D69-F69)/D69)</f>
        <v>0.10201190138849539</v>
      </c>
      <c r="P69" t="s">
        <v>23</v>
      </c>
      <c r="Q69" s="7">
        <v>107.746</v>
      </c>
      <c r="R69" s="8">
        <v>44861</v>
      </c>
      <c r="S69" s="10">
        <f t="shared" si="3"/>
        <v>89</v>
      </c>
      <c r="T69" s="10">
        <v>1</v>
      </c>
      <c r="V69" s="11" t="str">
        <f t="shared" si="4"/>
        <v>1</v>
      </c>
      <c r="X69" s="10">
        <v>0</v>
      </c>
      <c r="AC69">
        <f t="shared" si="5"/>
        <v>89</v>
      </c>
    </row>
    <row r="70" spans="1:29" hidden="1" x14ac:dyDescent="0.2">
      <c r="A70" t="s">
        <v>71</v>
      </c>
      <c r="B70" t="s">
        <v>25</v>
      </c>
      <c r="C70" s="6">
        <v>43906</v>
      </c>
      <c r="D70" s="7">
        <v>73.492999999999995</v>
      </c>
      <c r="E70" s="6">
        <v>43908</v>
      </c>
      <c r="F70" s="7">
        <v>81.822999999999993</v>
      </c>
      <c r="G70">
        <v>1</v>
      </c>
      <c r="H70">
        <v>0</v>
      </c>
      <c r="J70" s="7"/>
      <c r="K70" s="8"/>
      <c r="M70" s="7"/>
      <c r="N70" s="8"/>
      <c r="O70" s="9" cm="1">
        <f t="array" ref="O70">_xlfn.IFS(AND(B70="Short",F70=Q70),(D70-F70)/D70,AND(B70="Long",F70=Q70),(F70/D70)-1,AND(B70="Long",F70&lt;&gt;Q70),(F70/D70)-1,AND(B70="Short",F70&lt;&gt;Q70),(D70-F70)/D70)</f>
        <v>0.11334412801219163</v>
      </c>
      <c r="P70" t="s">
        <v>23</v>
      </c>
      <c r="Q70" s="7">
        <v>81.822999999999993</v>
      </c>
      <c r="R70" s="8">
        <v>43906</v>
      </c>
      <c r="S70" s="10">
        <f t="shared" si="3"/>
        <v>2</v>
      </c>
      <c r="T70" s="10">
        <v>1</v>
      </c>
      <c r="V70" s="11" t="str">
        <f t="shared" si="4"/>
        <v>1</v>
      </c>
      <c r="X70" s="10">
        <v>0</v>
      </c>
      <c r="AC70">
        <f t="shared" si="5"/>
        <v>2</v>
      </c>
    </row>
    <row r="71" spans="1:29" hidden="1" x14ac:dyDescent="0.2">
      <c r="A71" t="s">
        <v>58</v>
      </c>
      <c r="B71" t="s">
        <v>22</v>
      </c>
      <c r="C71" s="6">
        <v>45139</v>
      </c>
      <c r="D71" s="7">
        <v>175.25899999999999</v>
      </c>
      <c r="E71" s="6">
        <v>45505</v>
      </c>
      <c r="F71" s="7">
        <v>338.64</v>
      </c>
      <c r="G71">
        <v>0</v>
      </c>
      <c r="H71">
        <v>0</v>
      </c>
      <c r="J71" s="7"/>
      <c r="K71" s="8"/>
      <c r="M71" s="7"/>
      <c r="N71" s="8"/>
      <c r="O71" s="9" cm="1">
        <f t="array" ref="O71">_xlfn.IFS(AND(B71="Short",F71=Q71),(D71-F71)/D71,AND(B71="Long",F71=Q71),(F71/D71)-1,AND(B71="Long",F71&lt;&gt;Q71),(F71/D71)-1,AND(B71="Short",F71&lt;&gt;Q71),(D71-F71)/D71)</f>
        <v>-0.93222601977644526</v>
      </c>
      <c r="P71" t="s">
        <v>23</v>
      </c>
      <c r="Q71" s="7">
        <v>152.84899999999999</v>
      </c>
      <c r="R71" s="8">
        <v>45139</v>
      </c>
      <c r="S71" s="10">
        <f t="shared" si="3"/>
        <v>366</v>
      </c>
      <c r="T71" s="10">
        <v>0</v>
      </c>
      <c r="V71" s="11" t="b">
        <f t="shared" si="4"/>
        <v>0</v>
      </c>
      <c r="X71" s="10">
        <v>0</v>
      </c>
      <c r="AC71" t="b">
        <f t="shared" si="5"/>
        <v>0</v>
      </c>
    </row>
    <row r="72" spans="1:29" hidden="1" x14ac:dyDescent="0.2">
      <c r="A72" t="s">
        <v>69</v>
      </c>
      <c r="B72" t="s">
        <v>22</v>
      </c>
      <c r="C72" s="6">
        <v>44882</v>
      </c>
      <c r="D72" s="7">
        <v>37.436500000000002</v>
      </c>
      <c r="E72" s="6">
        <v>45211</v>
      </c>
      <c r="F72" s="7">
        <v>30.651499999999999</v>
      </c>
      <c r="G72">
        <v>1</v>
      </c>
      <c r="H72">
        <v>0</v>
      </c>
      <c r="J72" s="7"/>
      <c r="K72" s="8"/>
      <c r="M72" s="7"/>
      <c r="N72" s="8"/>
      <c r="O72" s="9" cm="1">
        <f t="array" ref="O72">_xlfn.IFS(AND(B72="Short",F72=Q72),(D72-F72)/D72,AND(B72="Long",F72=Q72),(F72/D72)-1,AND(B72="Long",F72&lt;&gt;Q72),(F72/D72)-1,AND(B72="Short",F72&lt;&gt;Q72),(D72-F72)/D72)</f>
        <v>0.18124023346199572</v>
      </c>
      <c r="P72" t="s">
        <v>23</v>
      </c>
      <c r="Q72" s="7">
        <v>30.651499999999999</v>
      </c>
      <c r="R72" s="8">
        <v>44882</v>
      </c>
      <c r="S72" s="10">
        <f t="shared" si="3"/>
        <v>329</v>
      </c>
      <c r="T72" s="10">
        <v>1</v>
      </c>
      <c r="V72" s="11" t="str">
        <f t="shared" si="4"/>
        <v>1</v>
      </c>
      <c r="X72" s="10">
        <v>0</v>
      </c>
      <c r="AC72">
        <f t="shared" si="5"/>
        <v>329</v>
      </c>
    </row>
    <row r="73" spans="1:29" hidden="1" x14ac:dyDescent="0.2">
      <c r="A73" t="s">
        <v>70</v>
      </c>
      <c r="B73" t="s">
        <v>25</v>
      </c>
      <c r="C73" s="6">
        <v>43906</v>
      </c>
      <c r="D73" s="7">
        <v>29.638999999999999</v>
      </c>
      <c r="E73" s="6">
        <v>43921</v>
      </c>
      <c r="F73" s="7">
        <v>34.628999999999998</v>
      </c>
      <c r="G73">
        <v>1</v>
      </c>
      <c r="H73">
        <v>0</v>
      </c>
      <c r="J73" s="7"/>
      <c r="K73" s="8"/>
      <c r="M73" s="7"/>
      <c r="N73" s="8"/>
      <c r="O73" s="9" cm="1">
        <f t="array" ref="O73">_xlfn.IFS(AND(B73="Short",F73=Q73),(D73-F73)/D73,AND(B73="Long",F73=Q73),(F73/D73)-1,AND(B73="Long",F73&lt;&gt;Q73),(F73/D73)-1,AND(B73="Short",F73&lt;&gt;Q73),(D73-F73)/D73)</f>
        <v>0.16835925638516813</v>
      </c>
      <c r="P73" t="s">
        <v>23</v>
      </c>
      <c r="Q73" s="7">
        <v>34.628999999999998</v>
      </c>
      <c r="R73" s="8">
        <v>43906</v>
      </c>
      <c r="S73" s="10">
        <f t="shared" si="3"/>
        <v>15</v>
      </c>
      <c r="T73" s="10">
        <v>1</v>
      </c>
      <c r="V73" s="11" t="str">
        <f t="shared" si="4"/>
        <v>1</v>
      </c>
      <c r="X73" s="10">
        <v>0</v>
      </c>
      <c r="AC73">
        <f t="shared" si="5"/>
        <v>15</v>
      </c>
    </row>
    <row r="74" spans="1:29" hidden="1" x14ac:dyDescent="0.2">
      <c r="A74" t="s">
        <v>59</v>
      </c>
      <c r="B74" t="s">
        <v>22</v>
      </c>
      <c r="C74" s="6">
        <v>43724</v>
      </c>
      <c r="D74" s="7">
        <v>26.608000000000001</v>
      </c>
      <c r="E74" s="6">
        <v>43740</v>
      </c>
      <c r="F74" s="7">
        <v>24.088000000000001</v>
      </c>
      <c r="G74">
        <v>1</v>
      </c>
      <c r="H74">
        <v>0</v>
      </c>
      <c r="J74" s="7"/>
      <c r="K74" s="8"/>
      <c r="M74" s="7"/>
      <c r="N74" s="8"/>
      <c r="O74" s="9" cm="1">
        <f t="array" ref="O74">_xlfn.IFS(AND(B74="Short",F74=Q74),(D74-F74)/D74,AND(B74="Long",F74=Q74),(F74/D74)-1,AND(B74="Long",F74&lt;&gt;Q74),(F74/D74)-1,AND(B74="Short",F74&lt;&gt;Q74),(D74-F74)/D74)</f>
        <v>9.470835838845458E-2</v>
      </c>
      <c r="P74" t="s">
        <v>23</v>
      </c>
      <c r="Q74" s="7">
        <v>24.088000000000001</v>
      </c>
      <c r="R74" s="8">
        <v>43724</v>
      </c>
      <c r="S74" s="10">
        <f t="shared" si="3"/>
        <v>16</v>
      </c>
      <c r="T74" s="10">
        <v>1</v>
      </c>
      <c r="V74" s="11" t="str">
        <f t="shared" si="4"/>
        <v>1</v>
      </c>
      <c r="X74" s="10">
        <v>0</v>
      </c>
      <c r="AC74">
        <f t="shared" si="5"/>
        <v>16</v>
      </c>
    </row>
    <row r="75" spans="1:29" hidden="1" x14ac:dyDescent="0.2">
      <c r="A75" t="s">
        <v>59</v>
      </c>
      <c r="B75" t="s">
        <v>25</v>
      </c>
      <c r="C75" s="6">
        <v>43801</v>
      </c>
      <c r="D75" s="7">
        <v>20.228000000000002</v>
      </c>
      <c r="E75" s="6">
        <v>43816</v>
      </c>
      <c r="F75" s="7">
        <v>22.507999999999999</v>
      </c>
      <c r="G75">
        <v>1</v>
      </c>
      <c r="H75">
        <v>0</v>
      </c>
      <c r="J75" s="7"/>
      <c r="K75" s="8"/>
      <c r="M75" s="7"/>
      <c r="N75" s="8"/>
      <c r="O75" s="9" cm="1">
        <f t="array" ref="O75">_xlfn.IFS(AND(B75="Short",F75=Q75),(D75-F75)/D75,AND(B75="Long",F75=Q75),(F75/D75)-1,AND(B75="Long",F75&lt;&gt;Q75),(F75/D75)-1,AND(B75="Short",F75&lt;&gt;Q75),(D75-F75)/D75)</f>
        <v>0.1127150484476962</v>
      </c>
      <c r="P75" t="s">
        <v>23</v>
      </c>
      <c r="Q75" s="7">
        <v>22.507999999999999</v>
      </c>
      <c r="R75" s="8">
        <v>43801</v>
      </c>
      <c r="S75" s="10">
        <f t="shared" si="3"/>
        <v>15</v>
      </c>
      <c r="T75" s="10">
        <v>1</v>
      </c>
      <c r="V75" s="11" t="str">
        <f t="shared" si="4"/>
        <v>1</v>
      </c>
      <c r="X75" s="10">
        <v>0</v>
      </c>
      <c r="AC75">
        <f t="shared" si="5"/>
        <v>15</v>
      </c>
    </row>
    <row r="76" spans="1:29" hidden="1" x14ac:dyDescent="0.2">
      <c r="A76" t="s">
        <v>59</v>
      </c>
      <c r="B76" t="s">
        <v>22</v>
      </c>
      <c r="C76" s="6">
        <v>43837</v>
      </c>
      <c r="D76" s="7">
        <v>29.501000000000001</v>
      </c>
      <c r="E76" s="6">
        <v>43887</v>
      </c>
      <c r="F76" s="7">
        <v>25.210999999999999</v>
      </c>
      <c r="G76">
        <v>1</v>
      </c>
      <c r="H76">
        <v>0</v>
      </c>
      <c r="J76" s="7"/>
      <c r="K76" s="8"/>
      <c r="M76" s="7"/>
      <c r="N76" s="8"/>
      <c r="O76" s="9" cm="1">
        <f t="array" ref="O76">_xlfn.IFS(AND(B76="Short",F76=Q76),(D76-F76)/D76,AND(B76="Long",F76=Q76),(F76/D76)-1,AND(B76="Long",F76&lt;&gt;Q76),(F76/D76)-1,AND(B76="Short",F76&lt;&gt;Q76),(D76-F76)/D76)</f>
        <v>0.14541879936273355</v>
      </c>
      <c r="P76" t="s">
        <v>23</v>
      </c>
      <c r="Q76" s="7">
        <v>25.210999999999999</v>
      </c>
      <c r="R76" s="8">
        <v>43837</v>
      </c>
      <c r="S76" s="10">
        <f t="shared" si="3"/>
        <v>50</v>
      </c>
      <c r="T76" s="10">
        <v>1</v>
      </c>
      <c r="V76" s="11" t="str">
        <f t="shared" si="4"/>
        <v>1</v>
      </c>
      <c r="X76" s="10">
        <v>0</v>
      </c>
      <c r="AC76">
        <f t="shared" si="5"/>
        <v>50</v>
      </c>
    </row>
    <row r="77" spans="1:29" hidden="1" x14ac:dyDescent="0.2">
      <c r="A77" t="s">
        <v>59</v>
      </c>
      <c r="B77" t="s">
        <v>22</v>
      </c>
      <c r="C77" s="6">
        <v>43900</v>
      </c>
      <c r="D77" s="7">
        <v>11.188000000000001</v>
      </c>
      <c r="E77" s="6">
        <v>43901</v>
      </c>
      <c r="F77" s="7">
        <v>9.3680000000000003</v>
      </c>
      <c r="G77">
        <v>1</v>
      </c>
      <c r="H77">
        <v>0</v>
      </c>
      <c r="J77" s="7"/>
      <c r="K77" s="8"/>
      <c r="M77" s="7"/>
      <c r="N77" s="8"/>
      <c r="O77" s="9" cm="1">
        <f t="array" ref="O77">_xlfn.IFS(AND(B77="Short",F77=Q77),(D77-F77)/D77,AND(B77="Long",F77=Q77),(F77/D77)-1,AND(B77="Long",F77&lt;&gt;Q77),(F77/D77)-1,AND(B77="Short",F77&lt;&gt;Q77),(D77-F77)/D77)</f>
        <v>0.16267429388630678</v>
      </c>
      <c r="P77" t="s">
        <v>23</v>
      </c>
      <c r="Q77" s="7">
        <v>9.3680000000000003</v>
      </c>
      <c r="R77" s="8">
        <v>43900</v>
      </c>
      <c r="S77" s="10">
        <f t="shared" si="3"/>
        <v>1</v>
      </c>
      <c r="T77" s="10">
        <v>1</v>
      </c>
      <c r="V77" s="11" t="str">
        <f t="shared" si="4"/>
        <v>1</v>
      </c>
      <c r="X77" s="10">
        <v>0</v>
      </c>
      <c r="AC77">
        <f t="shared" si="5"/>
        <v>1</v>
      </c>
    </row>
    <row r="78" spans="1:29" hidden="1" x14ac:dyDescent="0.2">
      <c r="A78" t="s">
        <v>59</v>
      </c>
      <c r="B78" t="s">
        <v>25</v>
      </c>
      <c r="C78" s="6">
        <v>43993</v>
      </c>
      <c r="D78" s="7">
        <v>12.935499999999999</v>
      </c>
      <c r="E78" s="6">
        <v>43998</v>
      </c>
      <c r="F78" s="7">
        <v>15.0405</v>
      </c>
      <c r="G78">
        <v>1</v>
      </c>
      <c r="H78">
        <v>0</v>
      </c>
      <c r="J78" s="7"/>
      <c r="K78" s="8"/>
      <c r="M78" s="7"/>
      <c r="N78" s="8"/>
      <c r="O78" s="9" cm="1">
        <f t="array" ref="O78">_xlfn.IFS(AND(B78="Short",F78=Q78),(D78-F78)/D78,AND(B78="Long",F78=Q78),(F78/D78)-1,AND(B78="Long",F78&lt;&gt;Q78),(F78/D78)-1,AND(B78="Short",F78&lt;&gt;Q78),(D78-F78)/D78)</f>
        <v>0.16273047041088473</v>
      </c>
      <c r="P78" t="s">
        <v>23</v>
      </c>
      <c r="Q78" s="7">
        <v>15.0405</v>
      </c>
      <c r="R78" s="8">
        <v>43993</v>
      </c>
      <c r="S78" s="10">
        <f t="shared" si="3"/>
        <v>5</v>
      </c>
      <c r="T78" s="10">
        <v>1</v>
      </c>
      <c r="V78" s="11" t="str">
        <f t="shared" si="4"/>
        <v>1</v>
      </c>
      <c r="X78" s="10">
        <v>0</v>
      </c>
      <c r="AC78">
        <f t="shared" si="5"/>
        <v>5</v>
      </c>
    </row>
    <row r="79" spans="1:29" hidden="1" x14ac:dyDescent="0.2">
      <c r="A79" t="s">
        <v>59</v>
      </c>
      <c r="B79" t="s">
        <v>22</v>
      </c>
      <c r="C79" s="6">
        <v>43998</v>
      </c>
      <c r="D79" s="7">
        <v>15.358000000000001</v>
      </c>
      <c r="E79" s="6">
        <v>43999</v>
      </c>
      <c r="F79" s="7">
        <v>13.938000000000001</v>
      </c>
      <c r="G79">
        <v>1</v>
      </c>
      <c r="H79">
        <v>0</v>
      </c>
      <c r="J79" s="7"/>
      <c r="K79" s="8"/>
      <c r="M79" s="7"/>
      <c r="N79" s="8"/>
      <c r="O79" s="9" cm="1">
        <f t="array" ref="O79">_xlfn.IFS(AND(B79="Short",F79=Q79),(D79-F79)/D79,AND(B79="Long",F79=Q79),(F79/D79)-1,AND(B79="Long",F79&lt;&gt;Q79),(F79/D79)-1,AND(B79="Short",F79&lt;&gt;Q79),(D79-F79)/D79)</f>
        <v>9.2459955723401474E-2</v>
      </c>
      <c r="P79" t="s">
        <v>23</v>
      </c>
      <c r="Q79" s="7">
        <v>13.938000000000001</v>
      </c>
      <c r="R79" s="8">
        <v>43998</v>
      </c>
      <c r="S79" s="10">
        <f t="shared" si="3"/>
        <v>1</v>
      </c>
      <c r="T79" s="10">
        <v>1</v>
      </c>
      <c r="V79" s="11" t="str">
        <f t="shared" si="4"/>
        <v>1</v>
      </c>
      <c r="X79" s="10">
        <v>0</v>
      </c>
      <c r="AC79">
        <f t="shared" si="5"/>
        <v>1</v>
      </c>
    </row>
    <row r="80" spans="1:29" hidden="1" x14ac:dyDescent="0.2">
      <c r="A80" t="s">
        <v>59</v>
      </c>
      <c r="B80" t="s">
        <v>22</v>
      </c>
      <c r="C80" s="6">
        <v>44042</v>
      </c>
      <c r="D80" s="7">
        <v>15.45</v>
      </c>
      <c r="E80" s="6">
        <v>44082</v>
      </c>
      <c r="F80" s="7">
        <v>13.45</v>
      </c>
      <c r="G80">
        <v>1</v>
      </c>
      <c r="H80">
        <v>0</v>
      </c>
      <c r="J80" s="7"/>
      <c r="K80" s="8"/>
      <c r="M80" s="7"/>
      <c r="N80" s="8"/>
      <c r="O80" s="9" cm="1">
        <f t="array" ref="O80">_xlfn.IFS(AND(B80="Short",F80=Q80),(D80-F80)/D80,AND(B80="Long",F80=Q80),(F80/D80)-1,AND(B80="Long",F80&lt;&gt;Q80),(F80/D80)-1,AND(B80="Short",F80&lt;&gt;Q80),(D80-F80)/D80)</f>
        <v>0.12944983818770228</v>
      </c>
      <c r="P80" t="s">
        <v>23</v>
      </c>
      <c r="Q80" s="7">
        <v>13.45</v>
      </c>
      <c r="R80" s="8">
        <v>44042</v>
      </c>
      <c r="S80" s="10">
        <f t="shared" si="3"/>
        <v>40</v>
      </c>
      <c r="T80" s="10">
        <v>1</v>
      </c>
      <c r="V80" s="11" t="str">
        <f t="shared" si="4"/>
        <v>1</v>
      </c>
      <c r="X80" s="10">
        <v>0</v>
      </c>
      <c r="AC80">
        <f t="shared" si="5"/>
        <v>40</v>
      </c>
    </row>
    <row r="81" spans="1:29" hidden="1" x14ac:dyDescent="0.2">
      <c r="A81" t="s">
        <v>73</v>
      </c>
      <c r="B81" t="s">
        <v>25</v>
      </c>
      <c r="C81" s="6">
        <v>43906</v>
      </c>
      <c r="D81" s="7">
        <v>54.706000000000003</v>
      </c>
      <c r="E81" s="6">
        <v>43915</v>
      </c>
      <c r="F81" s="7">
        <v>61.765999999999998</v>
      </c>
      <c r="G81">
        <v>1</v>
      </c>
      <c r="H81">
        <v>0</v>
      </c>
      <c r="J81" s="7"/>
      <c r="K81" s="8"/>
      <c r="M81" s="7"/>
      <c r="N81" s="8"/>
      <c r="O81" s="9" cm="1">
        <f t="array" ref="O81">_xlfn.IFS(AND(B81="Short",F81=Q81),(D81-F81)/D81,AND(B81="Long",F81=Q81),(F81/D81)-1,AND(B81="Long",F81&lt;&gt;Q81),(F81/D81)-1,AND(B81="Short",F81&lt;&gt;Q81),(D81-F81)/D81)</f>
        <v>0.1290534859064818</v>
      </c>
      <c r="P81" t="s">
        <v>23</v>
      </c>
      <c r="Q81" s="7">
        <v>61.765999999999998</v>
      </c>
      <c r="R81" s="8">
        <v>43906</v>
      </c>
      <c r="S81" s="10">
        <f t="shared" si="3"/>
        <v>9</v>
      </c>
      <c r="T81" s="10">
        <v>1</v>
      </c>
      <c r="V81" s="11" t="str">
        <f t="shared" si="4"/>
        <v>1</v>
      </c>
      <c r="X81" s="10">
        <v>0</v>
      </c>
      <c r="AC81">
        <f t="shared" si="5"/>
        <v>9</v>
      </c>
    </row>
    <row r="82" spans="1:29" hidden="1" x14ac:dyDescent="0.2">
      <c r="A82" t="s">
        <v>73</v>
      </c>
      <c r="B82" t="s">
        <v>25</v>
      </c>
      <c r="C82" s="6">
        <v>44523</v>
      </c>
      <c r="D82" s="7">
        <v>118.2</v>
      </c>
      <c r="E82" s="6">
        <v>44890</v>
      </c>
      <c r="F82" s="7">
        <v>81.23</v>
      </c>
      <c r="G82">
        <v>0</v>
      </c>
      <c r="H82">
        <v>0</v>
      </c>
      <c r="J82" s="7"/>
      <c r="K82" s="8"/>
      <c r="M82" s="7"/>
      <c r="N82" s="8"/>
      <c r="O82" s="9" cm="1">
        <f t="array" ref="O82">_xlfn.IFS(AND(B82="Short",F82=Q82),(D82-F82)/D82,AND(B82="Long",F82=Q82),(F82/D82)-1,AND(B82="Long",F82&lt;&gt;Q82),(F82/D82)-1,AND(B82="Short",F82&lt;&gt;Q82),(D82-F82)/D82)</f>
        <v>-0.31277495769881558</v>
      </c>
      <c r="P82" t="s">
        <v>23</v>
      </c>
      <c r="Q82" s="7">
        <v>140.19999999999999</v>
      </c>
      <c r="R82" s="8">
        <v>44523</v>
      </c>
      <c r="S82" s="10">
        <f t="shared" si="3"/>
        <v>367</v>
      </c>
      <c r="T82" s="10">
        <v>0</v>
      </c>
      <c r="V82" s="11" t="b">
        <f t="shared" si="4"/>
        <v>0</v>
      </c>
      <c r="X82" s="10">
        <v>0</v>
      </c>
      <c r="AC82" t="b">
        <f t="shared" si="5"/>
        <v>0</v>
      </c>
    </row>
    <row r="83" spans="1:29" hidden="1" x14ac:dyDescent="0.2">
      <c r="A83" t="s">
        <v>77</v>
      </c>
      <c r="B83" t="s">
        <v>25</v>
      </c>
      <c r="C83" s="6">
        <v>43867</v>
      </c>
      <c r="D83" s="7">
        <v>256.29899999999998</v>
      </c>
      <c r="E83" s="6">
        <v>44235</v>
      </c>
      <c r="F83" s="7">
        <v>256.82</v>
      </c>
      <c r="G83">
        <v>0</v>
      </c>
      <c r="H83">
        <v>0</v>
      </c>
      <c r="J83" s="7"/>
      <c r="K83" s="8"/>
      <c r="M83" s="7"/>
      <c r="N83" s="8"/>
      <c r="O83" s="9" cm="1">
        <f t="array" ref="O83">_xlfn.IFS(AND(B83="Short",F83=Q83),(D83-F83)/D83,AND(B83="Long",F83=Q83),(F83/D83)-1,AND(B83="Long",F83&lt;&gt;Q83),(F83/D83)-1,AND(B83="Short",F83&lt;&gt;Q83),(D83-F83)/D83)</f>
        <v>2.0327820241203831E-3</v>
      </c>
      <c r="P83" t="s">
        <v>23</v>
      </c>
      <c r="Q83" s="7">
        <v>289.28899999999999</v>
      </c>
      <c r="R83" s="8">
        <v>43867</v>
      </c>
      <c r="S83" s="10">
        <f t="shared" si="3"/>
        <v>368</v>
      </c>
      <c r="T83" s="10">
        <v>0</v>
      </c>
      <c r="V83" s="11" t="b">
        <f t="shared" si="4"/>
        <v>0</v>
      </c>
      <c r="X83" s="10">
        <v>0</v>
      </c>
      <c r="AC83">
        <f t="shared" si="5"/>
        <v>368</v>
      </c>
    </row>
    <row r="84" spans="1:29" hidden="1" x14ac:dyDescent="0.2">
      <c r="A84" t="s">
        <v>72</v>
      </c>
      <c r="B84" t="s">
        <v>25</v>
      </c>
      <c r="C84" s="6">
        <v>43902</v>
      </c>
      <c r="D84" s="7">
        <v>1311.55</v>
      </c>
      <c r="E84" s="6">
        <v>43928</v>
      </c>
      <c r="F84" s="7">
        <v>1457.05</v>
      </c>
      <c r="G84">
        <v>1</v>
      </c>
      <c r="H84">
        <v>0</v>
      </c>
      <c r="J84" s="7"/>
      <c r="K84" s="8"/>
      <c r="M84" s="7"/>
      <c r="N84" s="8"/>
      <c r="O84" s="9" cm="1">
        <f t="array" ref="O84">_xlfn.IFS(AND(B84="Short",F84=Q84),(D84-F84)/D84,AND(B84="Long",F84=Q84),(F84/D84)-1,AND(B84="Long",F84&lt;&gt;Q84),(F84/D84)-1,AND(B84="Short",F84&lt;&gt;Q84),(D84-F84)/D84)</f>
        <v>0.11093744043307541</v>
      </c>
      <c r="P84" t="s">
        <v>23</v>
      </c>
      <c r="Q84" s="7">
        <v>1457.05</v>
      </c>
      <c r="R84" s="8">
        <v>43902</v>
      </c>
      <c r="S84" s="10">
        <f t="shared" si="3"/>
        <v>26</v>
      </c>
      <c r="T84" s="10">
        <v>1</v>
      </c>
      <c r="V84" s="11" t="str">
        <f t="shared" si="4"/>
        <v>1</v>
      </c>
      <c r="X84" s="10">
        <v>0</v>
      </c>
      <c r="AC84">
        <f t="shared" si="5"/>
        <v>26</v>
      </c>
    </row>
    <row r="85" spans="1:29" hidden="1" x14ac:dyDescent="0.2">
      <c r="A85" t="s">
        <v>74</v>
      </c>
      <c r="B85" t="s">
        <v>25</v>
      </c>
      <c r="C85" s="6">
        <v>43906</v>
      </c>
      <c r="D85" s="7">
        <v>29.081</v>
      </c>
      <c r="E85" s="6">
        <v>43921</v>
      </c>
      <c r="F85" s="7">
        <v>32.691000000000003</v>
      </c>
      <c r="G85">
        <v>1</v>
      </c>
      <c r="H85">
        <v>0</v>
      </c>
      <c r="J85" s="7"/>
      <c r="K85" s="8"/>
      <c r="M85" s="7"/>
      <c r="N85" s="8"/>
      <c r="O85" s="9" cm="1">
        <f t="array" ref="O85">_xlfn.IFS(AND(B85="Short",F85=Q85),(D85-F85)/D85,AND(B85="Long",F85=Q85),(F85/D85)-1,AND(B85="Long",F85&lt;&gt;Q85),(F85/D85)-1,AND(B85="Short",F85&lt;&gt;Q85),(D85-F85)/D85)</f>
        <v>0.12413603383652561</v>
      </c>
      <c r="P85" t="s">
        <v>23</v>
      </c>
      <c r="Q85" s="7">
        <v>32.691000000000003</v>
      </c>
      <c r="R85" s="8">
        <v>43906</v>
      </c>
      <c r="S85" s="10">
        <f t="shared" si="3"/>
        <v>15</v>
      </c>
      <c r="T85" s="10">
        <v>1</v>
      </c>
      <c r="V85" s="11" t="str">
        <f t="shared" si="4"/>
        <v>1</v>
      </c>
      <c r="X85" s="10">
        <v>0</v>
      </c>
      <c r="AC85">
        <f t="shared" si="5"/>
        <v>15</v>
      </c>
    </row>
    <row r="86" spans="1:29" hidden="1" x14ac:dyDescent="0.2">
      <c r="A86" t="s">
        <v>72</v>
      </c>
      <c r="B86" t="s">
        <v>22</v>
      </c>
      <c r="C86" s="6">
        <v>44144</v>
      </c>
      <c r="D86" s="7">
        <v>2022.4749999999999</v>
      </c>
      <c r="E86" s="6">
        <v>44510</v>
      </c>
      <c r="F86" s="7">
        <v>2569.7800000000002</v>
      </c>
      <c r="G86">
        <v>0</v>
      </c>
      <c r="H86">
        <v>0</v>
      </c>
      <c r="J86" s="7"/>
      <c r="K86" s="8"/>
      <c r="M86" s="7"/>
      <c r="N86" s="8"/>
      <c r="O86" s="9" cm="1">
        <f t="array" ref="O86">_xlfn.IFS(AND(B86="Short",F86=Q86),(D86-F86)/D86,AND(B86="Long",F86=Q86),(F86/D86)-1,AND(B86="Long",F86&lt;&gt;Q86),(F86/D86)-1,AND(B86="Short",F86&lt;&gt;Q86),(D86-F86)/D86)</f>
        <v>-0.27061150323242578</v>
      </c>
      <c r="P86" t="s">
        <v>23</v>
      </c>
      <c r="Q86" s="7">
        <v>1757.2249999999999</v>
      </c>
      <c r="R86" s="8">
        <v>44144</v>
      </c>
      <c r="S86" s="10">
        <f t="shared" si="3"/>
        <v>366</v>
      </c>
      <c r="T86" s="10">
        <v>0</v>
      </c>
      <c r="V86" s="11" t="b">
        <f t="shared" si="4"/>
        <v>0</v>
      </c>
      <c r="X86" s="10">
        <v>0</v>
      </c>
      <c r="AC86" t="b">
        <f t="shared" si="5"/>
        <v>0</v>
      </c>
    </row>
    <row r="87" spans="1:29" x14ac:dyDescent="0.2">
      <c r="A87" t="s">
        <v>72</v>
      </c>
      <c r="B87" t="s">
        <v>25</v>
      </c>
      <c r="C87" s="6">
        <v>44616</v>
      </c>
      <c r="D87" s="7">
        <v>2192.4319999999998</v>
      </c>
      <c r="E87" s="6">
        <v>44972</v>
      </c>
      <c r="F87" s="7">
        <v>2500.652</v>
      </c>
      <c r="G87">
        <v>1</v>
      </c>
      <c r="H87">
        <v>0</v>
      </c>
      <c r="J87" s="7"/>
      <c r="K87" s="8"/>
      <c r="M87" s="7"/>
      <c r="N87" s="8"/>
      <c r="O87" s="9" cm="1">
        <f t="array" ref="O87">_xlfn.IFS(AND(B87="Short",F87=Q87),(D87-F87)/D87,AND(B87="Long",F87=Q87),(F87/D87)-1,AND(B87="Long",F87&lt;&gt;Q87),(F87/D87)-1,AND(B87="Short",F87&lt;&gt;Q87),(D87-F87)/D87)</f>
        <v>0.14058360761017918</v>
      </c>
      <c r="P87" t="s">
        <v>23</v>
      </c>
      <c r="Q87" s="7">
        <v>2500.652</v>
      </c>
      <c r="R87" s="8">
        <v>44616</v>
      </c>
      <c r="S87" s="10">
        <f t="shared" si="3"/>
        <v>356</v>
      </c>
      <c r="T87" s="10">
        <v>1</v>
      </c>
      <c r="V87" s="11" t="str">
        <f t="shared" si="4"/>
        <v>1</v>
      </c>
      <c r="X87" s="10">
        <v>0</v>
      </c>
      <c r="AC87">
        <f t="shared" si="5"/>
        <v>356</v>
      </c>
    </row>
    <row r="88" spans="1:29" hidden="1" x14ac:dyDescent="0.2">
      <c r="A88" t="s">
        <v>76</v>
      </c>
      <c r="B88" t="s">
        <v>25</v>
      </c>
      <c r="C88" s="6">
        <v>43906</v>
      </c>
      <c r="D88" s="7">
        <v>90.063999999999993</v>
      </c>
      <c r="E88" s="6">
        <v>43908</v>
      </c>
      <c r="F88" s="7">
        <v>100.70399999999999</v>
      </c>
      <c r="G88">
        <v>1</v>
      </c>
      <c r="H88">
        <v>0</v>
      </c>
      <c r="J88" s="7"/>
      <c r="K88" s="8"/>
      <c r="M88" s="7"/>
      <c r="N88" s="8"/>
      <c r="O88" s="9" cm="1">
        <f t="array" ref="O88">_xlfn.IFS(AND(B88="Short",F88=Q88),(D88-F88)/D88,AND(B88="Long",F88=Q88),(F88/D88)-1,AND(B88="Long",F88&lt;&gt;Q88),(F88/D88)-1,AND(B88="Short",F88&lt;&gt;Q88),(D88-F88)/D88)</f>
        <v>0.11813821282643455</v>
      </c>
      <c r="P88" t="s">
        <v>23</v>
      </c>
      <c r="Q88" s="7">
        <v>100.70399999999999</v>
      </c>
      <c r="R88" s="8">
        <v>43906</v>
      </c>
      <c r="S88" s="10">
        <f t="shared" si="3"/>
        <v>2</v>
      </c>
      <c r="T88" s="10">
        <v>1</v>
      </c>
      <c r="V88" s="11" t="str">
        <f t="shared" si="4"/>
        <v>1</v>
      </c>
      <c r="X88" s="10">
        <v>0</v>
      </c>
      <c r="AC88">
        <f t="shared" si="5"/>
        <v>2</v>
      </c>
    </row>
    <row r="89" spans="1:29" x14ac:dyDescent="0.2">
      <c r="A89" t="s">
        <v>80</v>
      </c>
      <c r="B89" t="s">
        <v>25</v>
      </c>
      <c r="C89" s="6">
        <v>45232</v>
      </c>
      <c r="D89" s="7">
        <v>33.429000000000002</v>
      </c>
      <c r="E89" s="6">
        <v>45420</v>
      </c>
      <c r="F89" s="7">
        <v>37.518999999999998</v>
      </c>
      <c r="G89">
        <v>1</v>
      </c>
      <c r="H89">
        <v>0</v>
      </c>
      <c r="J89" s="7"/>
      <c r="K89" s="8"/>
      <c r="M89" s="7"/>
      <c r="N89" s="8"/>
      <c r="O89" s="9" cm="1">
        <f t="array" ref="O89">_xlfn.IFS(AND(B89="Short",F89=Q89),(D89-F89)/D89,AND(B89="Long",F89=Q89),(F89/D89)-1,AND(B89="Long",F89&lt;&gt;Q89),(F89/D89)-1,AND(B89="Short",F89&lt;&gt;Q89),(D89-F89)/D89)</f>
        <v>0.12234885877531476</v>
      </c>
      <c r="P89" t="s">
        <v>23</v>
      </c>
      <c r="Q89" s="7">
        <v>37.518999999999998</v>
      </c>
      <c r="R89" s="8">
        <v>45232</v>
      </c>
      <c r="S89" s="10">
        <f t="shared" si="3"/>
        <v>188</v>
      </c>
      <c r="T89" s="10">
        <v>1</v>
      </c>
      <c r="V89" s="11" t="str">
        <f t="shared" si="4"/>
        <v>1</v>
      </c>
      <c r="X89" s="10">
        <v>0</v>
      </c>
      <c r="AC89">
        <f t="shared" si="5"/>
        <v>188</v>
      </c>
    </row>
    <row r="90" spans="1:29" hidden="1" x14ac:dyDescent="0.2">
      <c r="A90" t="s">
        <v>81</v>
      </c>
      <c r="B90" t="s">
        <v>22</v>
      </c>
      <c r="C90" s="6">
        <v>43879</v>
      </c>
      <c r="D90" s="7">
        <v>26.748000000000001</v>
      </c>
      <c r="E90" s="6">
        <v>43886</v>
      </c>
      <c r="F90" s="7">
        <v>23.928000000000001</v>
      </c>
      <c r="G90">
        <v>1</v>
      </c>
      <c r="H90">
        <v>0</v>
      </c>
      <c r="J90" s="7"/>
      <c r="K90" s="8"/>
      <c r="M90" s="7"/>
      <c r="N90" s="8"/>
      <c r="O90" s="9" cm="1">
        <f t="array" ref="O90">_xlfn.IFS(AND(B90="Short",F90=Q90),(D90-F90)/D90,AND(B90="Long",F90=Q90),(F90/D90)-1,AND(B90="Long",F90&lt;&gt;Q90),(F90/D90)-1,AND(B90="Short",F90&lt;&gt;Q90),(D90-F90)/D90)</f>
        <v>0.10542844324809332</v>
      </c>
      <c r="P90" t="s">
        <v>23</v>
      </c>
      <c r="Q90" s="7">
        <v>23.928000000000001</v>
      </c>
      <c r="R90" s="8">
        <v>43879</v>
      </c>
      <c r="S90" s="10">
        <f t="shared" si="3"/>
        <v>7</v>
      </c>
      <c r="T90" s="10">
        <v>1</v>
      </c>
      <c r="V90" s="11" t="str">
        <f t="shared" si="4"/>
        <v>1</v>
      </c>
      <c r="X90" s="10">
        <v>0</v>
      </c>
      <c r="AC90">
        <f t="shared" si="5"/>
        <v>7</v>
      </c>
    </row>
    <row r="91" spans="1:29" hidden="1" x14ac:dyDescent="0.2">
      <c r="A91" t="s">
        <v>81</v>
      </c>
      <c r="B91" t="s">
        <v>25</v>
      </c>
      <c r="C91" s="6">
        <v>43906</v>
      </c>
      <c r="D91" s="7">
        <v>15.941000000000001</v>
      </c>
      <c r="E91" s="6">
        <v>43907</v>
      </c>
      <c r="F91" s="7">
        <v>18.350999999999999</v>
      </c>
      <c r="G91">
        <v>1</v>
      </c>
      <c r="H91">
        <v>0</v>
      </c>
      <c r="J91" s="7"/>
      <c r="K91" s="8"/>
      <c r="M91" s="7"/>
      <c r="N91" s="8"/>
      <c r="O91" s="9" cm="1">
        <f t="array" ref="O91">_xlfn.IFS(AND(B91="Short",F91=Q91),(D91-F91)/D91,AND(B91="Long",F91=Q91),(F91/D91)-1,AND(B91="Long",F91&lt;&gt;Q91),(F91/D91)-1,AND(B91="Short",F91&lt;&gt;Q91),(D91-F91)/D91)</f>
        <v>0.15118248541496748</v>
      </c>
      <c r="P91" t="s">
        <v>23</v>
      </c>
      <c r="Q91" s="7">
        <v>18.350999999999999</v>
      </c>
      <c r="R91" s="8">
        <v>43906</v>
      </c>
      <c r="S91" s="10">
        <f t="shared" si="3"/>
        <v>1</v>
      </c>
      <c r="T91" s="10">
        <v>1</v>
      </c>
      <c r="V91" s="11" t="str">
        <f t="shared" si="4"/>
        <v>1</v>
      </c>
      <c r="X91" s="10">
        <v>0</v>
      </c>
      <c r="AC91">
        <f t="shared" si="5"/>
        <v>1</v>
      </c>
    </row>
    <row r="92" spans="1:29" hidden="1" x14ac:dyDescent="0.2">
      <c r="A92" t="s">
        <v>79</v>
      </c>
      <c r="B92" t="s">
        <v>25</v>
      </c>
      <c r="C92" s="6">
        <v>43906</v>
      </c>
      <c r="D92" s="7">
        <v>109.161</v>
      </c>
      <c r="E92" s="6">
        <v>43930</v>
      </c>
      <c r="F92" s="7">
        <v>123.271</v>
      </c>
      <c r="G92">
        <v>1</v>
      </c>
      <c r="H92">
        <v>0</v>
      </c>
      <c r="J92" s="7"/>
      <c r="K92" s="8"/>
      <c r="M92" s="7"/>
      <c r="N92" s="8"/>
      <c r="O92" s="9" cm="1">
        <f t="array" ref="O92">_xlfn.IFS(AND(B92="Short",F92=Q92),(D92-F92)/D92,AND(B92="Long",F92=Q92),(F92/D92)-1,AND(B92="Long",F92&lt;&gt;Q92),(F92/D92)-1,AND(B92="Short",F92&lt;&gt;Q92),(D92-F92)/D92)</f>
        <v>0.1292586180045987</v>
      </c>
      <c r="P92" t="s">
        <v>23</v>
      </c>
      <c r="Q92" s="7">
        <v>123.271</v>
      </c>
      <c r="R92" s="8">
        <v>43906</v>
      </c>
      <c r="S92" s="10">
        <f t="shared" si="3"/>
        <v>24</v>
      </c>
      <c r="T92" s="10">
        <v>1</v>
      </c>
      <c r="V92" s="11" t="str">
        <f t="shared" si="4"/>
        <v>1</v>
      </c>
      <c r="X92" s="10">
        <v>0</v>
      </c>
      <c r="AC92">
        <f t="shared" si="5"/>
        <v>24</v>
      </c>
    </row>
    <row r="93" spans="1:29" hidden="1" x14ac:dyDescent="0.2">
      <c r="A93" t="s">
        <v>80</v>
      </c>
      <c r="B93" t="s">
        <v>22</v>
      </c>
      <c r="C93" s="6">
        <v>45504</v>
      </c>
      <c r="D93" s="7">
        <v>35.645000000000003</v>
      </c>
      <c r="E93" s="6">
        <v>45509</v>
      </c>
      <c r="F93" s="7">
        <v>32.094999999999999</v>
      </c>
      <c r="G93">
        <v>1</v>
      </c>
      <c r="H93">
        <v>0</v>
      </c>
      <c r="J93" s="7"/>
      <c r="K93" s="8"/>
      <c r="M93" s="7"/>
      <c r="N93" s="8"/>
      <c r="O93" s="9" cm="1">
        <f t="array" ref="O93">_xlfn.IFS(AND(B93="Short",F93=Q93),(D93-F93)/D93,AND(B93="Long",F93=Q93),(F93/D93)-1,AND(B93="Long",F93&lt;&gt;Q93),(F93/D93)-1,AND(B93="Short",F93&lt;&gt;Q93),(D93-F93)/D93)</f>
        <v>9.9593210829008391E-2</v>
      </c>
      <c r="P93" t="s">
        <v>23</v>
      </c>
      <c r="Q93" s="7">
        <v>32.094999999999999</v>
      </c>
      <c r="R93" s="8">
        <v>45504</v>
      </c>
      <c r="S93" s="10">
        <f t="shared" si="3"/>
        <v>5</v>
      </c>
      <c r="T93" s="10">
        <v>1</v>
      </c>
      <c r="V93" s="11" t="str">
        <f t="shared" si="4"/>
        <v>1</v>
      </c>
      <c r="X93" s="10">
        <v>0</v>
      </c>
      <c r="AC93">
        <f t="shared" si="5"/>
        <v>5</v>
      </c>
    </row>
    <row r="94" spans="1:29" hidden="1" x14ac:dyDescent="0.2">
      <c r="A94" t="s">
        <v>72</v>
      </c>
      <c r="B94" t="s">
        <v>22</v>
      </c>
      <c r="C94" s="6">
        <v>45142</v>
      </c>
      <c r="D94" s="7">
        <v>3123.491</v>
      </c>
      <c r="E94" s="6">
        <v>45218</v>
      </c>
      <c r="F94" s="7">
        <v>2808.4009999999998</v>
      </c>
      <c r="G94">
        <v>1</v>
      </c>
      <c r="H94">
        <v>0</v>
      </c>
      <c r="J94" s="7"/>
      <c r="K94" s="8"/>
      <c r="M94" s="7"/>
      <c r="N94" s="8"/>
      <c r="O94" s="9" cm="1">
        <f t="array" ref="O94">_xlfn.IFS(AND(B94="Short",F94=Q94),(D94-F94)/D94,AND(B94="Long",F94=Q94),(F94/D94)-1,AND(B94="Long",F94&lt;&gt;Q94),(F94/D94)-1,AND(B94="Short",F94&lt;&gt;Q94),(D94-F94)/D94)</f>
        <v>0.10087751173286562</v>
      </c>
      <c r="P94" t="s">
        <v>23</v>
      </c>
      <c r="Q94" s="7">
        <v>2808.4009999999998</v>
      </c>
      <c r="R94" s="8">
        <v>45142</v>
      </c>
      <c r="S94" s="10">
        <f t="shared" si="3"/>
        <v>76</v>
      </c>
      <c r="T94" s="10">
        <v>1</v>
      </c>
      <c r="V94" s="11" t="str">
        <f t="shared" si="4"/>
        <v>1</v>
      </c>
      <c r="X94" s="10">
        <v>0</v>
      </c>
      <c r="AC94">
        <f t="shared" si="5"/>
        <v>76</v>
      </c>
    </row>
    <row r="95" spans="1:29" hidden="1" x14ac:dyDescent="0.2">
      <c r="A95" t="s">
        <v>82</v>
      </c>
      <c r="B95" t="s">
        <v>25</v>
      </c>
      <c r="C95" s="6">
        <v>43906</v>
      </c>
      <c r="D95" s="7">
        <v>37.398000000000003</v>
      </c>
      <c r="E95" s="6">
        <v>43985</v>
      </c>
      <c r="F95" s="7">
        <v>47.378</v>
      </c>
      <c r="G95">
        <v>1</v>
      </c>
      <c r="H95">
        <v>0</v>
      </c>
      <c r="J95" s="7"/>
      <c r="K95" s="8"/>
      <c r="M95" s="7"/>
      <c r="N95" s="8"/>
      <c r="O95" s="9" cm="1">
        <f t="array" ref="O95">_xlfn.IFS(AND(B95="Short",F95=Q95),(D95-F95)/D95,AND(B95="Long",F95=Q95),(F95/D95)-1,AND(B95="Long",F95&lt;&gt;Q95),(F95/D95)-1,AND(B95="Short",F95&lt;&gt;Q95),(D95-F95)/D95)</f>
        <v>0.26685919033103356</v>
      </c>
      <c r="P95" t="s">
        <v>23</v>
      </c>
      <c r="Q95" s="7">
        <v>47.378</v>
      </c>
      <c r="R95" s="8">
        <v>43906</v>
      </c>
      <c r="S95" s="10">
        <f t="shared" si="3"/>
        <v>79</v>
      </c>
      <c r="T95" s="10">
        <v>1</v>
      </c>
      <c r="V95" s="11" t="str">
        <f t="shared" si="4"/>
        <v>1</v>
      </c>
      <c r="X95" s="10">
        <v>0</v>
      </c>
      <c r="AC95">
        <f t="shared" si="5"/>
        <v>79</v>
      </c>
    </row>
    <row r="96" spans="1:29" hidden="1" x14ac:dyDescent="0.2">
      <c r="A96" t="s">
        <v>86</v>
      </c>
      <c r="B96" t="s">
        <v>22</v>
      </c>
      <c r="C96" s="6">
        <v>44050</v>
      </c>
      <c r="D96" s="7">
        <v>307.79199999999997</v>
      </c>
      <c r="E96" s="6">
        <v>44077</v>
      </c>
      <c r="F96" s="7">
        <v>274.31200000000001</v>
      </c>
      <c r="G96">
        <v>1</v>
      </c>
      <c r="H96">
        <v>0</v>
      </c>
      <c r="J96" s="7"/>
      <c r="K96" s="8"/>
      <c r="M96" s="7"/>
      <c r="N96" s="8"/>
      <c r="O96" s="9" cm="1">
        <f t="array" ref="O96">_xlfn.IFS(AND(B96="Short",F96=Q96),(D96-F96)/D96,AND(B96="Long",F96=Q96),(F96/D96)-1,AND(B96="Long",F96&lt;&gt;Q96),(F96/D96)-1,AND(B96="Short",F96&lt;&gt;Q96),(D96-F96)/D96)</f>
        <v>0.10877475697873877</v>
      </c>
      <c r="P96" t="s">
        <v>23</v>
      </c>
      <c r="Q96" s="7">
        <v>274.31200000000001</v>
      </c>
      <c r="R96" s="8">
        <v>44050</v>
      </c>
      <c r="S96" s="10">
        <f t="shared" si="3"/>
        <v>27</v>
      </c>
      <c r="T96" s="10">
        <v>1</v>
      </c>
      <c r="V96" s="11" t="str">
        <f t="shared" si="4"/>
        <v>1</v>
      </c>
      <c r="X96" s="10">
        <v>0</v>
      </c>
      <c r="AC96">
        <f t="shared" si="5"/>
        <v>27</v>
      </c>
    </row>
    <row r="97" spans="1:29" hidden="1" x14ac:dyDescent="0.2">
      <c r="A97" t="s">
        <v>75</v>
      </c>
      <c r="B97" t="s">
        <v>22</v>
      </c>
      <c r="C97" s="6">
        <v>43903</v>
      </c>
      <c r="D97" s="7">
        <v>11.717000000000001</v>
      </c>
      <c r="E97" s="6">
        <v>43906</v>
      </c>
      <c r="F97" s="7">
        <v>10.587</v>
      </c>
      <c r="G97">
        <v>1</v>
      </c>
      <c r="H97">
        <v>0</v>
      </c>
      <c r="J97" s="7"/>
      <c r="K97" s="8"/>
      <c r="M97" s="7"/>
      <c r="N97" s="8"/>
      <c r="O97" s="9" cm="1">
        <f t="array" ref="O97">_xlfn.IFS(AND(B97="Short",F97=Q97),(D97-F97)/D97,AND(B97="Long",F97=Q97),(F97/D97)-1,AND(B97="Long",F97&lt;&gt;Q97),(F97/D97)-1,AND(B97="Short",F97&lt;&gt;Q97),(D97-F97)/D97)</f>
        <v>9.6441068532900978E-2</v>
      </c>
      <c r="P97" t="s">
        <v>23</v>
      </c>
      <c r="Q97" s="7">
        <v>10.587</v>
      </c>
      <c r="R97" s="8">
        <v>43903</v>
      </c>
      <c r="S97" s="10">
        <f t="shared" si="3"/>
        <v>3</v>
      </c>
      <c r="T97" s="10">
        <v>1</v>
      </c>
      <c r="V97" s="11" t="str">
        <f t="shared" si="4"/>
        <v>1</v>
      </c>
      <c r="X97" s="10">
        <v>0</v>
      </c>
      <c r="AC97">
        <f t="shared" si="5"/>
        <v>3</v>
      </c>
    </row>
    <row r="98" spans="1:29" hidden="1" x14ac:dyDescent="0.2">
      <c r="A98" t="s">
        <v>75</v>
      </c>
      <c r="B98" t="s">
        <v>22</v>
      </c>
      <c r="C98" s="6">
        <v>44144</v>
      </c>
      <c r="D98" s="7">
        <v>17.225999999999999</v>
      </c>
      <c r="E98" s="6">
        <v>44510</v>
      </c>
      <c r="F98" s="7">
        <v>24.08</v>
      </c>
      <c r="G98">
        <v>0</v>
      </c>
      <c r="H98">
        <v>0</v>
      </c>
      <c r="J98" s="7"/>
      <c r="K98" s="8"/>
      <c r="M98" s="7"/>
      <c r="N98" s="8"/>
      <c r="O98" s="9" cm="1">
        <f t="array" ref="O98">_xlfn.IFS(AND(B98="Short",F98=Q98),(D98-F98)/D98,AND(B98="Long",F98=Q98),(F98/D98)-1,AND(B98="Long",F98&lt;&gt;Q98),(F98/D98)-1,AND(B98="Short",F98&lt;&gt;Q98),(D98-F98)/D98)</f>
        <v>-0.39788691512829444</v>
      </c>
      <c r="P98" t="s">
        <v>23</v>
      </c>
      <c r="Q98" s="7">
        <v>15.385999999999999</v>
      </c>
      <c r="R98" s="8">
        <v>44144</v>
      </c>
      <c r="S98" s="10">
        <f t="shared" si="3"/>
        <v>366</v>
      </c>
      <c r="T98" s="10">
        <v>0</v>
      </c>
      <c r="V98" s="11" t="b">
        <f t="shared" si="4"/>
        <v>0</v>
      </c>
      <c r="X98" s="10">
        <v>0</v>
      </c>
      <c r="AC98" t="b">
        <f t="shared" si="5"/>
        <v>0</v>
      </c>
    </row>
    <row r="99" spans="1:29" hidden="1" x14ac:dyDescent="0.2">
      <c r="A99" t="s">
        <v>85</v>
      </c>
      <c r="B99" t="s">
        <v>25</v>
      </c>
      <c r="C99" s="6">
        <v>43906</v>
      </c>
      <c r="D99" s="7">
        <v>140.54599999999999</v>
      </c>
      <c r="E99" s="6">
        <v>43929</v>
      </c>
      <c r="F99" s="7">
        <v>156.70599999999999</v>
      </c>
      <c r="G99">
        <v>1</v>
      </c>
      <c r="H99">
        <v>0</v>
      </c>
      <c r="J99" s="7"/>
      <c r="K99" s="8"/>
      <c r="M99" s="7"/>
      <c r="N99" s="8"/>
      <c r="O99" s="9" cm="1">
        <f t="array" ref="O99">_xlfn.IFS(AND(B99="Short",F99=Q99),(D99-F99)/D99,AND(B99="Long",F99=Q99),(F99/D99)-1,AND(B99="Long",F99&lt;&gt;Q99),(F99/D99)-1,AND(B99="Short",F99&lt;&gt;Q99),(D99-F99)/D99)</f>
        <v>0.11498014884806396</v>
      </c>
      <c r="P99" t="s">
        <v>23</v>
      </c>
      <c r="Q99" s="7">
        <v>156.70599999999999</v>
      </c>
      <c r="R99" s="8">
        <v>43906</v>
      </c>
      <c r="S99" s="10">
        <f t="shared" si="3"/>
        <v>23</v>
      </c>
      <c r="T99" s="10">
        <v>1</v>
      </c>
      <c r="V99" s="11" t="str">
        <f t="shared" si="4"/>
        <v>1</v>
      </c>
      <c r="X99" s="10">
        <v>0</v>
      </c>
      <c r="AC99">
        <f t="shared" si="5"/>
        <v>23</v>
      </c>
    </row>
    <row r="100" spans="1:29" hidden="1" x14ac:dyDescent="0.2">
      <c r="A100" t="s">
        <v>91</v>
      </c>
      <c r="B100" t="s">
        <v>25</v>
      </c>
      <c r="C100" s="6">
        <v>43906</v>
      </c>
      <c r="D100" s="7">
        <v>89.384</v>
      </c>
      <c r="E100" s="6">
        <v>43928</v>
      </c>
      <c r="F100" s="7">
        <v>102.624</v>
      </c>
      <c r="G100">
        <v>1</v>
      </c>
      <c r="H100">
        <v>0</v>
      </c>
      <c r="J100" s="7"/>
      <c r="K100" s="8"/>
      <c r="M100" s="7"/>
      <c r="N100" s="8"/>
      <c r="O100" s="9" cm="1">
        <f t="array" ref="O100">_xlfn.IFS(AND(B100="Short",F100=Q100),(D100-F100)/D100,AND(B100="Long",F100=Q100),(F100/D100)-1,AND(B100="Long",F100&lt;&gt;Q100),(F100/D100)-1,AND(B100="Short",F100&lt;&gt;Q100),(D100-F100)/D100)</f>
        <v>0.14812494406157706</v>
      </c>
      <c r="P100" t="s">
        <v>23</v>
      </c>
      <c r="Q100" s="7">
        <v>102.624</v>
      </c>
      <c r="R100" s="8">
        <v>43906</v>
      </c>
      <c r="S100" s="10">
        <f t="shared" si="3"/>
        <v>22</v>
      </c>
      <c r="T100" s="10">
        <v>1</v>
      </c>
      <c r="V100" s="11" t="str">
        <f t="shared" si="4"/>
        <v>1</v>
      </c>
      <c r="X100" s="10">
        <v>0</v>
      </c>
      <c r="AC100">
        <f t="shared" si="5"/>
        <v>22</v>
      </c>
    </row>
    <row r="101" spans="1:29" x14ac:dyDescent="0.2">
      <c r="A101" t="s">
        <v>91</v>
      </c>
      <c r="B101" t="s">
        <v>25</v>
      </c>
      <c r="C101" s="6">
        <v>45035</v>
      </c>
      <c r="D101" s="7">
        <v>166.35</v>
      </c>
      <c r="E101" s="6">
        <v>45140</v>
      </c>
      <c r="F101" s="7">
        <v>192.95</v>
      </c>
      <c r="G101">
        <v>1</v>
      </c>
      <c r="H101">
        <v>0</v>
      </c>
      <c r="J101" s="7"/>
      <c r="K101" s="8"/>
      <c r="M101" s="7"/>
      <c r="N101" s="8"/>
      <c r="O101" s="9" cm="1">
        <f t="array" ref="O101">_xlfn.IFS(AND(B101="Short",F101=Q101),(D101-F101)/D101,AND(B101="Long",F101=Q101),(F101/D101)-1,AND(B101="Long",F101&lt;&gt;Q101),(F101/D101)-1,AND(B101="Short",F101&lt;&gt;Q101),(D101-F101)/D101)</f>
        <v>0.15990381725278024</v>
      </c>
      <c r="P101" t="s">
        <v>23</v>
      </c>
      <c r="Q101" s="7">
        <v>192.95</v>
      </c>
      <c r="R101" s="8">
        <v>45035</v>
      </c>
      <c r="S101" s="10">
        <f t="shared" si="3"/>
        <v>105</v>
      </c>
      <c r="T101" s="10">
        <v>1</v>
      </c>
      <c r="V101" s="11" t="str">
        <f t="shared" si="4"/>
        <v>1</v>
      </c>
      <c r="X101" s="10">
        <v>0</v>
      </c>
      <c r="AC101">
        <f t="shared" si="5"/>
        <v>105</v>
      </c>
    </row>
    <row r="102" spans="1:29" hidden="1" x14ac:dyDescent="0.2">
      <c r="A102" t="s">
        <v>83</v>
      </c>
      <c r="B102" t="s">
        <v>25</v>
      </c>
      <c r="C102" s="6">
        <v>43899</v>
      </c>
      <c r="D102" s="7">
        <v>48.192</v>
      </c>
      <c r="E102" s="6">
        <v>43950</v>
      </c>
      <c r="F102" s="7">
        <v>54.712000000000003</v>
      </c>
      <c r="G102">
        <v>1</v>
      </c>
      <c r="H102">
        <v>0</v>
      </c>
      <c r="J102" s="7"/>
      <c r="K102" s="8"/>
      <c r="M102" s="7"/>
      <c r="N102" s="8"/>
      <c r="O102" s="9" cm="1">
        <f t="array" ref="O102">_xlfn.IFS(AND(B102="Short",F102=Q102),(D102-F102)/D102,AND(B102="Long",F102=Q102),(F102/D102)-1,AND(B102="Long",F102&lt;&gt;Q102),(F102/D102)-1,AND(B102="Short",F102&lt;&gt;Q102),(D102-F102)/D102)</f>
        <v>0.13529216467463479</v>
      </c>
      <c r="P102" t="s">
        <v>23</v>
      </c>
      <c r="Q102" s="7">
        <v>54.712000000000003</v>
      </c>
      <c r="R102" s="8">
        <v>43899</v>
      </c>
      <c r="S102" s="10">
        <f t="shared" si="3"/>
        <v>51</v>
      </c>
      <c r="T102" s="10">
        <v>1</v>
      </c>
      <c r="V102" s="11" t="str">
        <f t="shared" si="4"/>
        <v>1</v>
      </c>
      <c r="X102" s="10">
        <v>0</v>
      </c>
      <c r="AC102">
        <f t="shared" si="5"/>
        <v>51</v>
      </c>
    </row>
    <row r="103" spans="1:29" hidden="1" x14ac:dyDescent="0.2">
      <c r="A103" t="s">
        <v>95</v>
      </c>
      <c r="B103" t="s">
        <v>25</v>
      </c>
      <c r="C103" s="6">
        <v>43906</v>
      </c>
      <c r="D103" s="7">
        <v>71.245999999999995</v>
      </c>
      <c r="E103" s="6">
        <v>43929</v>
      </c>
      <c r="F103" s="7">
        <v>79.206000000000003</v>
      </c>
      <c r="G103">
        <v>1</v>
      </c>
      <c r="H103">
        <v>0</v>
      </c>
      <c r="J103" s="7"/>
      <c r="K103" s="8"/>
      <c r="M103" s="7"/>
      <c r="N103" s="8"/>
      <c r="O103" s="9" cm="1">
        <f t="array" ref="O103">_xlfn.IFS(AND(B103="Short",F103=Q103),(D103-F103)/D103,AND(B103="Long",F103=Q103),(F103/D103)-1,AND(B103="Long",F103&lt;&gt;Q103),(F103/D103)-1,AND(B103="Short",F103&lt;&gt;Q103),(D103-F103)/D103)</f>
        <v>0.11172557055834731</v>
      </c>
      <c r="P103" t="s">
        <v>23</v>
      </c>
      <c r="Q103" s="7">
        <v>79.206000000000003</v>
      </c>
      <c r="R103" s="8">
        <v>43906</v>
      </c>
      <c r="S103" s="10">
        <f t="shared" si="3"/>
        <v>23</v>
      </c>
      <c r="T103" s="10">
        <v>1</v>
      </c>
      <c r="V103" s="11" t="str">
        <f t="shared" si="4"/>
        <v>1</v>
      </c>
      <c r="X103" s="10">
        <v>0</v>
      </c>
      <c r="AC103">
        <f t="shared" si="5"/>
        <v>23</v>
      </c>
    </row>
    <row r="104" spans="1:29" hidden="1" x14ac:dyDescent="0.2">
      <c r="A104" t="s">
        <v>99</v>
      </c>
      <c r="B104" t="s">
        <v>22</v>
      </c>
      <c r="C104" s="6">
        <v>45504</v>
      </c>
      <c r="D104" s="7">
        <v>190.821</v>
      </c>
      <c r="E104" s="6">
        <v>45506</v>
      </c>
      <c r="F104" s="7">
        <v>166.23099999999999</v>
      </c>
      <c r="G104">
        <v>1</v>
      </c>
      <c r="H104">
        <v>0</v>
      </c>
      <c r="J104" s="7"/>
      <c r="K104" s="8"/>
      <c r="M104" s="7"/>
      <c r="N104" s="8"/>
      <c r="O104" s="9" cm="1">
        <f t="array" ref="O104">_xlfn.IFS(AND(B104="Short",F104=Q104),(D104-F104)/D104,AND(B104="Long",F104=Q104),(F104/D104)-1,AND(B104="Long",F104&lt;&gt;Q104),(F104/D104)-1,AND(B104="Short",F104&lt;&gt;Q104),(D104-F104)/D104)</f>
        <v>0.12886422353933794</v>
      </c>
      <c r="P104" t="s">
        <v>23</v>
      </c>
      <c r="Q104" s="7">
        <v>166.23099999999999</v>
      </c>
      <c r="R104" s="8">
        <v>45504</v>
      </c>
      <c r="S104" s="10">
        <f t="shared" si="3"/>
        <v>2</v>
      </c>
      <c r="T104" s="10">
        <v>1</v>
      </c>
      <c r="V104" s="11" t="str">
        <f t="shared" si="4"/>
        <v>1</v>
      </c>
      <c r="X104" s="10">
        <v>0</v>
      </c>
      <c r="AC104">
        <f t="shared" si="5"/>
        <v>2</v>
      </c>
    </row>
    <row r="105" spans="1:29" hidden="1" x14ac:dyDescent="0.2">
      <c r="A105" t="s">
        <v>90</v>
      </c>
      <c r="B105" t="s">
        <v>22</v>
      </c>
      <c r="C105" s="6">
        <v>43903</v>
      </c>
      <c r="D105" s="7">
        <v>18.003</v>
      </c>
      <c r="E105" s="6">
        <v>43906</v>
      </c>
      <c r="F105" s="7">
        <v>14.632999999999999</v>
      </c>
      <c r="G105">
        <v>1</v>
      </c>
      <c r="H105">
        <v>0</v>
      </c>
      <c r="J105" s="7"/>
      <c r="K105" s="8"/>
      <c r="M105" s="7"/>
      <c r="N105" s="8"/>
      <c r="O105" s="9" cm="1">
        <f t="array" ref="O105">_xlfn.IFS(AND(B105="Short",F105=Q105),(D105-F105)/D105,AND(B105="Long",F105=Q105),(F105/D105)-1,AND(B105="Long",F105&lt;&gt;Q105),(F105/D105)-1,AND(B105="Short",F105&lt;&gt;Q105),(D105-F105)/D105)</f>
        <v>0.18719102371826923</v>
      </c>
      <c r="P105" t="s">
        <v>23</v>
      </c>
      <c r="Q105" s="7">
        <v>14.632999999999999</v>
      </c>
      <c r="R105" s="8">
        <v>43903</v>
      </c>
      <c r="S105" s="10">
        <f t="shared" si="3"/>
        <v>3</v>
      </c>
      <c r="T105" s="10">
        <v>1</v>
      </c>
      <c r="V105" s="11" t="str">
        <f t="shared" si="4"/>
        <v>1</v>
      </c>
      <c r="X105" s="10">
        <v>0</v>
      </c>
      <c r="AC105">
        <f t="shared" si="5"/>
        <v>3</v>
      </c>
    </row>
    <row r="106" spans="1:29" hidden="1" x14ac:dyDescent="0.2">
      <c r="A106" t="s">
        <v>90</v>
      </c>
      <c r="B106" t="s">
        <v>22</v>
      </c>
      <c r="C106" s="6">
        <v>43910</v>
      </c>
      <c r="D106" s="7">
        <v>10.981</v>
      </c>
      <c r="E106" s="6">
        <v>43922</v>
      </c>
      <c r="F106" s="7">
        <v>9.891</v>
      </c>
      <c r="G106">
        <v>1</v>
      </c>
      <c r="H106">
        <v>0</v>
      </c>
      <c r="J106" s="7"/>
      <c r="K106" s="8"/>
      <c r="M106" s="7"/>
      <c r="N106" s="8"/>
      <c r="O106" s="9" cm="1">
        <f t="array" ref="O106">_xlfn.IFS(AND(B106="Short",F106=Q106),(D106-F106)/D106,AND(B106="Long",F106=Q106),(F106/D106)-1,AND(B106="Long",F106&lt;&gt;Q106),(F106/D106)-1,AND(B106="Short",F106&lt;&gt;Q106),(D106-F106)/D106)</f>
        <v>9.9262362262089052E-2</v>
      </c>
      <c r="P106" t="s">
        <v>23</v>
      </c>
      <c r="Q106" s="7">
        <v>9.891</v>
      </c>
      <c r="R106" s="8">
        <v>43910</v>
      </c>
      <c r="S106" s="10">
        <f t="shared" si="3"/>
        <v>12</v>
      </c>
      <c r="T106" s="10">
        <v>1</v>
      </c>
      <c r="V106" s="11" t="str">
        <f t="shared" si="4"/>
        <v>1</v>
      </c>
      <c r="X106" s="10">
        <v>0</v>
      </c>
      <c r="AC106">
        <f t="shared" si="5"/>
        <v>12</v>
      </c>
    </row>
    <row r="107" spans="1:29" hidden="1" x14ac:dyDescent="0.2">
      <c r="A107" t="s">
        <v>90</v>
      </c>
      <c r="B107" t="s">
        <v>22</v>
      </c>
      <c r="C107" s="6">
        <v>43928</v>
      </c>
      <c r="D107" s="7">
        <v>12.135999999999999</v>
      </c>
      <c r="E107" s="6">
        <v>44294</v>
      </c>
      <c r="F107" s="7">
        <v>28.56</v>
      </c>
      <c r="G107">
        <v>0</v>
      </c>
      <c r="H107">
        <v>0</v>
      </c>
      <c r="J107" s="7"/>
      <c r="K107" s="8"/>
      <c r="M107" s="7"/>
      <c r="N107" s="8"/>
      <c r="O107" s="9" cm="1">
        <f t="array" ref="O107">_xlfn.IFS(AND(B107="Short",F107=Q107),(D107-F107)/D107,AND(B107="Long",F107=Q107),(F107/D107)-1,AND(B107="Long",F107&lt;&gt;Q107),(F107/D107)-1,AND(B107="Short",F107&lt;&gt;Q107),(D107-F107)/D107)</f>
        <v>-1.3533289386947924</v>
      </c>
      <c r="P107" t="s">
        <v>23</v>
      </c>
      <c r="Q107" s="7">
        <v>9.9960000000000004</v>
      </c>
      <c r="R107" s="8">
        <v>43928</v>
      </c>
      <c r="S107" s="10">
        <f t="shared" si="3"/>
        <v>366</v>
      </c>
      <c r="T107" s="10">
        <v>0</v>
      </c>
      <c r="V107" s="11" t="b">
        <f t="shared" si="4"/>
        <v>0</v>
      </c>
      <c r="X107" s="10">
        <v>0</v>
      </c>
      <c r="AC107" t="b">
        <f t="shared" si="5"/>
        <v>0</v>
      </c>
    </row>
    <row r="108" spans="1:29" hidden="1" x14ac:dyDescent="0.2">
      <c r="A108" t="s">
        <v>87</v>
      </c>
      <c r="B108" t="s">
        <v>22</v>
      </c>
      <c r="C108" s="6">
        <v>43903</v>
      </c>
      <c r="D108" s="7">
        <v>47.363999999999997</v>
      </c>
      <c r="E108" s="6">
        <v>43906</v>
      </c>
      <c r="F108" s="7">
        <v>42.804000000000002</v>
      </c>
      <c r="G108">
        <v>1</v>
      </c>
      <c r="H108">
        <v>0</v>
      </c>
      <c r="J108" s="7"/>
      <c r="K108" s="8"/>
      <c r="M108" s="7"/>
      <c r="N108" s="8"/>
      <c r="O108" s="9" cm="1">
        <f t="array" ref="O108">_xlfn.IFS(AND(B108="Short",F108=Q108),(D108-F108)/D108,AND(B108="Long",F108=Q108),(F108/D108)-1,AND(B108="Long",F108&lt;&gt;Q108),(F108/D108)-1,AND(B108="Short",F108&lt;&gt;Q108),(D108-F108)/D108)</f>
        <v>9.6275652394223366E-2</v>
      </c>
      <c r="P108" t="s">
        <v>23</v>
      </c>
      <c r="Q108" s="7">
        <v>42.804000000000002</v>
      </c>
      <c r="R108" s="8">
        <v>43903</v>
      </c>
      <c r="S108" s="10">
        <f t="shared" si="3"/>
        <v>3</v>
      </c>
      <c r="T108" s="10">
        <v>1</v>
      </c>
      <c r="V108" s="11" t="str">
        <f t="shared" si="4"/>
        <v>1</v>
      </c>
      <c r="X108" s="10">
        <v>0</v>
      </c>
      <c r="AC108">
        <f t="shared" si="5"/>
        <v>3</v>
      </c>
    </row>
    <row r="109" spans="1:29" hidden="1" x14ac:dyDescent="0.2">
      <c r="A109" t="s">
        <v>87</v>
      </c>
      <c r="B109" t="s">
        <v>22</v>
      </c>
      <c r="C109" s="6">
        <v>43987</v>
      </c>
      <c r="D109" s="7">
        <v>60.978000000000002</v>
      </c>
      <c r="E109" s="6">
        <v>43993</v>
      </c>
      <c r="F109" s="7">
        <v>55.058</v>
      </c>
      <c r="G109">
        <v>1</v>
      </c>
      <c r="H109">
        <v>0</v>
      </c>
      <c r="J109" s="7"/>
      <c r="K109" s="8"/>
      <c r="M109" s="7"/>
      <c r="N109" s="8"/>
      <c r="O109" s="9" cm="1">
        <f t="array" ref="O109">_xlfn.IFS(AND(B109="Short",F109=Q109),(D109-F109)/D109,AND(B109="Long",F109=Q109),(F109/D109)-1,AND(B109="Long",F109&lt;&gt;Q109),(F109/D109)-1,AND(B109="Short",F109&lt;&gt;Q109),(D109-F109)/D109)</f>
        <v>9.7084194299583482E-2</v>
      </c>
      <c r="P109" t="s">
        <v>23</v>
      </c>
      <c r="Q109" s="7">
        <v>55.058</v>
      </c>
      <c r="R109" s="8">
        <v>43987</v>
      </c>
      <c r="S109" s="10">
        <f t="shared" si="3"/>
        <v>6</v>
      </c>
      <c r="T109" s="10">
        <v>1</v>
      </c>
      <c r="V109" s="11" t="str">
        <f t="shared" si="4"/>
        <v>1</v>
      </c>
      <c r="X109" s="10">
        <v>0</v>
      </c>
      <c r="AC109">
        <f t="shared" si="5"/>
        <v>6</v>
      </c>
    </row>
    <row r="110" spans="1:29" hidden="1" x14ac:dyDescent="0.2">
      <c r="A110" t="s">
        <v>101</v>
      </c>
      <c r="B110" t="s">
        <v>25</v>
      </c>
      <c r="C110" s="6">
        <v>43906</v>
      </c>
      <c r="D110" s="7">
        <v>24.367999999999999</v>
      </c>
      <c r="E110" s="6">
        <v>43915</v>
      </c>
      <c r="F110" s="7">
        <v>28.047999999999998</v>
      </c>
      <c r="G110">
        <v>1</v>
      </c>
      <c r="H110">
        <v>0</v>
      </c>
      <c r="J110" s="7"/>
      <c r="K110" s="8"/>
      <c r="M110" s="7"/>
      <c r="N110" s="8"/>
      <c r="O110" s="9" cm="1">
        <f t="array" ref="O110">_xlfn.IFS(AND(B110="Short",F110=Q110),(D110-F110)/D110,AND(B110="Long",F110=Q110),(F110/D110)-1,AND(B110="Long",F110&lt;&gt;Q110),(F110/D110)-1,AND(B110="Short",F110&lt;&gt;Q110),(D110-F110)/D110)</f>
        <v>0.15101772816808934</v>
      </c>
      <c r="P110" t="s">
        <v>23</v>
      </c>
      <c r="Q110" s="7">
        <v>28.047999999999998</v>
      </c>
      <c r="R110" s="8">
        <v>43906</v>
      </c>
      <c r="S110" s="10">
        <f t="shared" si="3"/>
        <v>9</v>
      </c>
      <c r="T110" s="10">
        <v>1</v>
      </c>
      <c r="V110" s="11" t="str">
        <f t="shared" si="4"/>
        <v>1</v>
      </c>
      <c r="X110" s="10">
        <v>0</v>
      </c>
      <c r="AC110">
        <f t="shared" si="5"/>
        <v>9</v>
      </c>
    </row>
    <row r="111" spans="1:29" hidden="1" x14ac:dyDescent="0.2">
      <c r="A111" t="s">
        <v>92</v>
      </c>
      <c r="B111" t="s">
        <v>25</v>
      </c>
      <c r="C111" s="6">
        <v>43906</v>
      </c>
      <c r="D111" s="7">
        <v>56.430999999999997</v>
      </c>
      <c r="E111" s="6">
        <v>43914</v>
      </c>
      <c r="F111" s="7">
        <v>63.140999999999998</v>
      </c>
      <c r="G111">
        <v>1</v>
      </c>
      <c r="H111">
        <v>0</v>
      </c>
      <c r="J111" s="7"/>
      <c r="K111" s="8"/>
      <c r="M111" s="7"/>
      <c r="N111" s="8"/>
      <c r="O111" s="9" cm="1">
        <f t="array" ref="O111">_xlfn.IFS(AND(B111="Short",F111=Q111),(D111-F111)/D111,AND(B111="Long",F111=Q111),(F111/D111)-1,AND(B111="Long",F111&lt;&gt;Q111),(F111/D111)-1,AND(B111="Short",F111&lt;&gt;Q111),(D111-F111)/D111)</f>
        <v>0.11890627491981354</v>
      </c>
      <c r="P111" t="s">
        <v>23</v>
      </c>
      <c r="Q111" s="7">
        <v>63.140999999999998</v>
      </c>
      <c r="R111" s="8">
        <v>43906</v>
      </c>
      <c r="S111" s="10">
        <f t="shared" si="3"/>
        <v>8</v>
      </c>
      <c r="T111" s="10">
        <v>1</v>
      </c>
      <c r="V111" s="11" t="str">
        <f t="shared" si="4"/>
        <v>1</v>
      </c>
      <c r="X111" s="10">
        <v>0</v>
      </c>
      <c r="AC111">
        <f t="shared" si="5"/>
        <v>8</v>
      </c>
    </row>
    <row r="112" spans="1:29" hidden="1" x14ac:dyDescent="0.2">
      <c r="A112" t="s">
        <v>105</v>
      </c>
      <c r="B112" t="s">
        <v>22</v>
      </c>
      <c r="C112" s="6">
        <v>43903</v>
      </c>
      <c r="D112" s="7">
        <v>23.23</v>
      </c>
      <c r="E112" s="6">
        <v>43906</v>
      </c>
      <c r="F112" s="7">
        <v>21.03</v>
      </c>
      <c r="G112">
        <v>1</v>
      </c>
      <c r="H112">
        <v>0</v>
      </c>
      <c r="J112" s="7"/>
      <c r="K112" s="8"/>
      <c r="M112" s="7"/>
      <c r="N112" s="8"/>
      <c r="O112" s="9" cm="1">
        <f t="array" ref="O112">_xlfn.IFS(AND(B112="Short",F112=Q112),(D112-F112)/D112,AND(B112="Long",F112=Q112),(F112/D112)-1,AND(B112="Long",F112&lt;&gt;Q112),(F112/D112)-1,AND(B112="Short",F112&lt;&gt;Q112),(D112-F112)/D112)</f>
        <v>9.4705122686181628E-2</v>
      </c>
      <c r="P112" t="s">
        <v>23</v>
      </c>
      <c r="Q112" s="7">
        <v>21.03</v>
      </c>
      <c r="R112" s="8">
        <v>43903</v>
      </c>
      <c r="S112" s="10">
        <f t="shared" si="3"/>
        <v>3</v>
      </c>
      <c r="T112" s="10">
        <v>1</v>
      </c>
      <c r="V112" s="11" t="str">
        <f t="shared" si="4"/>
        <v>1</v>
      </c>
      <c r="X112" s="10">
        <v>0</v>
      </c>
      <c r="AC112">
        <f t="shared" si="5"/>
        <v>3</v>
      </c>
    </row>
    <row r="113" spans="1:29" hidden="1" x14ac:dyDescent="0.2">
      <c r="A113" t="s">
        <v>105</v>
      </c>
      <c r="B113" t="s">
        <v>25</v>
      </c>
      <c r="C113" s="6">
        <v>43906</v>
      </c>
      <c r="D113" s="7">
        <v>20.024000000000001</v>
      </c>
      <c r="E113" s="6">
        <v>43977</v>
      </c>
      <c r="F113" s="7">
        <v>24.064</v>
      </c>
      <c r="G113">
        <v>1</v>
      </c>
      <c r="H113">
        <v>0</v>
      </c>
      <c r="J113" s="7"/>
      <c r="K113" s="8"/>
      <c r="M113" s="7"/>
      <c r="N113" s="8"/>
      <c r="O113" s="9" cm="1">
        <f t="array" ref="O113">_xlfn.IFS(AND(B113="Short",F113=Q113),(D113-F113)/D113,AND(B113="Long",F113=Q113),(F113/D113)-1,AND(B113="Long",F113&lt;&gt;Q113),(F113/D113)-1,AND(B113="Short",F113&lt;&gt;Q113),(D113-F113)/D113)</f>
        <v>0.20175789053136239</v>
      </c>
      <c r="P113" t="s">
        <v>23</v>
      </c>
      <c r="Q113" s="7">
        <v>24.064</v>
      </c>
      <c r="R113" s="8">
        <v>43906</v>
      </c>
      <c r="S113" s="10">
        <f t="shared" si="3"/>
        <v>71</v>
      </c>
      <c r="T113" s="10">
        <v>1</v>
      </c>
      <c r="V113" s="11" t="str">
        <f t="shared" si="4"/>
        <v>1</v>
      </c>
      <c r="X113" s="10">
        <v>0</v>
      </c>
      <c r="AC113">
        <f t="shared" si="5"/>
        <v>71</v>
      </c>
    </row>
    <row r="114" spans="1:29" hidden="1" x14ac:dyDescent="0.2">
      <c r="A114" t="s">
        <v>105</v>
      </c>
      <c r="B114" t="s">
        <v>22</v>
      </c>
      <c r="C114" s="6">
        <v>43987</v>
      </c>
      <c r="D114" s="7">
        <v>31.07</v>
      </c>
      <c r="E114" s="6">
        <v>43992</v>
      </c>
      <c r="F114" s="7">
        <v>28.17</v>
      </c>
      <c r="G114">
        <v>1</v>
      </c>
      <c r="H114">
        <v>0</v>
      </c>
      <c r="J114" s="7"/>
      <c r="K114" s="8"/>
      <c r="M114" s="7"/>
      <c r="N114" s="8"/>
      <c r="O114" s="9" cm="1">
        <f t="array" ref="O114">_xlfn.IFS(AND(B114="Short",F114=Q114),(D114-F114)/D114,AND(B114="Long",F114=Q114),(F114/D114)-1,AND(B114="Long",F114&lt;&gt;Q114),(F114/D114)-1,AND(B114="Short",F114&lt;&gt;Q114),(D114-F114)/D114)</f>
        <v>9.333762471837781E-2</v>
      </c>
      <c r="P114" t="s">
        <v>23</v>
      </c>
      <c r="Q114" s="7">
        <v>28.17</v>
      </c>
      <c r="R114" s="8">
        <v>43987</v>
      </c>
      <c r="S114" s="10">
        <f t="shared" si="3"/>
        <v>5</v>
      </c>
      <c r="T114" s="10">
        <v>1</v>
      </c>
      <c r="V114" s="11" t="str">
        <f t="shared" si="4"/>
        <v>1</v>
      </c>
      <c r="X114" s="10">
        <v>0</v>
      </c>
      <c r="AC114">
        <f t="shared" si="5"/>
        <v>5</v>
      </c>
    </row>
    <row r="115" spans="1:29" hidden="1" x14ac:dyDescent="0.2">
      <c r="A115" t="s">
        <v>92</v>
      </c>
      <c r="B115" t="s">
        <v>22</v>
      </c>
      <c r="C115" s="6">
        <v>44615</v>
      </c>
      <c r="D115" s="7">
        <v>148.72800000000001</v>
      </c>
      <c r="E115" s="6">
        <v>44693</v>
      </c>
      <c r="F115" s="7">
        <v>133.708</v>
      </c>
      <c r="G115">
        <v>1</v>
      </c>
      <c r="H115">
        <v>0</v>
      </c>
      <c r="J115" s="7"/>
      <c r="K115" s="8"/>
      <c r="M115" s="7"/>
      <c r="N115" s="8"/>
      <c r="O115" s="9" cm="1">
        <f t="array" ref="O115">_xlfn.IFS(AND(B115="Short",F115=Q115),(D115-F115)/D115,AND(B115="Long",F115=Q115),(F115/D115)-1,AND(B115="Long",F115&lt;&gt;Q115),(F115/D115)-1,AND(B115="Short",F115&lt;&gt;Q115),(D115-F115)/D115)</f>
        <v>0.10098972621160783</v>
      </c>
      <c r="P115" t="s">
        <v>23</v>
      </c>
      <c r="Q115" s="7">
        <v>133.708</v>
      </c>
      <c r="R115" s="8">
        <v>44615</v>
      </c>
      <c r="S115" s="10">
        <f t="shared" si="3"/>
        <v>78</v>
      </c>
      <c r="T115" s="10">
        <v>1</v>
      </c>
      <c r="V115" s="11" t="str">
        <f t="shared" si="4"/>
        <v>1</v>
      </c>
      <c r="X115" s="10">
        <v>0</v>
      </c>
      <c r="AC115">
        <f t="shared" si="5"/>
        <v>78</v>
      </c>
    </row>
    <row r="116" spans="1:29" hidden="1" x14ac:dyDescent="0.2">
      <c r="A116" t="s">
        <v>108</v>
      </c>
      <c r="B116" t="s">
        <v>25</v>
      </c>
      <c r="C116" s="6">
        <v>43906</v>
      </c>
      <c r="D116" s="7">
        <v>51.347000000000001</v>
      </c>
      <c r="E116" s="6">
        <v>43907</v>
      </c>
      <c r="F116" s="7">
        <v>64.617000000000004</v>
      </c>
      <c r="G116">
        <v>1</v>
      </c>
      <c r="H116">
        <v>0</v>
      </c>
      <c r="J116" s="7"/>
      <c r="K116" s="8"/>
      <c r="M116" s="7"/>
      <c r="N116" s="8"/>
      <c r="O116" s="9" cm="1">
        <f t="array" ref="O116">_xlfn.IFS(AND(B116="Short",F116=Q116),(D116-F116)/D116,AND(B116="Long",F116=Q116),(F116/D116)-1,AND(B116="Long",F116&lt;&gt;Q116),(F116/D116)-1,AND(B116="Short",F116&lt;&gt;Q116),(D116-F116)/D116)</f>
        <v>0.25843768866730299</v>
      </c>
      <c r="P116" t="s">
        <v>23</v>
      </c>
      <c r="Q116" s="7">
        <v>64.617000000000004</v>
      </c>
      <c r="R116" s="8">
        <v>43906</v>
      </c>
      <c r="S116" s="10">
        <f t="shared" si="3"/>
        <v>1</v>
      </c>
      <c r="T116" s="10">
        <v>1</v>
      </c>
      <c r="V116" s="11" t="str">
        <f t="shared" si="4"/>
        <v>1</v>
      </c>
      <c r="X116" s="10">
        <v>0</v>
      </c>
      <c r="AC116">
        <f t="shared" si="5"/>
        <v>1</v>
      </c>
    </row>
    <row r="117" spans="1:29" hidden="1" x14ac:dyDescent="0.2">
      <c r="A117" t="s">
        <v>89</v>
      </c>
      <c r="B117" t="s">
        <v>25</v>
      </c>
      <c r="C117" s="6">
        <v>43906</v>
      </c>
      <c r="D117" s="7">
        <v>43.093000000000004</v>
      </c>
      <c r="E117" s="6">
        <v>43907</v>
      </c>
      <c r="F117" s="7">
        <v>48.122999999999998</v>
      </c>
      <c r="G117">
        <v>1</v>
      </c>
      <c r="H117">
        <v>0</v>
      </c>
      <c r="J117" s="7"/>
      <c r="K117" s="8"/>
      <c r="M117" s="7"/>
      <c r="N117" s="8"/>
      <c r="O117" s="9" cm="1">
        <f t="array" ref="O117">_xlfn.IFS(AND(B117="Short",F117=Q117),(D117-F117)/D117,AND(B117="Long",F117=Q117),(F117/D117)-1,AND(B117="Long",F117&lt;&gt;Q117),(F117/D117)-1,AND(B117="Short",F117&lt;&gt;Q117),(D117-F117)/D117)</f>
        <v>0.11672429396885797</v>
      </c>
      <c r="P117" t="s">
        <v>23</v>
      </c>
      <c r="Q117" s="7">
        <v>48.122999999999998</v>
      </c>
      <c r="R117" s="8">
        <v>43906</v>
      </c>
      <c r="S117" s="10">
        <f t="shared" si="3"/>
        <v>1</v>
      </c>
      <c r="T117" s="10">
        <v>1</v>
      </c>
      <c r="V117" s="11" t="str">
        <f t="shared" si="4"/>
        <v>1</v>
      </c>
      <c r="X117" s="10">
        <v>0</v>
      </c>
      <c r="AC117">
        <f t="shared" si="5"/>
        <v>1</v>
      </c>
    </row>
    <row r="118" spans="1:29" hidden="1" x14ac:dyDescent="0.2">
      <c r="A118" t="s">
        <v>94</v>
      </c>
      <c r="B118" t="s">
        <v>25</v>
      </c>
      <c r="C118" s="6">
        <v>43906</v>
      </c>
      <c r="D118" s="7">
        <v>152.98699999999999</v>
      </c>
      <c r="E118" s="6">
        <v>43928</v>
      </c>
      <c r="F118" s="7">
        <v>182.857</v>
      </c>
      <c r="G118">
        <v>1</v>
      </c>
      <c r="H118">
        <v>0</v>
      </c>
      <c r="J118" s="7"/>
      <c r="K118" s="8"/>
      <c r="M118" s="7"/>
      <c r="N118" s="8"/>
      <c r="O118" s="9" cm="1">
        <f t="array" ref="O118">_xlfn.IFS(AND(B118="Short",F118=Q118),(D118-F118)/D118,AND(B118="Long",F118=Q118),(F118/D118)-1,AND(B118="Long",F118&lt;&gt;Q118),(F118/D118)-1,AND(B118="Short",F118&lt;&gt;Q118),(D118-F118)/D118)</f>
        <v>0.19524534764391754</v>
      </c>
      <c r="P118" t="s">
        <v>23</v>
      </c>
      <c r="Q118" s="7">
        <v>182.857</v>
      </c>
      <c r="R118" s="8">
        <v>43906</v>
      </c>
      <c r="S118" s="10">
        <f t="shared" si="3"/>
        <v>22</v>
      </c>
      <c r="T118" s="10">
        <v>1</v>
      </c>
      <c r="V118" s="11" t="str">
        <f t="shared" si="4"/>
        <v>1</v>
      </c>
      <c r="X118" s="10">
        <v>0</v>
      </c>
      <c r="AC118">
        <f t="shared" si="5"/>
        <v>22</v>
      </c>
    </row>
    <row r="119" spans="1:29" hidden="1" x14ac:dyDescent="0.2">
      <c r="A119" t="s">
        <v>78</v>
      </c>
      <c r="B119" t="s">
        <v>25</v>
      </c>
      <c r="C119" s="6">
        <v>43902</v>
      </c>
      <c r="D119" s="7">
        <v>17.283000000000001</v>
      </c>
      <c r="E119" s="6">
        <v>43950</v>
      </c>
      <c r="F119" s="7">
        <v>19.312999999999999</v>
      </c>
      <c r="G119">
        <v>1</v>
      </c>
      <c r="H119">
        <v>0</v>
      </c>
      <c r="J119" s="7"/>
      <c r="K119" s="8"/>
      <c r="M119" s="7"/>
      <c r="N119" s="8"/>
      <c r="O119" s="9" cm="1">
        <f t="array" ref="O119">_xlfn.IFS(AND(B119="Short",F119=Q119),(D119-F119)/D119,AND(B119="Long",F119=Q119),(F119/D119)-1,AND(B119="Long",F119&lt;&gt;Q119),(F119/D119)-1,AND(B119="Short",F119&lt;&gt;Q119),(D119-F119)/D119)</f>
        <v>0.11745646010530564</v>
      </c>
      <c r="P119" t="s">
        <v>23</v>
      </c>
      <c r="Q119" s="7">
        <v>19.312999999999999</v>
      </c>
      <c r="R119" s="8">
        <v>43902</v>
      </c>
      <c r="S119" s="10">
        <f t="shared" si="3"/>
        <v>48</v>
      </c>
      <c r="T119" s="10">
        <v>1</v>
      </c>
      <c r="V119" s="11" t="str">
        <f t="shared" si="4"/>
        <v>1</v>
      </c>
      <c r="X119" s="10">
        <v>0</v>
      </c>
      <c r="AC119">
        <f t="shared" si="5"/>
        <v>48</v>
      </c>
    </row>
    <row r="120" spans="1:29" hidden="1" x14ac:dyDescent="0.2">
      <c r="A120" t="s">
        <v>78</v>
      </c>
      <c r="B120" t="s">
        <v>22</v>
      </c>
      <c r="C120" s="6">
        <v>44055</v>
      </c>
      <c r="D120" s="7">
        <v>30.458580000000001</v>
      </c>
      <c r="E120" s="6">
        <v>44421</v>
      </c>
      <c r="F120" s="7">
        <v>51.76</v>
      </c>
      <c r="G120">
        <v>0</v>
      </c>
      <c r="H120">
        <v>0</v>
      </c>
      <c r="J120" s="7"/>
      <c r="K120" s="8"/>
      <c r="M120" s="7"/>
      <c r="N120" s="8"/>
      <c r="O120" s="9" cm="1">
        <f t="array" ref="O120">_xlfn.IFS(AND(B120="Short",F120=Q120),(D120-F120)/D120,AND(B120="Long",F120=Q120),(F120/D120)-1,AND(B120="Long",F120&lt;&gt;Q120),(F120/D120)-1,AND(B120="Short",F120&lt;&gt;Q120),(D120-F120)/D120)</f>
        <v>-0.69935696279997284</v>
      </c>
      <c r="P120" t="s">
        <v>23</v>
      </c>
      <c r="Q120" s="7">
        <v>26.682379999999998</v>
      </c>
      <c r="R120" s="8">
        <v>44055</v>
      </c>
      <c r="S120" s="10">
        <f t="shared" si="3"/>
        <v>366</v>
      </c>
      <c r="T120" s="10">
        <v>0</v>
      </c>
      <c r="V120" s="11" t="b">
        <f t="shared" si="4"/>
        <v>0</v>
      </c>
      <c r="X120" s="10">
        <v>0</v>
      </c>
      <c r="AC120" t="b">
        <f t="shared" si="5"/>
        <v>0</v>
      </c>
    </row>
    <row r="121" spans="1:29" hidden="1" x14ac:dyDescent="0.2">
      <c r="A121" t="s">
        <v>112</v>
      </c>
      <c r="B121" t="s">
        <v>25</v>
      </c>
      <c r="C121" s="6">
        <v>44594</v>
      </c>
      <c r="D121" s="7">
        <v>94.382000000000005</v>
      </c>
      <c r="E121" s="6">
        <v>44624</v>
      </c>
      <c r="F121" s="7">
        <v>105.702</v>
      </c>
      <c r="G121">
        <v>1</v>
      </c>
      <c r="H121">
        <v>0</v>
      </c>
      <c r="J121" s="7"/>
      <c r="K121" s="8"/>
      <c r="M121" s="7"/>
      <c r="N121" s="8"/>
      <c r="O121" s="9" cm="1">
        <f t="array" ref="O121">_xlfn.IFS(AND(B121="Short",F121=Q121),(D121-F121)/D121,AND(B121="Long",F121=Q121),(F121/D121)-1,AND(B121="Long",F121&lt;&gt;Q121),(F121/D121)-1,AND(B121="Short",F121&lt;&gt;Q121),(D121-F121)/D121)</f>
        <v>0.11993812379479141</v>
      </c>
      <c r="P121" t="s">
        <v>23</v>
      </c>
      <c r="Q121" s="7">
        <v>105.702</v>
      </c>
      <c r="R121" s="8">
        <v>44594</v>
      </c>
      <c r="S121" s="10">
        <f t="shared" si="3"/>
        <v>30</v>
      </c>
      <c r="T121" s="10">
        <v>1</v>
      </c>
      <c r="V121" s="11" t="str">
        <f t="shared" si="4"/>
        <v>1</v>
      </c>
      <c r="X121" s="10">
        <v>0</v>
      </c>
      <c r="AC121">
        <f t="shared" si="5"/>
        <v>30</v>
      </c>
    </row>
    <row r="122" spans="1:29" hidden="1" x14ac:dyDescent="0.2">
      <c r="A122" t="s">
        <v>78</v>
      </c>
      <c r="B122" t="s">
        <v>22</v>
      </c>
      <c r="C122" s="6">
        <v>44504</v>
      </c>
      <c r="D122" s="7">
        <v>66.299000000000007</v>
      </c>
      <c r="E122" s="6">
        <v>44658</v>
      </c>
      <c r="F122" s="7">
        <v>59.588999999999999</v>
      </c>
      <c r="G122">
        <v>1</v>
      </c>
      <c r="H122">
        <v>0</v>
      </c>
      <c r="J122" s="7"/>
      <c r="K122" s="8"/>
      <c r="M122" s="7"/>
      <c r="N122" s="8"/>
      <c r="O122" s="9" cm="1">
        <f t="array" ref="O122">_xlfn.IFS(AND(B122="Short",F122=Q122),(D122-F122)/D122,AND(B122="Long",F122=Q122),(F122/D122)-1,AND(B122="Long",F122&lt;&gt;Q122),(F122/D122)-1,AND(B122="Short",F122&lt;&gt;Q122),(D122-F122)/D122)</f>
        <v>0.10120816301905017</v>
      </c>
      <c r="P122" t="s">
        <v>23</v>
      </c>
      <c r="Q122" s="7">
        <v>59.588999999999999</v>
      </c>
      <c r="R122" s="8">
        <v>44504</v>
      </c>
      <c r="S122" s="10">
        <f t="shared" si="3"/>
        <v>154</v>
      </c>
      <c r="T122" s="10">
        <v>1</v>
      </c>
      <c r="V122" s="11" t="str">
        <f t="shared" si="4"/>
        <v>1</v>
      </c>
      <c r="X122" s="10">
        <v>0</v>
      </c>
      <c r="AC122">
        <f t="shared" si="5"/>
        <v>154</v>
      </c>
    </row>
    <row r="123" spans="1:29" x14ac:dyDescent="0.2">
      <c r="A123" t="s">
        <v>117</v>
      </c>
      <c r="B123" t="s">
        <v>25</v>
      </c>
      <c r="C123" s="6">
        <v>44909</v>
      </c>
      <c r="D123" s="7">
        <v>348.03100000000001</v>
      </c>
      <c r="E123" s="6">
        <v>44946</v>
      </c>
      <c r="F123" s="7">
        <v>397.64100000000002</v>
      </c>
      <c r="G123">
        <v>1</v>
      </c>
      <c r="H123">
        <v>0</v>
      </c>
      <c r="J123" s="7"/>
      <c r="K123" s="8"/>
      <c r="M123" s="7"/>
      <c r="N123" s="8"/>
      <c r="O123" s="9" cm="1">
        <f t="array" ref="O123">_xlfn.IFS(AND(B123="Short",F123=Q123),(D123-F123)/D123,AND(B123="Long",F123=Q123),(F123/D123)-1,AND(B123="Long",F123&lt;&gt;Q123),(F123/D123)-1,AND(B123="Short",F123&lt;&gt;Q123),(D123-F123)/D123)</f>
        <v>0.14254477331042348</v>
      </c>
      <c r="P123" t="s">
        <v>23</v>
      </c>
      <c r="Q123" s="7">
        <v>397.64100000000002</v>
      </c>
      <c r="R123" s="8">
        <v>44909</v>
      </c>
      <c r="S123" s="10">
        <f t="shared" si="3"/>
        <v>37</v>
      </c>
      <c r="T123" s="10">
        <v>1</v>
      </c>
      <c r="V123" s="11" t="str">
        <f t="shared" si="4"/>
        <v>1</v>
      </c>
      <c r="X123" s="10">
        <v>0</v>
      </c>
      <c r="AC123">
        <f t="shared" si="5"/>
        <v>37</v>
      </c>
    </row>
    <row r="124" spans="1:29" hidden="1" x14ac:dyDescent="0.2">
      <c r="A124" t="s">
        <v>97</v>
      </c>
      <c r="B124" t="s">
        <v>22</v>
      </c>
      <c r="C124" s="6">
        <v>43894</v>
      </c>
      <c r="D124" s="7">
        <v>60.213000000000001</v>
      </c>
      <c r="E124" s="6">
        <v>43899</v>
      </c>
      <c r="F124" s="7">
        <v>53.343000000000004</v>
      </c>
      <c r="G124">
        <v>1</v>
      </c>
      <c r="H124">
        <v>0</v>
      </c>
      <c r="J124" s="7"/>
      <c r="K124" s="8"/>
      <c r="M124" s="7"/>
      <c r="N124" s="8"/>
      <c r="O124" s="9" cm="1">
        <f t="array" ref="O124">_xlfn.IFS(AND(B124="Short",F124=Q124),(D124-F124)/D124,AND(B124="Long",F124=Q124),(F124/D124)-1,AND(B124="Long",F124&lt;&gt;Q124),(F124/D124)-1,AND(B124="Short",F124&lt;&gt;Q124),(D124-F124)/D124)</f>
        <v>0.11409496288176968</v>
      </c>
      <c r="P124" t="s">
        <v>23</v>
      </c>
      <c r="Q124" s="7">
        <v>53.343000000000004</v>
      </c>
      <c r="R124" s="8">
        <v>43894</v>
      </c>
      <c r="S124" s="10">
        <f t="shared" si="3"/>
        <v>5</v>
      </c>
      <c r="T124" s="10">
        <v>1</v>
      </c>
      <c r="V124" s="11" t="str">
        <f t="shared" si="4"/>
        <v>1</v>
      </c>
      <c r="X124" s="10">
        <v>0</v>
      </c>
      <c r="AC124">
        <f t="shared" si="5"/>
        <v>5</v>
      </c>
    </row>
    <row r="125" spans="1:29" hidden="1" x14ac:dyDescent="0.2">
      <c r="A125" t="s">
        <v>97</v>
      </c>
      <c r="B125" t="s">
        <v>25</v>
      </c>
      <c r="C125" s="6">
        <v>43906</v>
      </c>
      <c r="D125" s="7">
        <v>57.45</v>
      </c>
      <c r="E125" s="6">
        <v>43929</v>
      </c>
      <c r="F125" s="7">
        <v>64.25</v>
      </c>
      <c r="G125">
        <v>1</v>
      </c>
      <c r="H125">
        <v>0</v>
      </c>
      <c r="J125" s="7"/>
      <c r="K125" s="8"/>
      <c r="M125" s="7"/>
      <c r="N125" s="8"/>
      <c r="O125" s="9" cm="1">
        <f t="array" ref="O125">_xlfn.IFS(AND(B125="Short",F125=Q125),(D125-F125)/D125,AND(B125="Long",F125=Q125),(F125/D125)-1,AND(B125="Long",F125&lt;&gt;Q125),(F125/D125)-1,AND(B125="Short",F125&lt;&gt;Q125),(D125-F125)/D125)</f>
        <v>0.11836379460400348</v>
      </c>
      <c r="P125" t="s">
        <v>23</v>
      </c>
      <c r="Q125" s="7">
        <v>64.25</v>
      </c>
      <c r="R125" s="8">
        <v>43906</v>
      </c>
      <c r="S125" s="10">
        <f t="shared" si="3"/>
        <v>23</v>
      </c>
      <c r="T125" s="10">
        <v>1</v>
      </c>
      <c r="V125" s="11" t="str">
        <f t="shared" si="4"/>
        <v>1</v>
      </c>
      <c r="X125" s="10">
        <v>0</v>
      </c>
      <c r="AC125">
        <f t="shared" si="5"/>
        <v>23</v>
      </c>
    </row>
    <row r="126" spans="1:29" hidden="1" x14ac:dyDescent="0.2">
      <c r="A126" t="s">
        <v>98</v>
      </c>
      <c r="B126" t="s">
        <v>25</v>
      </c>
      <c r="C126" s="6">
        <v>43906</v>
      </c>
      <c r="D126" s="7">
        <v>16.696000000000002</v>
      </c>
      <c r="E126" s="6">
        <v>43915</v>
      </c>
      <c r="F126" s="7">
        <v>18.655999999999999</v>
      </c>
      <c r="G126">
        <v>1</v>
      </c>
      <c r="H126">
        <v>0</v>
      </c>
      <c r="J126" s="7"/>
      <c r="K126" s="8"/>
      <c r="M126" s="7"/>
      <c r="N126" s="8"/>
      <c r="O126" s="9" cm="1">
        <f t="array" ref="O126">_xlfn.IFS(AND(B126="Short",F126=Q126),(D126-F126)/D126,AND(B126="Long",F126=Q126),(F126/D126)-1,AND(B126="Long",F126&lt;&gt;Q126),(F126/D126)-1,AND(B126="Short",F126&lt;&gt;Q126),(D126-F126)/D126)</f>
        <v>0.11739338763775731</v>
      </c>
      <c r="P126" t="s">
        <v>23</v>
      </c>
      <c r="Q126" s="7">
        <v>18.655999999999999</v>
      </c>
      <c r="R126" s="8">
        <v>43906</v>
      </c>
      <c r="S126" s="10">
        <f t="shared" si="3"/>
        <v>9</v>
      </c>
      <c r="T126" s="10">
        <v>1</v>
      </c>
      <c r="V126" s="11" t="str">
        <f t="shared" si="4"/>
        <v>1</v>
      </c>
      <c r="X126" s="10">
        <v>0</v>
      </c>
      <c r="AC126">
        <f t="shared" si="5"/>
        <v>9</v>
      </c>
    </row>
    <row r="127" spans="1:29" hidden="1" x14ac:dyDescent="0.2">
      <c r="A127" t="s">
        <v>102</v>
      </c>
      <c r="B127" t="s">
        <v>22</v>
      </c>
      <c r="C127" s="6">
        <v>43928</v>
      </c>
      <c r="D127" s="7">
        <v>54.162999999999997</v>
      </c>
      <c r="E127" s="6">
        <v>44294</v>
      </c>
      <c r="F127" s="7">
        <v>132.72999999999999</v>
      </c>
      <c r="G127">
        <v>0</v>
      </c>
      <c r="H127">
        <v>0</v>
      </c>
      <c r="J127" s="7"/>
      <c r="K127" s="8"/>
      <c r="M127" s="7"/>
      <c r="N127" s="8"/>
      <c r="O127" s="9" cm="1">
        <f t="array" ref="O127">_xlfn.IFS(AND(B127="Short",F127=Q127),(D127-F127)/D127,AND(B127="Long",F127=Q127),(F127/D127)-1,AND(B127="Long",F127&lt;&gt;Q127),(F127/D127)-1,AND(B127="Short",F127&lt;&gt;Q127),(D127-F127)/D127)</f>
        <v>-1.450565884459871</v>
      </c>
      <c r="P127" t="s">
        <v>23</v>
      </c>
      <c r="Q127" s="7">
        <v>48.893000000000001</v>
      </c>
      <c r="R127" s="8">
        <v>43928</v>
      </c>
      <c r="S127" s="10">
        <f t="shared" si="3"/>
        <v>366</v>
      </c>
      <c r="T127" s="10">
        <v>0</v>
      </c>
      <c r="V127" s="11" t="b">
        <f t="shared" si="4"/>
        <v>0</v>
      </c>
      <c r="X127" s="10">
        <v>0</v>
      </c>
      <c r="AC127" t="b">
        <f t="shared" si="5"/>
        <v>0</v>
      </c>
    </row>
    <row r="128" spans="1:29" hidden="1" x14ac:dyDescent="0.2">
      <c r="A128" t="s">
        <v>84</v>
      </c>
      <c r="B128" t="s">
        <v>25</v>
      </c>
      <c r="C128" s="6">
        <v>43906</v>
      </c>
      <c r="D128" s="7">
        <v>372.97399999999999</v>
      </c>
      <c r="E128" s="6">
        <v>43915</v>
      </c>
      <c r="F128" s="7">
        <v>418.31400000000002</v>
      </c>
      <c r="G128">
        <v>1</v>
      </c>
      <c r="H128">
        <v>0</v>
      </c>
      <c r="J128" s="7"/>
      <c r="K128" s="8"/>
      <c r="M128" s="7"/>
      <c r="N128" s="8"/>
      <c r="O128" s="9" cm="1">
        <f t="array" ref="O128">_xlfn.IFS(AND(B128="Short",F128=Q128),(D128-F128)/D128,AND(B128="Long",F128=Q128),(F128/D128)-1,AND(B128="Long",F128&lt;&gt;Q128),(F128/D128)-1,AND(B128="Short",F128&lt;&gt;Q128),(D128-F128)/D128)</f>
        <v>0.12156343337605313</v>
      </c>
      <c r="P128" t="s">
        <v>23</v>
      </c>
      <c r="Q128" s="7">
        <v>418.31400000000002</v>
      </c>
      <c r="R128" s="8">
        <v>43906</v>
      </c>
      <c r="S128" s="10">
        <f t="shared" si="3"/>
        <v>9</v>
      </c>
      <c r="T128" s="10">
        <v>1</v>
      </c>
      <c r="V128" s="11" t="str">
        <f t="shared" si="4"/>
        <v>1</v>
      </c>
      <c r="X128" s="10">
        <v>0</v>
      </c>
      <c r="AC128">
        <f t="shared" si="5"/>
        <v>9</v>
      </c>
    </row>
    <row r="129" spans="1:29" hidden="1" x14ac:dyDescent="0.2">
      <c r="A129" t="s">
        <v>88</v>
      </c>
      <c r="B129" t="s">
        <v>25</v>
      </c>
      <c r="C129" s="6">
        <v>43906</v>
      </c>
      <c r="D129" s="7">
        <v>93.474000000000004</v>
      </c>
      <c r="E129" s="6">
        <v>43907</v>
      </c>
      <c r="F129" s="7">
        <v>104.81399999999999</v>
      </c>
      <c r="G129">
        <v>1</v>
      </c>
      <c r="H129">
        <v>0</v>
      </c>
      <c r="J129" s="7"/>
      <c r="K129" s="8"/>
      <c r="M129" s="7"/>
      <c r="N129" s="8"/>
      <c r="O129" s="9" cm="1">
        <f t="array" ref="O129">_xlfn.IFS(AND(B129="Short",F129=Q129),(D129-F129)/D129,AND(B129="Long",F129=Q129),(F129/D129)-1,AND(B129="Long",F129&lt;&gt;Q129),(F129/D129)-1,AND(B129="Short",F129&lt;&gt;Q129),(D129-F129)/D129)</f>
        <v>0.12131715771230489</v>
      </c>
      <c r="P129" t="s">
        <v>23</v>
      </c>
      <c r="Q129" s="7">
        <v>104.81399999999999</v>
      </c>
      <c r="R129" s="8">
        <v>43906</v>
      </c>
      <c r="S129" s="10">
        <f t="shared" si="3"/>
        <v>1</v>
      </c>
      <c r="T129" s="10">
        <v>1</v>
      </c>
      <c r="V129" s="11" t="str">
        <f t="shared" si="4"/>
        <v>1</v>
      </c>
      <c r="X129" s="10">
        <v>0</v>
      </c>
      <c r="AC129">
        <f t="shared" si="5"/>
        <v>1</v>
      </c>
    </row>
    <row r="130" spans="1:29" hidden="1" x14ac:dyDescent="0.2">
      <c r="A130" t="s">
        <v>93</v>
      </c>
      <c r="B130" t="s">
        <v>25</v>
      </c>
      <c r="C130" s="6">
        <v>43906</v>
      </c>
      <c r="D130" s="7">
        <v>176.24</v>
      </c>
      <c r="E130" s="6">
        <v>43987</v>
      </c>
      <c r="F130" s="7">
        <v>198.64</v>
      </c>
      <c r="G130">
        <v>1</v>
      </c>
      <c r="H130">
        <v>0</v>
      </c>
      <c r="J130" s="7"/>
      <c r="K130" s="8"/>
      <c r="M130" s="7"/>
      <c r="N130" s="8"/>
      <c r="O130" s="9" cm="1">
        <f t="array" ref="O130">_xlfn.IFS(AND(B130="Short",F130=Q130),(D130-F130)/D130,AND(B130="Long",F130=Q130),(F130/D130)-1,AND(B130="Long",F130&lt;&gt;Q130),(F130/D130)-1,AND(B130="Short",F130&lt;&gt;Q130),(D130-F130)/D130)</f>
        <v>0.12709940989559687</v>
      </c>
      <c r="P130" t="s">
        <v>23</v>
      </c>
      <c r="Q130" s="7">
        <v>198.64</v>
      </c>
      <c r="R130" s="8">
        <v>43906</v>
      </c>
      <c r="S130" s="10">
        <f t="shared" si="3"/>
        <v>81</v>
      </c>
      <c r="T130" s="10">
        <v>1</v>
      </c>
      <c r="V130" s="11" t="str">
        <f t="shared" si="4"/>
        <v>1</v>
      </c>
      <c r="X130" s="10">
        <v>0</v>
      </c>
      <c r="AC130">
        <f t="shared" si="5"/>
        <v>81</v>
      </c>
    </row>
    <row r="131" spans="1:29" hidden="1" x14ac:dyDescent="0.2">
      <c r="A131" t="s">
        <v>114</v>
      </c>
      <c r="B131" t="s">
        <v>25</v>
      </c>
      <c r="C131" s="6">
        <v>43906</v>
      </c>
      <c r="D131" s="7">
        <v>16.637329999999999</v>
      </c>
      <c r="E131" s="6">
        <v>43915</v>
      </c>
      <c r="F131" s="7">
        <v>19.61063</v>
      </c>
      <c r="G131">
        <v>1</v>
      </c>
      <c r="H131">
        <v>0</v>
      </c>
      <c r="J131" s="7"/>
      <c r="K131" s="8"/>
      <c r="M131" s="7"/>
      <c r="N131" s="8"/>
      <c r="O131" s="9" cm="1">
        <f t="array" ref="O131">_xlfn.IFS(AND(B131="Short",F131=Q131),(D131-F131)/D131,AND(B131="Long",F131=Q131),(F131/D131)-1,AND(B131="Long",F131&lt;&gt;Q131),(F131/D131)-1,AND(B131="Short",F131&lt;&gt;Q131),(D131-F131)/D131)</f>
        <v>0.17871256986547723</v>
      </c>
      <c r="P131" t="s">
        <v>23</v>
      </c>
      <c r="Q131" s="7">
        <v>19.61063</v>
      </c>
      <c r="R131" s="8">
        <v>43906</v>
      </c>
      <c r="S131" s="10">
        <f t="shared" ref="S131:S194" si="6">_xlfn.DAYS(E131,C131)</f>
        <v>9</v>
      </c>
      <c r="T131" s="10">
        <v>1</v>
      </c>
      <c r="V131" s="11" t="str">
        <f t="shared" ref="V131:V194" si="7">IF(F131=Q131,"1")</f>
        <v>1</v>
      </c>
      <c r="X131" s="10">
        <v>0</v>
      </c>
      <c r="AC131">
        <f t="shared" si="5"/>
        <v>9</v>
      </c>
    </row>
    <row r="132" spans="1:29" hidden="1" x14ac:dyDescent="0.2">
      <c r="A132" t="s">
        <v>96</v>
      </c>
      <c r="B132" t="s">
        <v>25</v>
      </c>
      <c r="C132" s="6">
        <v>43906</v>
      </c>
      <c r="D132" s="7">
        <v>62.853999999999999</v>
      </c>
      <c r="E132" s="6">
        <v>43907</v>
      </c>
      <c r="F132" s="7">
        <v>69.793999999999997</v>
      </c>
      <c r="G132">
        <v>1</v>
      </c>
      <c r="H132">
        <v>0</v>
      </c>
      <c r="J132" s="7"/>
      <c r="K132" s="8"/>
      <c r="M132" s="7"/>
      <c r="N132" s="8"/>
      <c r="O132" s="9" cm="1">
        <f t="array" ref="O132">_xlfn.IFS(AND(B132="Short",F132=Q132),(D132-F132)/D132,AND(B132="Long",F132=Q132),(F132/D132)-1,AND(B132="Long",F132&lt;&gt;Q132),(F132/D132)-1,AND(B132="Short",F132&lt;&gt;Q132),(D132-F132)/D132)</f>
        <v>0.11041461163967292</v>
      </c>
      <c r="P132" t="s">
        <v>23</v>
      </c>
      <c r="Q132" s="7">
        <v>69.793999999999997</v>
      </c>
      <c r="R132" s="8">
        <v>43906</v>
      </c>
      <c r="S132" s="10">
        <f t="shared" si="6"/>
        <v>1</v>
      </c>
      <c r="T132" s="10">
        <v>1</v>
      </c>
      <c r="V132" s="11" t="str">
        <f t="shared" si="7"/>
        <v>1</v>
      </c>
      <c r="X132" s="10">
        <v>0</v>
      </c>
      <c r="AC132">
        <f t="shared" ref="AC132:AC195" si="8">IF(O132&gt;-0.01,_xlfn.DAYS(E132,C132))</f>
        <v>1</v>
      </c>
    </row>
    <row r="133" spans="1:29" hidden="1" x14ac:dyDescent="0.2">
      <c r="A133" t="s">
        <v>116</v>
      </c>
      <c r="B133" t="s">
        <v>25</v>
      </c>
      <c r="C133" s="6">
        <v>43906</v>
      </c>
      <c r="D133" s="7">
        <v>202.17099999999999</v>
      </c>
      <c r="E133" s="6">
        <v>43977</v>
      </c>
      <c r="F133" s="7">
        <v>248.18100000000001</v>
      </c>
      <c r="G133">
        <v>1</v>
      </c>
      <c r="H133">
        <v>0</v>
      </c>
      <c r="J133" s="7"/>
      <c r="K133" s="8"/>
      <c r="M133" s="7"/>
      <c r="N133" s="8"/>
      <c r="O133" s="9" cm="1">
        <f t="array" ref="O133">_xlfn.IFS(AND(B133="Short",F133=Q133),(D133-F133)/D133,AND(B133="Long",F133=Q133),(F133/D133)-1,AND(B133="Long",F133&lt;&gt;Q133),(F133/D133)-1,AND(B133="Short",F133&lt;&gt;Q133),(D133-F133)/D133)</f>
        <v>0.22757962319026981</v>
      </c>
      <c r="P133" t="s">
        <v>23</v>
      </c>
      <c r="Q133" s="7">
        <v>248.18100000000001</v>
      </c>
      <c r="R133" s="8">
        <v>43906</v>
      </c>
      <c r="S133" s="10">
        <f t="shared" si="6"/>
        <v>71</v>
      </c>
      <c r="T133" s="10">
        <v>1</v>
      </c>
      <c r="V133" s="11" t="str">
        <f t="shared" si="7"/>
        <v>1</v>
      </c>
      <c r="X133" s="10">
        <v>0</v>
      </c>
      <c r="AC133">
        <f t="shared" si="8"/>
        <v>71</v>
      </c>
    </row>
    <row r="134" spans="1:29" hidden="1" x14ac:dyDescent="0.2">
      <c r="A134" t="s">
        <v>103</v>
      </c>
      <c r="B134" t="s">
        <v>25</v>
      </c>
      <c r="C134" s="6">
        <v>44776</v>
      </c>
      <c r="D134" s="7">
        <v>221.38499999999999</v>
      </c>
      <c r="E134" s="6">
        <v>44876</v>
      </c>
      <c r="F134" s="7">
        <v>246.13499999999999</v>
      </c>
      <c r="G134">
        <v>1</v>
      </c>
      <c r="H134">
        <v>0</v>
      </c>
      <c r="J134" s="7"/>
      <c r="K134" s="8"/>
      <c r="M134" s="7"/>
      <c r="N134" s="8"/>
      <c r="O134" s="9" cm="1">
        <f t="array" ref="O134">_xlfn.IFS(AND(B134="Short",F134=Q134),(D134-F134)/D134,AND(B134="Long",F134=Q134),(F134/D134)-1,AND(B134="Long",F134&lt;&gt;Q134),(F134/D134)-1,AND(B134="Short",F134&lt;&gt;Q134),(D134-F134)/D134)</f>
        <v>0.11179619215393988</v>
      </c>
      <c r="P134" t="s">
        <v>23</v>
      </c>
      <c r="Q134" s="7">
        <v>246.13499999999999</v>
      </c>
      <c r="R134" s="8">
        <v>44776</v>
      </c>
      <c r="S134" s="10">
        <f t="shared" si="6"/>
        <v>100</v>
      </c>
      <c r="T134" s="10">
        <v>1</v>
      </c>
      <c r="V134" s="11" t="str">
        <f t="shared" si="7"/>
        <v>1</v>
      </c>
      <c r="X134" s="10">
        <v>0</v>
      </c>
      <c r="AC134">
        <f t="shared" si="8"/>
        <v>100</v>
      </c>
    </row>
    <row r="135" spans="1:29" x14ac:dyDescent="0.2">
      <c r="A135" t="s">
        <v>100</v>
      </c>
      <c r="B135" t="s">
        <v>25</v>
      </c>
      <c r="C135" s="6">
        <v>44596</v>
      </c>
      <c r="D135" s="7">
        <v>146.96199999999999</v>
      </c>
      <c r="E135" s="6">
        <v>44963</v>
      </c>
      <c r="F135" s="7">
        <v>152.57</v>
      </c>
      <c r="G135">
        <v>0</v>
      </c>
      <c r="H135">
        <v>0</v>
      </c>
      <c r="J135" s="7"/>
      <c r="K135" s="8"/>
      <c r="M135" s="7"/>
      <c r="N135" s="8"/>
      <c r="O135" s="9" cm="1">
        <f t="array" ref="O135">_xlfn.IFS(AND(B135="Short",F135=Q135),(D135-F135)/D135,AND(B135="Long",F135=Q135),(F135/D135)-1,AND(B135="Long",F135&lt;&gt;Q135),(F135/D135)-1,AND(B135="Short",F135&lt;&gt;Q135),(D135-F135)/D135)</f>
        <v>3.8159524230753528E-2</v>
      </c>
      <c r="P135" t="s">
        <v>23</v>
      </c>
      <c r="Q135" s="7">
        <v>167.38200000000001</v>
      </c>
      <c r="R135" s="8">
        <v>44596</v>
      </c>
      <c r="S135" s="10">
        <f t="shared" si="6"/>
        <v>367</v>
      </c>
      <c r="T135" s="10">
        <v>0</v>
      </c>
      <c r="V135" s="11" t="b">
        <f t="shared" si="7"/>
        <v>0</v>
      </c>
      <c r="X135" s="10">
        <v>0</v>
      </c>
      <c r="AC135">
        <f t="shared" si="8"/>
        <v>367</v>
      </c>
    </row>
    <row r="136" spans="1:29" x14ac:dyDescent="0.2">
      <c r="A136" t="s">
        <v>103</v>
      </c>
      <c r="B136" t="s">
        <v>25</v>
      </c>
      <c r="C136" s="6">
        <v>44979</v>
      </c>
      <c r="D136" s="7">
        <v>218.37299999999999</v>
      </c>
      <c r="E136" s="6">
        <v>45338</v>
      </c>
      <c r="F136" s="7">
        <v>246.40299999999999</v>
      </c>
      <c r="G136">
        <v>1</v>
      </c>
      <c r="H136">
        <v>0</v>
      </c>
      <c r="J136" s="7"/>
      <c r="K136" s="8"/>
      <c r="M136" s="7"/>
      <c r="N136" s="8"/>
      <c r="O136" s="9" cm="1">
        <f t="array" ref="O136">_xlfn.IFS(AND(B136="Short",F136=Q136),(D136-F136)/D136,AND(B136="Long",F136=Q136),(F136/D136)-1,AND(B136="Long",F136&lt;&gt;Q136),(F136/D136)-1,AND(B136="Short",F136&lt;&gt;Q136),(D136-F136)/D136)</f>
        <v>0.12835835932097828</v>
      </c>
      <c r="P136" t="s">
        <v>23</v>
      </c>
      <c r="Q136" s="7">
        <v>246.40299999999999</v>
      </c>
      <c r="R136" s="8">
        <v>44979</v>
      </c>
      <c r="S136" s="10">
        <f t="shared" si="6"/>
        <v>359</v>
      </c>
      <c r="T136" s="10">
        <v>1</v>
      </c>
      <c r="V136" s="11" t="str">
        <f t="shared" si="7"/>
        <v>1</v>
      </c>
      <c r="X136" s="10">
        <v>0</v>
      </c>
      <c r="AC136">
        <f t="shared" si="8"/>
        <v>359</v>
      </c>
    </row>
    <row r="137" spans="1:29" hidden="1" x14ac:dyDescent="0.2">
      <c r="A137" t="s">
        <v>119</v>
      </c>
      <c r="B137" t="s">
        <v>22</v>
      </c>
      <c r="C137" s="6">
        <v>43864</v>
      </c>
      <c r="D137" s="7">
        <v>66.626000000000005</v>
      </c>
      <c r="E137" s="6">
        <v>43865</v>
      </c>
      <c r="F137" s="7">
        <v>60.485999999999997</v>
      </c>
      <c r="G137">
        <v>1</v>
      </c>
      <c r="H137">
        <v>0</v>
      </c>
      <c r="J137" s="7"/>
      <c r="K137" s="8"/>
      <c r="M137" s="7"/>
      <c r="N137" s="8"/>
      <c r="O137" s="9" cm="1">
        <f t="array" ref="O137">_xlfn.IFS(AND(B137="Short",F137=Q137),(D137-F137)/D137,AND(B137="Long",F137=Q137),(F137/D137)-1,AND(B137="Long",F137&lt;&gt;Q137),(F137/D137)-1,AND(B137="Short",F137&lt;&gt;Q137),(D137-F137)/D137)</f>
        <v>9.2156215291327823E-2</v>
      </c>
      <c r="P137" t="s">
        <v>23</v>
      </c>
      <c r="Q137" s="7">
        <v>60.485999999999997</v>
      </c>
      <c r="R137" s="8">
        <v>43864</v>
      </c>
      <c r="S137" s="10">
        <f t="shared" si="6"/>
        <v>1</v>
      </c>
      <c r="T137" s="10">
        <v>1</v>
      </c>
      <c r="V137" s="11" t="str">
        <f t="shared" si="7"/>
        <v>1</v>
      </c>
      <c r="X137" s="10">
        <v>0</v>
      </c>
      <c r="AC137">
        <f t="shared" si="8"/>
        <v>1</v>
      </c>
    </row>
    <row r="138" spans="1:29" hidden="1" x14ac:dyDescent="0.2">
      <c r="A138" t="s">
        <v>119</v>
      </c>
      <c r="B138" t="s">
        <v>22</v>
      </c>
      <c r="C138" s="6">
        <v>44144</v>
      </c>
      <c r="D138" s="7">
        <v>118.76300000000001</v>
      </c>
      <c r="E138" s="6">
        <v>44145</v>
      </c>
      <c r="F138" s="7">
        <v>101.593</v>
      </c>
      <c r="G138">
        <v>1</v>
      </c>
      <c r="H138">
        <v>0</v>
      </c>
      <c r="J138" s="7"/>
      <c r="K138" s="8"/>
      <c r="M138" s="7"/>
      <c r="N138" s="8"/>
      <c r="O138" s="9" cm="1">
        <f t="array" ref="O138">_xlfn.IFS(AND(B138="Short",F138=Q138),(D138-F138)/D138,AND(B138="Long",F138=Q138),(F138/D138)-1,AND(B138="Long",F138&lt;&gt;Q138),(F138/D138)-1,AND(B138="Short",F138&lt;&gt;Q138),(D138-F138)/D138)</f>
        <v>0.14457364667446934</v>
      </c>
      <c r="P138" t="s">
        <v>23</v>
      </c>
      <c r="Q138" s="7">
        <v>101.593</v>
      </c>
      <c r="R138" s="8">
        <v>44144</v>
      </c>
      <c r="S138" s="10">
        <f t="shared" si="6"/>
        <v>1</v>
      </c>
      <c r="T138" s="10">
        <v>1</v>
      </c>
      <c r="V138" s="11" t="str">
        <f t="shared" si="7"/>
        <v>1</v>
      </c>
      <c r="X138" s="10">
        <v>0</v>
      </c>
      <c r="AC138">
        <f t="shared" si="8"/>
        <v>1</v>
      </c>
    </row>
    <row r="139" spans="1:29" x14ac:dyDescent="0.2">
      <c r="A139" t="s">
        <v>119</v>
      </c>
      <c r="B139" t="s">
        <v>25</v>
      </c>
      <c r="C139" s="6">
        <v>44866</v>
      </c>
      <c r="D139" s="7">
        <v>50.915999999999997</v>
      </c>
      <c r="E139" s="6">
        <v>44963</v>
      </c>
      <c r="F139" s="7">
        <v>67.376000000000005</v>
      </c>
      <c r="G139">
        <v>1</v>
      </c>
      <c r="H139">
        <v>0</v>
      </c>
      <c r="J139" s="7"/>
      <c r="K139" s="8"/>
      <c r="M139" s="7"/>
      <c r="N139" s="8"/>
      <c r="O139" s="9" cm="1">
        <f t="array" ref="O139">_xlfn.IFS(AND(B139="Short",F139=Q139),(D139-F139)/D139,AND(B139="Long",F139=Q139),(F139/D139)-1,AND(B139="Long",F139&lt;&gt;Q139),(F139/D139)-1,AND(B139="Short",F139&lt;&gt;Q139),(D139-F139)/D139)</f>
        <v>0.32327755518893886</v>
      </c>
      <c r="P139" t="s">
        <v>23</v>
      </c>
      <c r="Q139" s="7">
        <v>67.376000000000005</v>
      </c>
      <c r="R139" s="8">
        <v>44866</v>
      </c>
      <c r="S139" s="10">
        <f t="shared" si="6"/>
        <v>97</v>
      </c>
      <c r="T139" s="10">
        <v>1</v>
      </c>
      <c r="V139" s="11" t="str">
        <f t="shared" si="7"/>
        <v>1</v>
      </c>
      <c r="X139" s="10">
        <v>0</v>
      </c>
      <c r="AC139">
        <f t="shared" si="8"/>
        <v>97</v>
      </c>
    </row>
    <row r="140" spans="1:29" hidden="1" x14ac:dyDescent="0.2">
      <c r="A140" t="s">
        <v>106</v>
      </c>
      <c r="B140" t="s">
        <v>25</v>
      </c>
      <c r="C140" s="6">
        <v>43906</v>
      </c>
      <c r="D140" s="7">
        <v>65.010999999999996</v>
      </c>
      <c r="E140" s="6">
        <v>43927</v>
      </c>
      <c r="F140" s="7">
        <v>73.620999999999995</v>
      </c>
      <c r="G140">
        <v>1</v>
      </c>
      <c r="H140">
        <v>0</v>
      </c>
      <c r="J140" s="7"/>
      <c r="K140" s="8"/>
      <c r="M140" s="7"/>
      <c r="N140" s="8"/>
      <c r="O140" s="9" cm="1">
        <f t="array" ref="O140">_xlfn.IFS(AND(B140="Short",F140=Q140),(D140-F140)/D140,AND(B140="Long",F140=Q140),(F140/D140)-1,AND(B140="Long",F140&lt;&gt;Q140),(F140/D140)-1,AND(B140="Short",F140&lt;&gt;Q140),(D140-F140)/D140)</f>
        <v>0.13243912568642235</v>
      </c>
      <c r="P140" t="s">
        <v>23</v>
      </c>
      <c r="Q140" s="7">
        <v>73.620999999999995</v>
      </c>
      <c r="R140" s="8">
        <v>43906</v>
      </c>
      <c r="S140" s="10">
        <f t="shared" si="6"/>
        <v>21</v>
      </c>
      <c r="T140" s="10">
        <v>1</v>
      </c>
      <c r="V140" s="11" t="str">
        <f t="shared" si="7"/>
        <v>1</v>
      </c>
      <c r="X140" s="10">
        <v>0</v>
      </c>
      <c r="AC140">
        <f t="shared" si="8"/>
        <v>21</v>
      </c>
    </row>
    <row r="141" spans="1:29" hidden="1" x14ac:dyDescent="0.2">
      <c r="A141" t="s">
        <v>104</v>
      </c>
      <c r="B141" t="s">
        <v>25</v>
      </c>
      <c r="C141" s="6">
        <v>43906</v>
      </c>
      <c r="D141" s="7">
        <v>32.234999999999999</v>
      </c>
      <c r="E141" s="6">
        <v>43978</v>
      </c>
      <c r="F141" s="7">
        <v>39.384999999999998</v>
      </c>
      <c r="G141">
        <v>1</v>
      </c>
      <c r="H141">
        <v>0</v>
      </c>
      <c r="J141" s="7"/>
      <c r="K141" s="8"/>
      <c r="M141" s="7"/>
      <c r="N141" s="8"/>
      <c r="O141" s="9" cm="1">
        <f t="array" ref="O141">_xlfn.IFS(AND(B141="Short",F141=Q141),(D141-F141)/D141,AND(B141="Long",F141=Q141),(F141/D141)-1,AND(B141="Long",F141&lt;&gt;Q141),(F141/D141)-1,AND(B141="Short",F141&lt;&gt;Q141),(D141-F141)/D141)</f>
        <v>0.22180859314409807</v>
      </c>
      <c r="P141" t="s">
        <v>23</v>
      </c>
      <c r="Q141" s="7">
        <v>39.384999999999998</v>
      </c>
      <c r="R141" s="8">
        <v>43906</v>
      </c>
      <c r="S141" s="10">
        <f t="shared" si="6"/>
        <v>72</v>
      </c>
      <c r="T141" s="10">
        <v>1</v>
      </c>
      <c r="V141" s="11" t="str">
        <f t="shared" si="7"/>
        <v>1</v>
      </c>
      <c r="X141" s="10">
        <v>0</v>
      </c>
      <c r="AC141">
        <f t="shared" si="8"/>
        <v>72</v>
      </c>
    </row>
    <row r="142" spans="1:29" hidden="1" x14ac:dyDescent="0.2">
      <c r="A142" t="s">
        <v>107</v>
      </c>
      <c r="B142" t="s">
        <v>22</v>
      </c>
      <c r="C142" s="6">
        <v>44713</v>
      </c>
      <c r="D142" s="7">
        <v>176.233</v>
      </c>
      <c r="E142" s="6">
        <v>44729</v>
      </c>
      <c r="F142" s="7">
        <v>158.46299999999999</v>
      </c>
      <c r="G142">
        <v>1</v>
      </c>
      <c r="H142">
        <v>0</v>
      </c>
      <c r="J142" s="7"/>
      <c r="K142" s="8"/>
      <c r="M142" s="7"/>
      <c r="N142" s="8"/>
      <c r="O142" s="9" cm="1">
        <f t="array" ref="O142">_xlfn.IFS(AND(B142="Short",F142=Q142),(D142-F142)/D142,AND(B142="Long",F142=Q142),(F142/D142)-1,AND(B142="Long",F142&lt;&gt;Q142),(F142/D142)-1,AND(B142="Short",F142&lt;&gt;Q142),(D142-F142)/D142)</f>
        <v>0.10083242071575704</v>
      </c>
      <c r="P142" t="s">
        <v>23</v>
      </c>
      <c r="Q142" s="7">
        <v>158.46299999999999</v>
      </c>
      <c r="R142" s="8">
        <v>44713</v>
      </c>
      <c r="S142" s="10">
        <f t="shared" si="6"/>
        <v>16</v>
      </c>
      <c r="T142" s="10">
        <v>1</v>
      </c>
      <c r="V142" s="11" t="str">
        <f t="shared" si="7"/>
        <v>1</v>
      </c>
      <c r="X142" s="10">
        <v>0</v>
      </c>
      <c r="AC142">
        <f t="shared" si="8"/>
        <v>16</v>
      </c>
    </row>
    <row r="143" spans="1:29" hidden="1" x14ac:dyDescent="0.2">
      <c r="A143" t="s">
        <v>104</v>
      </c>
      <c r="B143" t="s">
        <v>22</v>
      </c>
      <c r="C143" s="6">
        <v>44999</v>
      </c>
      <c r="D143" s="7">
        <v>49.280999999999999</v>
      </c>
      <c r="E143" s="6">
        <v>44999</v>
      </c>
      <c r="F143" s="7">
        <v>41.790999999999997</v>
      </c>
      <c r="G143">
        <v>1</v>
      </c>
      <c r="H143">
        <v>0</v>
      </c>
      <c r="J143" s="7"/>
      <c r="K143" s="8"/>
      <c r="M143" s="7"/>
      <c r="N143" s="8"/>
      <c r="O143" s="9" cm="1">
        <f t="array" ref="O143">_xlfn.IFS(AND(B143="Short",F143=Q143),(D143-F143)/D143,AND(B143="Long",F143=Q143),(F143/D143)-1,AND(B143="Long",F143&lt;&gt;Q143),(F143/D143)-1,AND(B143="Short",F143&lt;&gt;Q143),(D143-F143)/D143)</f>
        <v>0.15198555224122892</v>
      </c>
      <c r="P143" t="s">
        <v>23</v>
      </c>
      <c r="Q143" s="7">
        <v>41.790999999999997</v>
      </c>
      <c r="R143" s="8">
        <v>44999</v>
      </c>
      <c r="S143" s="10">
        <f t="shared" si="6"/>
        <v>0</v>
      </c>
      <c r="T143" s="10">
        <v>1</v>
      </c>
      <c r="V143" s="11" t="str">
        <f t="shared" si="7"/>
        <v>1</v>
      </c>
      <c r="X143" s="10">
        <v>0</v>
      </c>
      <c r="AC143">
        <f t="shared" si="8"/>
        <v>0</v>
      </c>
    </row>
    <row r="144" spans="1:29" hidden="1" x14ac:dyDescent="0.2">
      <c r="A144" t="s">
        <v>104</v>
      </c>
      <c r="B144" t="s">
        <v>22</v>
      </c>
      <c r="C144" s="6">
        <v>45051</v>
      </c>
      <c r="D144" s="7">
        <v>35.646999999999998</v>
      </c>
      <c r="E144" s="6">
        <v>45418</v>
      </c>
      <c r="F144" s="7">
        <v>53.89</v>
      </c>
      <c r="G144">
        <v>0</v>
      </c>
      <c r="H144">
        <v>0</v>
      </c>
      <c r="J144" s="7"/>
      <c r="K144" s="8"/>
      <c r="M144" s="7"/>
      <c r="N144" s="8"/>
      <c r="O144" s="9" cm="1">
        <f t="array" ref="O144">_xlfn.IFS(AND(B144="Short",F144=Q144),(D144-F144)/D144,AND(B144="Long",F144=Q144),(F144/D144)-1,AND(B144="Long",F144&lt;&gt;Q144),(F144/D144)-1,AND(B144="Short",F144&lt;&gt;Q144),(D144-F144)/D144)</f>
        <v>-0.51176817123460605</v>
      </c>
      <c r="P144" t="s">
        <v>23</v>
      </c>
      <c r="Q144" s="7">
        <v>30.716999999999999</v>
      </c>
      <c r="R144" s="8">
        <v>45051</v>
      </c>
      <c r="S144" s="10">
        <f t="shared" si="6"/>
        <v>367</v>
      </c>
      <c r="T144" s="10">
        <v>0</v>
      </c>
      <c r="V144" s="11" t="b">
        <f t="shared" si="7"/>
        <v>0</v>
      </c>
      <c r="X144" s="10">
        <v>0</v>
      </c>
      <c r="AC144" t="b">
        <f t="shared" si="8"/>
        <v>0</v>
      </c>
    </row>
    <row r="145" spans="1:29" hidden="1" x14ac:dyDescent="0.2">
      <c r="A145" t="s">
        <v>107</v>
      </c>
      <c r="B145" t="s">
        <v>22</v>
      </c>
      <c r="C145" s="6">
        <v>44987</v>
      </c>
      <c r="D145" s="7">
        <v>190.54300000000001</v>
      </c>
      <c r="E145" s="6">
        <v>45355</v>
      </c>
      <c r="F145" s="7">
        <v>314.64</v>
      </c>
      <c r="G145">
        <v>0</v>
      </c>
      <c r="H145">
        <v>0</v>
      </c>
      <c r="J145" s="7"/>
      <c r="K145" s="8"/>
      <c r="M145" s="7"/>
      <c r="N145" s="8"/>
      <c r="O145" s="9" cm="1">
        <f t="array" ref="O145">_xlfn.IFS(AND(B145="Short",F145=Q145),(D145-F145)/D145,AND(B145="Long",F145=Q145),(F145/D145)-1,AND(B145="Long",F145&lt;&gt;Q145),(F145/D145)-1,AND(B145="Short",F145&lt;&gt;Q145),(D145-F145)/D145)</f>
        <v>-0.65128081325475073</v>
      </c>
      <c r="P145" t="s">
        <v>23</v>
      </c>
      <c r="Q145" s="7">
        <v>164.773</v>
      </c>
      <c r="R145" s="8">
        <v>44987</v>
      </c>
      <c r="S145" s="10">
        <f t="shared" si="6"/>
        <v>368</v>
      </c>
      <c r="T145" s="10">
        <v>0</v>
      </c>
      <c r="V145" s="11" t="b">
        <f t="shared" si="7"/>
        <v>0</v>
      </c>
      <c r="X145" s="10">
        <v>0</v>
      </c>
      <c r="AC145" t="b">
        <f t="shared" si="8"/>
        <v>0</v>
      </c>
    </row>
    <row r="146" spans="1:29" hidden="1" x14ac:dyDescent="0.2">
      <c r="A146" t="s">
        <v>113</v>
      </c>
      <c r="B146" t="s">
        <v>25</v>
      </c>
      <c r="C146" s="6">
        <v>43906</v>
      </c>
      <c r="D146" s="7">
        <v>35.109000000000002</v>
      </c>
      <c r="E146" s="6">
        <v>43977</v>
      </c>
      <c r="F146" s="7">
        <v>39.798999999999999</v>
      </c>
      <c r="G146">
        <v>1</v>
      </c>
      <c r="H146">
        <v>0</v>
      </c>
      <c r="J146" s="7"/>
      <c r="K146" s="8"/>
      <c r="M146" s="7"/>
      <c r="N146" s="8"/>
      <c r="O146" s="9" cm="1">
        <f t="array" ref="O146">_xlfn.IFS(AND(B146="Short",F146=Q146),(D146-F146)/D146,AND(B146="Long",F146=Q146),(F146/D146)-1,AND(B146="Long",F146&lt;&gt;Q146),(F146/D146)-1,AND(B146="Short",F146&lt;&gt;Q146),(D146-F146)/D146)</f>
        <v>0.13358398131533211</v>
      </c>
      <c r="P146" t="s">
        <v>23</v>
      </c>
      <c r="Q146" s="7">
        <v>39.798999999999999</v>
      </c>
      <c r="R146" s="8">
        <v>43906</v>
      </c>
      <c r="S146" s="10">
        <f t="shared" si="6"/>
        <v>71</v>
      </c>
      <c r="T146" s="10">
        <v>1</v>
      </c>
      <c r="V146" s="11" t="str">
        <f t="shared" si="7"/>
        <v>1</v>
      </c>
      <c r="X146" s="10">
        <v>0</v>
      </c>
      <c r="AC146">
        <f t="shared" si="8"/>
        <v>71</v>
      </c>
    </row>
    <row r="147" spans="1:29" hidden="1" x14ac:dyDescent="0.2">
      <c r="A147" t="s">
        <v>109</v>
      </c>
      <c r="B147" t="s">
        <v>25</v>
      </c>
      <c r="C147" s="6">
        <v>43899</v>
      </c>
      <c r="D147" s="7">
        <v>35.088000000000001</v>
      </c>
      <c r="E147" s="6">
        <v>43987</v>
      </c>
      <c r="F147" s="7">
        <v>46.468000000000004</v>
      </c>
      <c r="G147">
        <v>1</v>
      </c>
      <c r="H147">
        <v>0</v>
      </c>
      <c r="J147" s="7"/>
      <c r="K147" s="8"/>
      <c r="M147" s="7"/>
      <c r="N147" s="8"/>
      <c r="O147" s="9" cm="1">
        <f t="array" ref="O147">_xlfn.IFS(AND(B147="Short",F147=Q147),(D147-F147)/D147,AND(B147="Long",F147=Q147),(F147/D147)-1,AND(B147="Long",F147&lt;&gt;Q147),(F147/D147)-1,AND(B147="Short",F147&lt;&gt;Q147),(D147-F147)/D147)</f>
        <v>0.32432740538075699</v>
      </c>
      <c r="P147" t="s">
        <v>23</v>
      </c>
      <c r="Q147" s="7">
        <v>46.468000000000004</v>
      </c>
      <c r="R147" s="8">
        <v>43899</v>
      </c>
      <c r="S147" s="10">
        <f t="shared" si="6"/>
        <v>88</v>
      </c>
      <c r="T147" s="10">
        <v>1</v>
      </c>
      <c r="V147" s="11" t="str">
        <f t="shared" si="7"/>
        <v>1</v>
      </c>
      <c r="X147" s="10">
        <v>0</v>
      </c>
      <c r="AC147">
        <f t="shared" si="8"/>
        <v>88</v>
      </c>
    </row>
    <row r="148" spans="1:29" hidden="1" x14ac:dyDescent="0.2">
      <c r="A148" t="s">
        <v>119</v>
      </c>
      <c r="B148" t="s">
        <v>22</v>
      </c>
      <c r="C148" s="6">
        <v>44963</v>
      </c>
      <c r="D148" s="7">
        <v>68.119</v>
      </c>
      <c r="E148" s="6">
        <v>45030</v>
      </c>
      <c r="F148" s="7">
        <v>54.709000000000003</v>
      </c>
      <c r="G148">
        <v>1</v>
      </c>
      <c r="H148">
        <v>0</v>
      </c>
      <c r="J148" s="7"/>
      <c r="K148" s="8"/>
      <c r="M148" s="7"/>
      <c r="N148" s="8"/>
      <c r="O148" s="9" cm="1">
        <f t="array" ref="O148">_xlfn.IFS(AND(B148="Short",F148=Q148),(D148-F148)/D148,AND(B148="Long",F148=Q148),(F148/D148)-1,AND(B148="Long",F148&lt;&gt;Q148),(F148/D148)-1,AND(B148="Short",F148&lt;&gt;Q148),(D148-F148)/D148)</f>
        <v>0.19686137494678427</v>
      </c>
      <c r="P148" t="s">
        <v>23</v>
      </c>
      <c r="Q148" s="7">
        <v>54.709000000000003</v>
      </c>
      <c r="R148" s="8">
        <v>44963</v>
      </c>
      <c r="S148" s="10">
        <f t="shared" si="6"/>
        <v>67</v>
      </c>
      <c r="T148" s="10">
        <v>1</v>
      </c>
      <c r="V148" s="11" t="str">
        <f t="shared" si="7"/>
        <v>1</v>
      </c>
      <c r="X148" s="10">
        <v>0</v>
      </c>
      <c r="AC148">
        <f t="shared" si="8"/>
        <v>67</v>
      </c>
    </row>
    <row r="149" spans="1:29" x14ac:dyDescent="0.2">
      <c r="A149" t="s">
        <v>119</v>
      </c>
      <c r="B149" t="s">
        <v>25</v>
      </c>
      <c r="C149" s="6">
        <v>45030</v>
      </c>
      <c r="D149" s="7">
        <v>48.423999999999999</v>
      </c>
      <c r="E149" s="6">
        <v>45397</v>
      </c>
      <c r="F149" s="7">
        <v>56.08</v>
      </c>
      <c r="G149">
        <v>0</v>
      </c>
      <c r="H149">
        <v>0</v>
      </c>
      <c r="J149" s="7"/>
      <c r="K149" s="8"/>
      <c r="M149" s="7"/>
      <c r="N149" s="8"/>
      <c r="O149" s="9" cm="1">
        <f t="array" ref="O149">_xlfn.IFS(AND(B149="Short",F149=Q149),(D149-F149)/D149,AND(B149="Long",F149=Q149),(F149/D149)-1,AND(B149="Long",F149&lt;&gt;Q149),(F149/D149)-1,AND(B149="Short",F149&lt;&gt;Q149),(D149-F149)/D149)</f>
        <v>0.15810341979183873</v>
      </c>
      <c r="P149" t="s">
        <v>23</v>
      </c>
      <c r="Q149" s="7">
        <v>64.963999999999999</v>
      </c>
      <c r="R149" s="8">
        <v>45030</v>
      </c>
      <c r="S149" s="10">
        <f t="shared" si="6"/>
        <v>367</v>
      </c>
      <c r="T149" s="10">
        <v>0</v>
      </c>
      <c r="V149" s="11" t="b">
        <f t="shared" si="7"/>
        <v>0</v>
      </c>
      <c r="X149" s="10">
        <v>0</v>
      </c>
      <c r="AC149">
        <f t="shared" si="8"/>
        <v>367</v>
      </c>
    </row>
    <row r="150" spans="1:29" hidden="1" x14ac:dyDescent="0.2">
      <c r="A150" t="s">
        <v>118</v>
      </c>
      <c r="B150" t="s">
        <v>25</v>
      </c>
      <c r="C150" s="6">
        <v>43906</v>
      </c>
      <c r="D150" s="7">
        <v>164.90100000000001</v>
      </c>
      <c r="E150" s="6">
        <v>43927</v>
      </c>
      <c r="F150" s="7">
        <v>183.911</v>
      </c>
      <c r="G150">
        <v>1</v>
      </c>
      <c r="H150">
        <v>0</v>
      </c>
      <c r="J150" s="7"/>
      <c r="K150" s="8"/>
      <c r="M150" s="7"/>
      <c r="N150" s="8"/>
      <c r="O150" s="9" cm="1">
        <f t="array" ref="O150">_xlfn.IFS(AND(B150="Short",F150=Q150),(D150-F150)/D150,AND(B150="Long",F150=Q150),(F150/D150)-1,AND(B150="Long",F150&lt;&gt;Q150),(F150/D150)-1,AND(B150="Short",F150&lt;&gt;Q150),(D150-F150)/D150)</f>
        <v>0.11528128998611287</v>
      </c>
      <c r="P150" t="s">
        <v>23</v>
      </c>
      <c r="Q150" s="7">
        <v>183.911</v>
      </c>
      <c r="R150" s="8">
        <v>43906</v>
      </c>
      <c r="S150" s="10">
        <f t="shared" si="6"/>
        <v>21</v>
      </c>
      <c r="T150" s="10">
        <v>1</v>
      </c>
      <c r="V150" s="11" t="str">
        <f t="shared" si="7"/>
        <v>1</v>
      </c>
      <c r="X150" s="10">
        <v>0</v>
      </c>
      <c r="AC150">
        <f t="shared" si="8"/>
        <v>21</v>
      </c>
    </row>
    <row r="151" spans="1:29" hidden="1" x14ac:dyDescent="0.2">
      <c r="A151" t="s">
        <v>110</v>
      </c>
      <c r="B151" t="s">
        <v>25</v>
      </c>
      <c r="C151" s="6">
        <v>43906</v>
      </c>
      <c r="D151" s="7">
        <v>33.670999999999999</v>
      </c>
      <c r="E151" s="6">
        <v>43909</v>
      </c>
      <c r="F151" s="7">
        <v>38.081000000000003</v>
      </c>
      <c r="G151">
        <v>1</v>
      </c>
      <c r="H151">
        <v>0</v>
      </c>
      <c r="J151" s="7"/>
      <c r="K151" s="8"/>
      <c r="M151" s="7"/>
      <c r="N151" s="8"/>
      <c r="O151" s="9" cm="1">
        <f t="array" ref="O151">_xlfn.IFS(AND(B151="Short",F151=Q151),(D151-F151)/D151,AND(B151="Long",F151=Q151),(F151/D151)-1,AND(B151="Long",F151&lt;&gt;Q151),(F151/D151)-1,AND(B151="Short",F151&lt;&gt;Q151),(D151-F151)/D151)</f>
        <v>0.13097324106798136</v>
      </c>
      <c r="P151" t="s">
        <v>23</v>
      </c>
      <c r="Q151" s="7">
        <v>38.081000000000003</v>
      </c>
      <c r="R151" s="8">
        <v>43906</v>
      </c>
      <c r="S151" s="10">
        <f t="shared" si="6"/>
        <v>3</v>
      </c>
      <c r="T151" s="10">
        <v>1</v>
      </c>
      <c r="V151" s="11" t="str">
        <f t="shared" si="7"/>
        <v>1</v>
      </c>
      <c r="X151" s="10">
        <v>0</v>
      </c>
      <c r="AC151">
        <f t="shared" si="8"/>
        <v>3</v>
      </c>
    </row>
    <row r="152" spans="1:29" hidden="1" x14ac:dyDescent="0.2">
      <c r="A152" t="s">
        <v>110</v>
      </c>
      <c r="B152" t="s">
        <v>25</v>
      </c>
      <c r="C152" s="6">
        <v>44700</v>
      </c>
      <c r="D152" s="7">
        <v>43.585500000000003</v>
      </c>
      <c r="E152" s="6">
        <v>44791</v>
      </c>
      <c r="F152" s="7">
        <v>48.890500000000003</v>
      </c>
      <c r="G152">
        <v>1</v>
      </c>
      <c r="H152">
        <v>0</v>
      </c>
      <c r="J152" s="7"/>
      <c r="K152" s="8"/>
      <c r="M152" s="7"/>
      <c r="N152" s="8"/>
      <c r="O152" s="9" cm="1">
        <f t="array" ref="O152">_xlfn.IFS(AND(B152="Short",F152=Q152),(D152-F152)/D152,AND(B152="Long",F152=Q152),(F152/D152)-1,AND(B152="Long",F152&lt;&gt;Q152),(F152/D152)-1,AND(B152="Short",F152&lt;&gt;Q152),(D152-F152)/D152)</f>
        <v>0.12171479046930744</v>
      </c>
      <c r="P152" t="s">
        <v>23</v>
      </c>
      <c r="Q152" s="7">
        <v>48.890500000000003</v>
      </c>
      <c r="R152" s="8">
        <v>44700</v>
      </c>
      <c r="S152" s="10">
        <f t="shared" si="6"/>
        <v>91</v>
      </c>
      <c r="T152" s="10">
        <v>1</v>
      </c>
      <c r="V152" s="11" t="str">
        <f t="shared" si="7"/>
        <v>1</v>
      </c>
      <c r="X152" s="10">
        <v>0</v>
      </c>
      <c r="AC152">
        <f t="shared" si="8"/>
        <v>91</v>
      </c>
    </row>
    <row r="153" spans="1:29" hidden="1" x14ac:dyDescent="0.2">
      <c r="A153" t="s">
        <v>126</v>
      </c>
      <c r="B153" t="s">
        <v>25</v>
      </c>
      <c r="C153" s="6">
        <v>43906</v>
      </c>
      <c r="D153" s="7">
        <v>47.319000000000003</v>
      </c>
      <c r="E153" s="6">
        <v>43930</v>
      </c>
      <c r="F153" s="7">
        <v>53.209000000000003</v>
      </c>
      <c r="G153">
        <v>1</v>
      </c>
      <c r="H153">
        <v>0</v>
      </c>
      <c r="J153" s="7"/>
      <c r="K153" s="8"/>
      <c r="M153" s="7"/>
      <c r="N153" s="8"/>
      <c r="O153" s="9" cm="1">
        <f t="array" ref="O153">_xlfn.IFS(AND(B153="Short",F153=Q153),(D153-F153)/D153,AND(B153="Long",F153=Q153),(F153/D153)-1,AND(B153="Long",F153&lt;&gt;Q153),(F153/D153)-1,AND(B153="Short",F153&lt;&gt;Q153),(D153-F153)/D153)</f>
        <v>0.12447431264396958</v>
      </c>
      <c r="P153" t="s">
        <v>23</v>
      </c>
      <c r="Q153" s="7">
        <v>53.209000000000003</v>
      </c>
      <c r="R153" s="8">
        <v>43906</v>
      </c>
      <c r="S153" s="10">
        <f t="shared" si="6"/>
        <v>24</v>
      </c>
      <c r="T153" s="10">
        <v>1</v>
      </c>
      <c r="V153" s="11" t="str">
        <f t="shared" si="7"/>
        <v>1</v>
      </c>
      <c r="X153" s="10">
        <v>0</v>
      </c>
      <c r="AC153">
        <f t="shared" si="8"/>
        <v>24</v>
      </c>
    </row>
    <row r="154" spans="1:29" hidden="1" x14ac:dyDescent="0.2">
      <c r="A154" t="s">
        <v>126</v>
      </c>
      <c r="B154" t="s">
        <v>25</v>
      </c>
      <c r="C154" s="6">
        <v>44868</v>
      </c>
      <c r="D154" s="7">
        <v>52.924999999999997</v>
      </c>
      <c r="E154" s="6">
        <v>44890</v>
      </c>
      <c r="F154" s="7">
        <v>61.075000000000003</v>
      </c>
      <c r="G154">
        <v>1</v>
      </c>
      <c r="H154">
        <v>0</v>
      </c>
      <c r="J154" s="7"/>
      <c r="K154" s="8"/>
      <c r="M154" s="7"/>
      <c r="N154" s="8"/>
      <c r="O154" s="9" cm="1">
        <f t="array" ref="O154">_xlfn.IFS(AND(B154="Short",F154=Q154),(D154-F154)/D154,AND(B154="Long",F154=Q154),(F154/D154)-1,AND(B154="Long",F154&lt;&gt;Q154),(F154/D154)-1,AND(B154="Short",F154&lt;&gt;Q154),(D154-F154)/D154)</f>
        <v>0.15399149740198403</v>
      </c>
      <c r="P154" t="s">
        <v>23</v>
      </c>
      <c r="Q154" s="7">
        <v>61.075000000000003</v>
      </c>
      <c r="R154" s="8">
        <v>44868</v>
      </c>
      <c r="S154" s="10">
        <f t="shared" si="6"/>
        <v>22</v>
      </c>
      <c r="T154" s="10">
        <v>1</v>
      </c>
      <c r="V154" s="11" t="str">
        <f t="shared" si="7"/>
        <v>1</v>
      </c>
      <c r="X154" s="10">
        <v>0</v>
      </c>
      <c r="AC154">
        <f t="shared" si="8"/>
        <v>22</v>
      </c>
    </row>
    <row r="155" spans="1:29" hidden="1" x14ac:dyDescent="0.2">
      <c r="A155" t="s">
        <v>115</v>
      </c>
      <c r="B155" t="s">
        <v>25</v>
      </c>
      <c r="C155" s="6">
        <v>43906</v>
      </c>
      <c r="D155" s="7">
        <v>60.344099999999997</v>
      </c>
      <c r="E155" s="6">
        <v>43962</v>
      </c>
      <c r="F155" s="7">
        <v>67.065100000000001</v>
      </c>
      <c r="G155">
        <v>1</v>
      </c>
      <c r="H155">
        <v>0</v>
      </c>
      <c r="J155" s="7"/>
      <c r="K155" s="8"/>
      <c r="M155" s="7"/>
      <c r="N155" s="8"/>
      <c r="O155" s="9" cm="1">
        <f t="array" ref="O155">_xlfn.IFS(AND(B155="Short",F155=Q155),(D155-F155)/D155,AND(B155="Long",F155=Q155),(F155/D155)-1,AND(B155="Long",F155&lt;&gt;Q155),(F155/D155)-1,AND(B155="Short",F155&lt;&gt;Q155),(D155-F155)/D155)</f>
        <v>0.1113779143279956</v>
      </c>
      <c r="P155" t="s">
        <v>23</v>
      </c>
      <c r="Q155" s="7">
        <v>67.065100000000001</v>
      </c>
      <c r="R155" s="8">
        <v>43906</v>
      </c>
      <c r="S155" s="10">
        <f t="shared" si="6"/>
        <v>56</v>
      </c>
      <c r="T155" s="10">
        <v>1</v>
      </c>
      <c r="V155" s="11" t="str">
        <f t="shared" si="7"/>
        <v>1</v>
      </c>
      <c r="X155" s="10">
        <v>0</v>
      </c>
      <c r="AC155">
        <f t="shared" si="8"/>
        <v>56</v>
      </c>
    </row>
    <row r="156" spans="1:29" hidden="1" x14ac:dyDescent="0.2">
      <c r="A156" t="s">
        <v>115</v>
      </c>
      <c r="B156" t="s">
        <v>25</v>
      </c>
      <c r="C156" s="6">
        <v>44405</v>
      </c>
      <c r="D156" s="7">
        <v>80.902000000000001</v>
      </c>
      <c r="E156" s="6">
        <v>44449</v>
      </c>
      <c r="F156" s="7">
        <v>89.921999999999997</v>
      </c>
      <c r="G156">
        <v>1</v>
      </c>
      <c r="H156">
        <v>0</v>
      </c>
      <c r="J156" s="7"/>
      <c r="K156" s="8"/>
      <c r="M156" s="7"/>
      <c r="N156" s="8"/>
      <c r="O156" s="9" cm="1">
        <f t="array" ref="O156">_xlfn.IFS(AND(B156="Short",F156=Q156),(D156-F156)/D156,AND(B156="Long",F156=Q156),(F156/D156)-1,AND(B156="Long",F156&lt;&gt;Q156),(F156/D156)-1,AND(B156="Short",F156&lt;&gt;Q156),(D156-F156)/D156)</f>
        <v>0.111492917356802</v>
      </c>
      <c r="P156" t="s">
        <v>23</v>
      </c>
      <c r="Q156" s="7">
        <v>89.921999999999997</v>
      </c>
      <c r="R156" s="8">
        <v>44405</v>
      </c>
      <c r="S156" s="10">
        <f t="shared" si="6"/>
        <v>44</v>
      </c>
      <c r="T156" s="10">
        <v>1</v>
      </c>
      <c r="V156" s="11" t="str">
        <f t="shared" si="7"/>
        <v>1</v>
      </c>
      <c r="X156" s="10">
        <v>0</v>
      </c>
      <c r="AC156">
        <f t="shared" si="8"/>
        <v>44</v>
      </c>
    </row>
    <row r="157" spans="1:29" hidden="1" x14ac:dyDescent="0.2">
      <c r="A157" t="s">
        <v>115</v>
      </c>
      <c r="B157" t="s">
        <v>25</v>
      </c>
      <c r="C157" s="6">
        <v>44615</v>
      </c>
      <c r="D157" s="7">
        <v>50.771999999999998</v>
      </c>
      <c r="E157" s="6">
        <v>44638</v>
      </c>
      <c r="F157" s="7">
        <v>64.292000000000002</v>
      </c>
      <c r="G157">
        <v>1</v>
      </c>
      <c r="H157">
        <v>0</v>
      </c>
      <c r="J157" s="7"/>
      <c r="K157" s="8"/>
      <c r="M157" s="7"/>
      <c r="N157" s="8"/>
      <c r="O157" s="9" cm="1">
        <f t="array" ref="O157">_xlfn.IFS(AND(B157="Short",F157=Q157),(D157-F157)/D157,AND(B157="Long",F157=Q157),(F157/D157)-1,AND(B157="Long",F157&lt;&gt;Q157),(F157/D157)-1,AND(B157="Short",F157&lt;&gt;Q157),(D157-F157)/D157)</f>
        <v>0.2662885054754589</v>
      </c>
      <c r="P157" t="s">
        <v>23</v>
      </c>
      <c r="Q157" s="7">
        <v>64.292000000000002</v>
      </c>
      <c r="R157" s="8">
        <v>44615</v>
      </c>
      <c r="S157" s="10">
        <f t="shared" si="6"/>
        <v>23</v>
      </c>
      <c r="T157" s="10">
        <v>1</v>
      </c>
      <c r="V157" s="11" t="str">
        <f t="shared" si="7"/>
        <v>1</v>
      </c>
      <c r="X157" s="10">
        <v>0</v>
      </c>
      <c r="AC157">
        <f t="shared" si="8"/>
        <v>23</v>
      </c>
    </row>
    <row r="158" spans="1:29" hidden="1" x14ac:dyDescent="0.2">
      <c r="A158" t="s">
        <v>111</v>
      </c>
      <c r="B158" t="s">
        <v>25</v>
      </c>
      <c r="C158" s="6">
        <v>43906</v>
      </c>
      <c r="D158" s="7">
        <v>97.286000000000001</v>
      </c>
      <c r="E158" s="6">
        <v>43907</v>
      </c>
      <c r="F158" s="7">
        <v>110.146</v>
      </c>
      <c r="G158">
        <v>1</v>
      </c>
      <c r="H158">
        <v>0</v>
      </c>
      <c r="J158" s="7"/>
      <c r="K158" s="8"/>
      <c r="M158" s="7"/>
      <c r="N158" s="8"/>
      <c r="O158" s="9" cm="1">
        <f t="array" ref="O158">_xlfn.IFS(AND(B158="Short",F158=Q158),(D158-F158)/D158,AND(B158="Long",F158=Q158),(F158/D158)-1,AND(B158="Long",F158&lt;&gt;Q158),(F158/D158)-1,AND(B158="Short",F158&lt;&gt;Q158),(D158-F158)/D158)</f>
        <v>0.13218757066792763</v>
      </c>
      <c r="P158" t="s">
        <v>23</v>
      </c>
      <c r="Q158" s="7">
        <v>110.146</v>
      </c>
      <c r="R158" s="8">
        <v>43906</v>
      </c>
      <c r="S158" s="10">
        <f t="shared" si="6"/>
        <v>1</v>
      </c>
      <c r="T158" s="10">
        <v>1</v>
      </c>
      <c r="V158" s="11" t="str">
        <f t="shared" si="7"/>
        <v>1</v>
      </c>
      <c r="X158" s="10">
        <v>0</v>
      </c>
      <c r="AC158">
        <f t="shared" si="8"/>
        <v>1</v>
      </c>
    </row>
    <row r="159" spans="1:29" hidden="1" x14ac:dyDescent="0.2">
      <c r="A159" t="s">
        <v>133</v>
      </c>
      <c r="B159" t="s">
        <v>25</v>
      </c>
      <c r="C159" s="6">
        <v>43906</v>
      </c>
      <c r="D159" s="7">
        <v>21.841000000000001</v>
      </c>
      <c r="E159" s="6">
        <v>43928</v>
      </c>
      <c r="F159" s="7">
        <v>25.151</v>
      </c>
      <c r="G159">
        <v>1</v>
      </c>
      <c r="H159">
        <v>0</v>
      </c>
      <c r="J159" s="7"/>
      <c r="K159" s="8"/>
      <c r="M159" s="7"/>
      <c r="N159" s="8"/>
      <c r="O159" s="9" cm="1">
        <f t="array" ref="O159">_xlfn.IFS(AND(B159="Short",F159=Q159),(D159-F159)/D159,AND(B159="Long",F159=Q159),(F159/D159)-1,AND(B159="Long",F159&lt;&gt;Q159),(F159/D159)-1,AND(B159="Short",F159&lt;&gt;Q159),(D159-F159)/D159)</f>
        <v>0.15154983746165462</v>
      </c>
      <c r="P159" t="s">
        <v>23</v>
      </c>
      <c r="Q159" s="7">
        <v>25.151</v>
      </c>
      <c r="R159" s="8">
        <v>43906</v>
      </c>
      <c r="S159" s="10">
        <f t="shared" si="6"/>
        <v>22</v>
      </c>
      <c r="T159" s="10">
        <v>1</v>
      </c>
      <c r="V159" s="11" t="str">
        <f t="shared" si="7"/>
        <v>1</v>
      </c>
      <c r="X159" s="10">
        <v>0</v>
      </c>
      <c r="AC159">
        <f t="shared" si="8"/>
        <v>22</v>
      </c>
    </row>
    <row r="160" spans="1:29" hidden="1" x14ac:dyDescent="0.2">
      <c r="A160" t="s">
        <v>120</v>
      </c>
      <c r="B160" t="s">
        <v>25</v>
      </c>
      <c r="C160" s="6">
        <v>43906</v>
      </c>
      <c r="D160" s="7">
        <v>34.601999999999997</v>
      </c>
      <c r="E160" s="6">
        <v>43928</v>
      </c>
      <c r="F160" s="7">
        <v>39.822000000000003</v>
      </c>
      <c r="G160">
        <v>1</v>
      </c>
      <c r="H160">
        <v>0</v>
      </c>
      <c r="J160" s="7"/>
      <c r="K160" s="8"/>
      <c r="M160" s="7"/>
      <c r="N160" s="8"/>
      <c r="O160" s="9" cm="1">
        <f t="array" ref="O160">_xlfn.IFS(AND(B160="Short",F160=Q160),(D160-F160)/D160,AND(B160="Long",F160=Q160),(F160/D160)-1,AND(B160="Long",F160&lt;&gt;Q160),(F160/D160)-1,AND(B160="Short",F160&lt;&gt;Q160),(D160-F160)/D160)</f>
        <v>0.15085833188833031</v>
      </c>
      <c r="P160" t="s">
        <v>23</v>
      </c>
      <c r="Q160" s="7">
        <v>39.822000000000003</v>
      </c>
      <c r="R160" s="8">
        <v>43906</v>
      </c>
      <c r="S160" s="10">
        <f t="shared" si="6"/>
        <v>22</v>
      </c>
      <c r="T160" s="10">
        <v>1</v>
      </c>
      <c r="V160" s="11" t="str">
        <f t="shared" si="7"/>
        <v>1</v>
      </c>
      <c r="X160" s="10">
        <v>0</v>
      </c>
      <c r="AC160">
        <f t="shared" si="8"/>
        <v>22</v>
      </c>
    </row>
    <row r="161" spans="1:29" hidden="1" x14ac:dyDescent="0.2">
      <c r="A161" t="s">
        <v>121</v>
      </c>
      <c r="B161" t="s">
        <v>22</v>
      </c>
      <c r="C161" s="6">
        <v>43986</v>
      </c>
      <c r="D161" s="7">
        <v>50.850999999999999</v>
      </c>
      <c r="E161" s="6">
        <v>44145</v>
      </c>
      <c r="F161" s="7">
        <v>45.960999999999999</v>
      </c>
      <c r="G161">
        <v>1</v>
      </c>
      <c r="H161">
        <v>0</v>
      </c>
      <c r="J161" s="7"/>
      <c r="K161" s="8"/>
      <c r="M161" s="7"/>
      <c r="N161" s="8"/>
      <c r="O161" s="9" cm="1">
        <f t="array" ref="O161">_xlfn.IFS(AND(B161="Short",F161=Q161),(D161-F161)/D161,AND(B161="Long",F161=Q161),(F161/D161)-1,AND(B161="Long",F161&lt;&gt;Q161),(F161/D161)-1,AND(B161="Short",F161&lt;&gt;Q161),(D161-F161)/D161)</f>
        <v>9.6163300623389916E-2</v>
      </c>
      <c r="P161" t="s">
        <v>23</v>
      </c>
      <c r="Q161" s="7">
        <v>45.960999999999999</v>
      </c>
      <c r="R161" s="8">
        <v>43986</v>
      </c>
      <c r="S161" s="10">
        <f t="shared" si="6"/>
        <v>159</v>
      </c>
      <c r="T161" s="10">
        <v>1</v>
      </c>
      <c r="V161" s="11" t="str">
        <f t="shared" si="7"/>
        <v>1</v>
      </c>
      <c r="X161" s="10">
        <v>0</v>
      </c>
      <c r="AC161">
        <f t="shared" si="8"/>
        <v>159</v>
      </c>
    </row>
    <row r="162" spans="1:29" hidden="1" x14ac:dyDescent="0.2">
      <c r="A162" t="s">
        <v>123</v>
      </c>
      <c r="B162" t="s">
        <v>25</v>
      </c>
      <c r="C162" s="6">
        <v>43906</v>
      </c>
      <c r="D162" s="7">
        <v>92.872</v>
      </c>
      <c r="E162" s="6">
        <v>43915</v>
      </c>
      <c r="F162" s="7">
        <v>103.592</v>
      </c>
      <c r="G162">
        <v>1</v>
      </c>
      <c r="H162">
        <v>0</v>
      </c>
      <c r="J162" s="7"/>
      <c r="K162" s="8"/>
      <c r="M162" s="7"/>
      <c r="N162" s="8"/>
      <c r="O162" s="9" cm="1">
        <f t="array" ref="O162">_xlfn.IFS(AND(B162="Short",F162=Q162),(D162-F162)/D162,AND(B162="Long",F162=Q162),(F162/D162)-1,AND(B162="Long",F162&lt;&gt;Q162),(F162/D162)-1,AND(B162="Short",F162&lt;&gt;Q162),(D162-F162)/D162)</f>
        <v>0.11542768541648729</v>
      </c>
      <c r="P162" t="s">
        <v>23</v>
      </c>
      <c r="Q162" s="7">
        <v>103.592</v>
      </c>
      <c r="R162" s="8">
        <v>43906</v>
      </c>
      <c r="S162" s="10">
        <f t="shared" si="6"/>
        <v>9</v>
      </c>
      <c r="T162" s="10">
        <v>1</v>
      </c>
      <c r="V162" s="11" t="str">
        <f t="shared" si="7"/>
        <v>1</v>
      </c>
      <c r="X162" s="10">
        <v>0</v>
      </c>
      <c r="AC162">
        <f t="shared" si="8"/>
        <v>9</v>
      </c>
    </row>
    <row r="163" spans="1:29" hidden="1" x14ac:dyDescent="0.2">
      <c r="A163" t="s">
        <v>123</v>
      </c>
      <c r="B163" t="s">
        <v>22</v>
      </c>
      <c r="C163" s="6">
        <v>44144</v>
      </c>
      <c r="D163" s="7">
        <v>138.97999999999999</v>
      </c>
      <c r="E163" s="6">
        <v>44510</v>
      </c>
      <c r="F163" s="7">
        <v>174.45</v>
      </c>
      <c r="G163">
        <v>0</v>
      </c>
      <c r="H163">
        <v>0</v>
      </c>
      <c r="J163" s="7"/>
      <c r="K163" s="8"/>
      <c r="M163" s="7"/>
      <c r="N163" s="8"/>
      <c r="O163" s="9" cm="1">
        <f t="array" ref="O163">_xlfn.IFS(AND(B163="Short",F163=Q163),(D163-F163)/D163,AND(B163="Long",F163=Q163),(F163/D163)-1,AND(B163="Long",F163&lt;&gt;Q163),(F163/D163)-1,AND(B163="Short",F163&lt;&gt;Q163),(D163-F163)/D163)</f>
        <v>-0.25521657792488128</v>
      </c>
      <c r="P163" t="s">
        <v>23</v>
      </c>
      <c r="Q163" s="7">
        <v>126.18</v>
      </c>
      <c r="R163" s="8">
        <v>44144</v>
      </c>
      <c r="S163" s="10">
        <f t="shared" si="6"/>
        <v>366</v>
      </c>
      <c r="T163" s="10">
        <v>0</v>
      </c>
      <c r="V163" s="11" t="b">
        <f t="shared" si="7"/>
        <v>0</v>
      </c>
      <c r="X163" s="10">
        <v>0</v>
      </c>
      <c r="AC163" t="b">
        <f t="shared" si="8"/>
        <v>0</v>
      </c>
    </row>
    <row r="164" spans="1:29" hidden="1" x14ac:dyDescent="0.2">
      <c r="A164" t="s">
        <v>121</v>
      </c>
      <c r="B164" t="s">
        <v>22</v>
      </c>
      <c r="C164" s="6">
        <v>44231</v>
      </c>
      <c r="D164" s="7">
        <v>63.368000000000002</v>
      </c>
      <c r="E164" s="6">
        <v>44252</v>
      </c>
      <c r="F164" s="7">
        <v>57.448</v>
      </c>
      <c r="G164">
        <v>1</v>
      </c>
      <c r="H164">
        <v>0</v>
      </c>
      <c r="J164" s="7"/>
      <c r="K164" s="8"/>
      <c r="M164" s="7"/>
      <c r="N164" s="8"/>
      <c r="O164" s="9" cm="1">
        <f t="array" ref="O164">_xlfn.IFS(AND(B164="Short",F164=Q164),(D164-F164)/D164,AND(B164="Long",F164=Q164),(F164/D164)-1,AND(B164="Long",F164&lt;&gt;Q164),(F164/D164)-1,AND(B164="Short",F164&lt;&gt;Q164),(D164-F164)/D164)</f>
        <v>9.3422547658123994E-2</v>
      </c>
      <c r="P164" t="s">
        <v>23</v>
      </c>
      <c r="Q164" s="7">
        <v>57.448</v>
      </c>
      <c r="R164" s="8">
        <v>44231</v>
      </c>
      <c r="S164" s="10">
        <f t="shared" si="6"/>
        <v>21</v>
      </c>
      <c r="T164" s="10">
        <v>1</v>
      </c>
      <c r="V164" s="11" t="str">
        <f t="shared" si="7"/>
        <v>1</v>
      </c>
      <c r="X164" s="10">
        <v>0</v>
      </c>
      <c r="AC164">
        <f t="shared" si="8"/>
        <v>21</v>
      </c>
    </row>
    <row r="165" spans="1:29" hidden="1" x14ac:dyDescent="0.2">
      <c r="A165" t="s">
        <v>124</v>
      </c>
      <c r="B165" t="s">
        <v>25</v>
      </c>
      <c r="C165" s="6">
        <v>43906</v>
      </c>
      <c r="D165" s="7">
        <v>76.784999999999997</v>
      </c>
      <c r="E165" s="6">
        <v>43950</v>
      </c>
      <c r="F165" s="7">
        <v>86.534999999999997</v>
      </c>
      <c r="G165">
        <v>1</v>
      </c>
      <c r="H165">
        <v>0</v>
      </c>
      <c r="J165" s="7"/>
      <c r="K165" s="8"/>
      <c r="M165" s="7"/>
      <c r="N165" s="8"/>
      <c r="O165" s="9" cm="1">
        <f t="array" ref="O165">_xlfn.IFS(AND(B165="Short",F165=Q165),(D165-F165)/D165,AND(B165="Long",F165=Q165),(F165/D165)-1,AND(B165="Long",F165&lt;&gt;Q165),(F165/D165)-1,AND(B165="Short",F165&lt;&gt;Q165),(D165-F165)/D165)</f>
        <v>0.1269779253760499</v>
      </c>
      <c r="P165" t="s">
        <v>23</v>
      </c>
      <c r="Q165" s="7">
        <v>86.534999999999997</v>
      </c>
      <c r="R165" s="8">
        <v>43906</v>
      </c>
      <c r="S165" s="10">
        <f t="shared" si="6"/>
        <v>44</v>
      </c>
      <c r="T165" s="10">
        <v>1</v>
      </c>
      <c r="V165" s="11" t="str">
        <f t="shared" si="7"/>
        <v>1</v>
      </c>
      <c r="X165" s="10">
        <v>0</v>
      </c>
      <c r="AC165">
        <f t="shared" si="8"/>
        <v>44</v>
      </c>
    </row>
    <row r="166" spans="1:29" x14ac:dyDescent="0.2">
      <c r="A166" t="s">
        <v>122</v>
      </c>
      <c r="B166" t="s">
        <v>25</v>
      </c>
      <c r="C166" s="6">
        <v>45503</v>
      </c>
      <c r="D166" s="7">
        <v>224.637</v>
      </c>
      <c r="E166" s="6">
        <v>45532</v>
      </c>
      <c r="F166" s="7">
        <v>250.50700000000001</v>
      </c>
      <c r="G166">
        <v>1</v>
      </c>
      <c r="H166">
        <v>0</v>
      </c>
      <c r="J166" s="7"/>
      <c r="K166" s="8"/>
      <c r="M166" s="7"/>
      <c r="N166" s="8"/>
      <c r="O166" s="9" cm="1">
        <f t="array" ref="O166">_xlfn.IFS(AND(B166="Short",F166=Q166),(D166-F166)/D166,AND(B166="Long",F166=Q166),(F166/D166)-1,AND(B166="Long",F166&lt;&gt;Q166),(F166/D166)-1,AND(B166="Short",F166&lt;&gt;Q166),(D166-F166)/D166)</f>
        <v>0.1151635750121307</v>
      </c>
      <c r="P166" t="s">
        <v>23</v>
      </c>
      <c r="Q166" s="7">
        <v>250.50700000000001</v>
      </c>
      <c r="R166" s="8">
        <v>45503</v>
      </c>
      <c r="S166" s="10">
        <f t="shared" si="6"/>
        <v>29</v>
      </c>
      <c r="T166" s="10">
        <v>1</v>
      </c>
      <c r="V166" s="11" t="str">
        <f t="shared" si="7"/>
        <v>1</v>
      </c>
      <c r="X166" s="10">
        <v>0</v>
      </c>
      <c r="AC166">
        <f t="shared" si="8"/>
        <v>29</v>
      </c>
    </row>
    <row r="167" spans="1:29" hidden="1" x14ac:dyDescent="0.2">
      <c r="A167" t="s">
        <v>127</v>
      </c>
      <c r="B167" t="s">
        <v>25</v>
      </c>
      <c r="C167" s="6">
        <v>44144</v>
      </c>
      <c r="D167" s="7">
        <v>132.49199999999999</v>
      </c>
      <c r="E167" s="6">
        <v>44162</v>
      </c>
      <c r="F167" s="7">
        <v>147.81200000000001</v>
      </c>
      <c r="G167">
        <v>1</v>
      </c>
      <c r="H167">
        <v>0</v>
      </c>
      <c r="J167" s="7"/>
      <c r="K167" s="8"/>
      <c r="M167" s="7"/>
      <c r="N167" s="8"/>
      <c r="O167" s="9" cm="1">
        <f t="array" ref="O167">_xlfn.IFS(AND(B167="Short",F167=Q167),(D167-F167)/D167,AND(B167="Long",F167=Q167),(F167/D167)-1,AND(B167="Long",F167&lt;&gt;Q167),(F167/D167)-1,AND(B167="Short",F167&lt;&gt;Q167),(D167-F167)/D167)</f>
        <v>0.11562962292062928</v>
      </c>
      <c r="P167" t="s">
        <v>23</v>
      </c>
      <c r="Q167" s="7">
        <v>147.81200000000001</v>
      </c>
      <c r="R167" s="8">
        <v>44144</v>
      </c>
      <c r="S167" s="10">
        <f t="shared" si="6"/>
        <v>18</v>
      </c>
      <c r="T167" s="10">
        <v>1</v>
      </c>
      <c r="V167" s="11" t="str">
        <f t="shared" si="7"/>
        <v>1</v>
      </c>
      <c r="X167" s="10">
        <v>0</v>
      </c>
      <c r="AC167">
        <f t="shared" si="8"/>
        <v>18</v>
      </c>
    </row>
    <row r="168" spans="1:29" hidden="1" x14ac:dyDescent="0.2">
      <c r="A168" t="s">
        <v>127</v>
      </c>
      <c r="B168" t="s">
        <v>22</v>
      </c>
      <c r="C168" s="6">
        <v>44253</v>
      </c>
      <c r="D168" s="7">
        <v>221.358</v>
      </c>
      <c r="E168" s="6">
        <v>44259</v>
      </c>
      <c r="F168" s="7">
        <v>194.93799999999999</v>
      </c>
      <c r="G168">
        <v>1</v>
      </c>
      <c r="H168">
        <v>0</v>
      </c>
      <c r="J168" s="7"/>
      <c r="K168" s="8"/>
      <c r="M168" s="7"/>
      <c r="N168" s="8"/>
      <c r="O168" s="9" cm="1">
        <f t="array" ref="O168">_xlfn.IFS(AND(B168="Short",F168=Q168),(D168-F168)/D168,AND(B168="Long",F168=Q168),(F168/D168)-1,AND(B168="Long",F168&lt;&gt;Q168),(F168/D168)-1,AND(B168="Short",F168&lt;&gt;Q168),(D168-F168)/D168)</f>
        <v>0.11935416836075505</v>
      </c>
      <c r="P168" t="s">
        <v>23</v>
      </c>
      <c r="Q168" s="7">
        <v>194.93799999999999</v>
      </c>
      <c r="R168" s="8">
        <v>44253</v>
      </c>
      <c r="S168" s="10">
        <f t="shared" si="6"/>
        <v>6</v>
      </c>
      <c r="T168" s="10">
        <v>1</v>
      </c>
      <c r="V168" s="11" t="str">
        <f t="shared" si="7"/>
        <v>1</v>
      </c>
      <c r="X168" s="10">
        <v>0</v>
      </c>
      <c r="AC168">
        <f t="shared" si="8"/>
        <v>6</v>
      </c>
    </row>
    <row r="169" spans="1:29" hidden="1" x14ac:dyDescent="0.2">
      <c r="A169" t="s">
        <v>127</v>
      </c>
      <c r="B169" t="s">
        <v>25</v>
      </c>
      <c r="C169" s="6">
        <v>44413</v>
      </c>
      <c r="D169" s="7">
        <v>177.71</v>
      </c>
      <c r="E169" s="6">
        <v>44434</v>
      </c>
      <c r="F169" s="7">
        <v>204.81</v>
      </c>
      <c r="G169">
        <v>1</v>
      </c>
      <c r="H169">
        <v>0</v>
      </c>
      <c r="J169" s="7"/>
      <c r="K169" s="8"/>
      <c r="M169" s="7"/>
      <c r="N169" s="8"/>
      <c r="O169" s="9" cm="1">
        <f t="array" ref="O169">_xlfn.IFS(AND(B169="Short",F169=Q169),(D169-F169)/D169,AND(B169="Long",F169=Q169),(F169/D169)-1,AND(B169="Long",F169&lt;&gt;Q169),(F169/D169)-1,AND(B169="Short",F169&lt;&gt;Q169),(D169-F169)/D169)</f>
        <v>0.15249563896235441</v>
      </c>
      <c r="P169" t="s">
        <v>23</v>
      </c>
      <c r="Q169" s="7">
        <v>204.81</v>
      </c>
      <c r="R169" s="8">
        <v>44413</v>
      </c>
      <c r="S169" s="10">
        <f t="shared" si="6"/>
        <v>21</v>
      </c>
      <c r="T169" s="10">
        <v>1</v>
      </c>
      <c r="V169" s="11" t="str">
        <f t="shared" si="7"/>
        <v>1</v>
      </c>
      <c r="X169" s="10">
        <v>0</v>
      </c>
      <c r="AC169">
        <f t="shared" si="8"/>
        <v>21</v>
      </c>
    </row>
    <row r="170" spans="1:29" hidden="1" x14ac:dyDescent="0.2">
      <c r="A170" t="s">
        <v>127</v>
      </c>
      <c r="B170" t="s">
        <v>22</v>
      </c>
      <c r="C170" s="6">
        <v>44617</v>
      </c>
      <c r="D170" s="7">
        <v>145.01519999999999</v>
      </c>
      <c r="E170" s="6">
        <v>44631</v>
      </c>
      <c r="F170" s="7">
        <v>126.2872</v>
      </c>
      <c r="G170">
        <v>1</v>
      </c>
      <c r="H170">
        <v>0</v>
      </c>
      <c r="J170" s="7"/>
      <c r="K170" s="8"/>
      <c r="M170" s="7"/>
      <c r="N170" s="8"/>
      <c r="O170" s="9" cm="1">
        <f t="array" ref="O170">_xlfn.IFS(AND(B170="Short",F170=Q170),(D170-F170)/D170,AND(B170="Long",F170=Q170),(F170/D170)-1,AND(B170="Long",F170&lt;&gt;Q170),(F170/D170)-1,AND(B170="Short",F170&lt;&gt;Q170),(D170-F170)/D170)</f>
        <v>0.12914508272236286</v>
      </c>
      <c r="P170" t="s">
        <v>23</v>
      </c>
      <c r="Q170" s="7">
        <v>126.2872</v>
      </c>
      <c r="R170" s="8">
        <v>44617</v>
      </c>
      <c r="S170" s="10">
        <f t="shared" si="6"/>
        <v>14</v>
      </c>
      <c r="T170" s="10">
        <v>1</v>
      </c>
      <c r="V170" s="11" t="str">
        <f t="shared" si="7"/>
        <v>1</v>
      </c>
      <c r="X170" s="10">
        <v>0</v>
      </c>
      <c r="AC170">
        <f t="shared" si="8"/>
        <v>14</v>
      </c>
    </row>
    <row r="171" spans="1:29" hidden="1" x14ac:dyDescent="0.2">
      <c r="A171" t="s">
        <v>125</v>
      </c>
      <c r="B171" t="s">
        <v>22</v>
      </c>
      <c r="C171" s="6">
        <v>44308</v>
      </c>
      <c r="D171" s="7">
        <v>215.36985000000001</v>
      </c>
      <c r="E171" s="6">
        <v>44676</v>
      </c>
      <c r="F171" s="7">
        <v>213.4</v>
      </c>
      <c r="G171">
        <v>0</v>
      </c>
      <c r="H171">
        <v>0</v>
      </c>
      <c r="J171" s="7"/>
      <c r="K171" s="8"/>
      <c r="M171" s="7"/>
      <c r="N171" s="8"/>
      <c r="O171" s="9" cm="1">
        <f t="array" ref="O171">_xlfn.IFS(AND(B171="Short",F171=Q171),(D171-F171)/D171,AND(B171="Long",F171=Q171),(F171/D171)-1,AND(B171="Long",F171&lt;&gt;Q171),(F171/D171)-1,AND(B171="Short",F171&lt;&gt;Q171),(D171-F171)/D171)</f>
        <v>9.1463591584430588E-3</v>
      </c>
      <c r="P171" t="s">
        <v>23</v>
      </c>
      <c r="Q171" s="7">
        <v>190.10335000000001</v>
      </c>
      <c r="R171" s="8">
        <v>44308</v>
      </c>
      <c r="S171" s="10">
        <f t="shared" si="6"/>
        <v>368</v>
      </c>
      <c r="T171" s="10">
        <v>0</v>
      </c>
      <c r="V171" s="11" t="b">
        <f t="shared" si="7"/>
        <v>0</v>
      </c>
      <c r="X171" s="10">
        <v>0</v>
      </c>
      <c r="AC171">
        <f t="shared" si="8"/>
        <v>368</v>
      </c>
    </row>
    <row r="172" spans="1:29" hidden="1" x14ac:dyDescent="0.2">
      <c r="A172" t="s">
        <v>130</v>
      </c>
      <c r="B172" t="s">
        <v>25</v>
      </c>
      <c r="C172" s="6">
        <v>43906</v>
      </c>
      <c r="D172" s="7">
        <v>52.924999999999997</v>
      </c>
      <c r="E172" s="6">
        <v>43917</v>
      </c>
      <c r="F172" s="7">
        <v>59.774999999999999</v>
      </c>
      <c r="G172">
        <v>1</v>
      </c>
      <c r="H172">
        <v>0</v>
      </c>
      <c r="J172" s="7"/>
      <c r="K172" s="8"/>
      <c r="M172" s="7"/>
      <c r="N172" s="8"/>
      <c r="O172" s="9" cm="1">
        <f t="array" ref="O172">_xlfn.IFS(AND(B172="Short",F172=Q172),(D172-F172)/D172,AND(B172="Long",F172=Q172),(F172/D172)-1,AND(B172="Long",F172&lt;&gt;Q172),(F172/D172)-1,AND(B172="Short",F172&lt;&gt;Q172),(D172-F172)/D172)</f>
        <v>0.12942843646669822</v>
      </c>
      <c r="P172" t="s">
        <v>23</v>
      </c>
      <c r="Q172" s="7">
        <v>59.774999999999999</v>
      </c>
      <c r="R172" s="8">
        <v>43906</v>
      </c>
      <c r="S172" s="10">
        <f t="shared" si="6"/>
        <v>11</v>
      </c>
      <c r="T172" s="10">
        <v>1</v>
      </c>
      <c r="V172" s="11" t="str">
        <f t="shared" si="7"/>
        <v>1</v>
      </c>
      <c r="X172" s="10">
        <v>0</v>
      </c>
      <c r="AC172">
        <f t="shared" si="8"/>
        <v>11</v>
      </c>
    </row>
    <row r="173" spans="1:29" hidden="1" x14ac:dyDescent="0.2">
      <c r="A173" t="s">
        <v>137</v>
      </c>
      <c r="B173" t="s">
        <v>22</v>
      </c>
      <c r="C173" s="6">
        <v>43914</v>
      </c>
      <c r="D173" s="7">
        <v>60.753999999999998</v>
      </c>
      <c r="E173" s="6">
        <v>44280</v>
      </c>
      <c r="F173" s="7">
        <v>105.07</v>
      </c>
      <c r="G173">
        <v>0</v>
      </c>
      <c r="H173">
        <v>0</v>
      </c>
      <c r="J173" s="7"/>
      <c r="K173" s="8"/>
      <c r="M173" s="7"/>
      <c r="N173" s="8"/>
      <c r="O173" s="9" cm="1">
        <f t="array" ref="O173">_xlfn.IFS(AND(B173="Short",F173=Q173),(D173-F173)/D173,AND(B173="Long",F173=Q173),(F173/D173)-1,AND(B173="Long",F173&lt;&gt;Q173),(F173/D173)-1,AND(B173="Short",F173&lt;&gt;Q173),(D173-F173)/D173)</f>
        <v>-0.72943345294137008</v>
      </c>
      <c r="P173" t="s">
        <v>23</v>
      </c>
      <c r="Q173" s="7">
        <v>53.494</v>
      </c>
      <c r="R173" s="8">
        <v>43914</v>
      </c>
      <c r="S173" s="10">
        <f t="shared" si="6"/>
        <v>366</v>
      </c>
      <c r="T173" s="10">
        <v>0</v>
      </c>
      <c r="V173" s="11" t="b">
        <f t="shared" si="7"/>
        <v>0</v>
      </c>
      <c r="X173" s="10">
        <v>0</v>
      </c>
      <c r="AC173" t="b">
        <f t="shared" si="8"/>
        <v>0</v>
      </c>
    </row>
    <row r="174" spans="1:29" x14ac:dyDescent="0.2">
      <c r="A174" t="s">
        <v>134</v>
      </c>
      <c r="B174" t="s">
        <v>25</v>
      </c>
      <c r="C174" s="6">
        <v>44862</v>
      </c>
      <c r="D174" s="7">
        <v>73.978999999999999</v>
      </c>
      <c r="E174" s="6">
        <v>45040</v>
      </c>
      <c r="F174" s="7">
        <v>87.668999999999997</v>
      </c>
      <c r="G174">
        <v>1</v>
      </c>
      <c r="H174">
        <v>0</v>
      </c>
      <c r="J174" s="7"/>
      <c r="K174" s="8"/>
      <c r="M174" s="7"/>
      <c r="N174" s="8"/>
      <c r="O174" s="9" cm="1">
        <f t="array" ref="O174">_xlfn.IFS(AND(B174="Short",F174=Q174),(D174-F174)/D174,AND(B174="Long",F174=Q174),(F174/D174)-1,AND(B174="Long",F174&lt;&gt;Q174),(F174/D174)-1,AND(B174="Short",F174&lt;&gt;Q174),(D174-F174)/D174)</f>
        <v>0.18505251490287788</v>
      </c>
      <c r="P174" t="s">
        <v>23</v>
      </c>
      <c r="Q174" s="7">
        <v>87.668999999999997</v>
      </c>
      <c r="R174" s="8">
        <v>44862</v>
      </c>
      <c r="S174" s="10">
        <f t="shared" si="6"/>
        <v>178</v>
      </c>
      <c r="T174" s="10">
        <v>1</v>
      </c>
      <c r="V174" s="11" t="str">
        <f t="shared" si="7"/>
        <v>1</v>
      </c>
      <c r="X174" s="10">
        <v>0</v>
      </c>
      <c r="AC174">
        <f t="shared" si="8"/>
        <v>178</v>
      </c>
    </row>
    <row r="175" spans="1:29" hidden="1" x14ac:dyDescent="0.2">
      <c r="A175" t="s">
        <v>139</v>
      </c>
      <c r="B175" t="s">
        <v>22</v>
      </c>
      <c r="C175" s="6">
        <v>44144</v>
      </c>
      <c r="D175" s="7">
        <v>63.954999999999998</v>
      </c>
      <c r="E175" s="6">
        <v>44510</v>
      </c>
      <c r="F175" s="7">
        <v>99.98</v>
      </c>
      <c r="G175">
        <v>0</v>
      </c>
      <c r="H175">
        <v>0</v>
      </c>
      <c r="J175" s="7"/>
      <c r="K175" s="8"/>
      <c r="M175" s="7"/>
      <c r="N175" s="8"/>
      <c r="O175" s="9" cm="1">
        <f t="array" ref="O175">_xlfn.IFS(AND(B175="Short",F175=Q175),(D175-F175)/D175,AND(B175="Long",F175=Q175),(F175/D175)-1,AND(B175="Long",F175&lt;&gt;Q175),(F175/D175)-1,AND(B175="Short",F175&lt;&gt;Q175),(D175-F175)/D175)</f>
        <v>-0.56328668595105946</v>
      </c>
      <c r="P175" t="s">
        <v>23</v>
      </c>
      <c r="Q175" s="7">
        <v>56.104999999999997</v>
      </c>
      <c r="R175" s="8">
        <v>44144</v>
      </c>
      <c r="S175" s="10">
        <f t="shared" si="6"/>
        <v>366</v>
      </c>
      <c r="T175" s="10">
        <v>0</v>
      </c>
      <c r="V175" s="11" t="b">
        <f t="shared" si="7"/>
        <v>0</v>
      </c>
      <c r="X175" s="10">
        <v>0</v>
      </c>
      <c r="AC175" t="b">
        <f t="shared" si="8"/>
        <v>0</v>
      </c>
    </row>
    <row r="176" spans="1:29" hidden="1" x14ac:dyDescent="0.2">
      <c r="A176" t="s">
        <v>148</v>
      </c>
      <c r="B176" t="s">
        <v>22</v>
      </c>
      <c r="C176" s="6">
        <v>43903</v>
      </c>
      <c r="D176" s="7">
        <v>38.057000000000002</v>
      </c>
      <c r="E176" s="6">
        <v>43906</v>
      </c>
      <c r="F176" s="7">
        <v>33.226999999999997</v>
      </c>
      <c r="G176">
        <v>1</v>
      </c>
      <c r="H176">
        <v>0</v>
      </c>
      <c r="J176" s="7"/>
      <c r="K176" s="8"/>
      <c r="M176" s="7"/>
      <c r="N176" s="8"/>
      <c r="O176" s="9" cm="1">
        <f t="array" ref="O176">_xlfn.IFS(AND(B176="Short",F176=Q176),(D176-F176)/D176,AND(B176="Long",F176=Q176),(F176/D176)-1,AND(B176="Long",F176&lt;&gt;Q176),(F176/D176)-1,AND(B176="Short",F176&lt;&gt;Q176),(D176-F176)/D176)</f>
        <v>0.12691489082166238</v>
      </c>
      <c r="P176" t="s">
        <v>23</v>
      </c>
      <c r="Q176" s="7">
        <v>33.226999999999997</v>
      </c>
      <c r="R176" s="8">
        <v>43903</v>
      </c>
      <c r="S176" s="10">
        <f t="shared" si="6"/>
        <v>3</v>
      </c>
      <c r="T176" s="10">
        <v>1</v>
      </c>
      <c r="V176" s="11" t="str">
        <f t="shared" si="7"/>
        <v>1</v>
      </c>
      <c r="X176" s="10">
        <v>0</v>
      </c>
      <c r="AC176">
        <f t="shared" si="8"/>
        <v>3</v>
      </c>
    </row>
    <row r="177" spans="1:29" hidden="1" x14ac:dyDescent="0.2">
      <c r="A177" t="s">
        <v>148</v>
      </c>
      <c r="B177" t="s">
        <v>22</v>
      </c>
      <c r="C177" s="6">
        <v>43914</v>
      </c>
      <c r="D177" s="7">
        <v>25.856000000000002</v>
      </c>
      <c r="E177" s="6">
        <v>43924</v>
      </c>
      <c r="F177" s="7">
        <v>21.815999999999999</v>
      </c>
      <c r="G177">
        <v>1</v>
      </c>
      <c r="H177">
        <v>0</v>
      </c>
      <c r="J177" s="7"/>
      <c r="K177" s="8"/>
      <c r="M177" s="7"/>
      <c r="N177" s="8"/>
      <c r="O177" s="9" cm="1">
        <f t="array" ref="O177">_xlfn.IFS(AND(B177="Short",F177=Q177),(D177-F177)/D177,AND(B177="Long",F177=Q177),(F177/D177)-1,AND(B177="Long",F177&lt;&gt;Q177),(F177/D177)-1,AND(B177="Short",F177&lt;&gt;Q177),(D177-F177)/D177)</f>
        <v>0.15625000000000008</v>
      </c>
      <c r="P177" t="s">
        <v>23</v>
      </c>
      <c r="Q177" s="7">
        <v>21.815999999999999</v>
      </c>
      <c r="R177" s="8">
        <v>43914</v>
      </c>
      <c r="S177" s="10">
        <f t="shared" si="6"/>
        <v>10</v>
      </c>
      <c r="T177" s="10">
        <v>1</v>
      </c>
      <c r="V177" s="11" t="str">
        <f t="shared" si="7"/>
        <v>1</v>
      </c>
      <c r="X177" s="10">
        <v>0</v>
      </c>
      <c r="AC177">
        <f t="shared" si="8"/>
        <v>10</v>
      </c>
    </row>
    <row r="178" spans="1:29" hidden="1" x14ac:dyDescent="0.2">
      <c r="A178" t="s">
        <v>148</v>
      </c>
      <c r="B178" t="s">
        <v>22</v>
      </c>
      <c r="C178" s="6">
        <v>43928</v>
      </c>
      <c r="D178" s="7">
        <v>24.920999999999999</v>
      </c>
      <c r="E178" s="6">
        <v>43943</v>
      </c>
      <c r="F178" s="7">
        <v>22.030999999999999</v>
      </c>
      <c r="G178">
        <v>1</v>
      </c>
      <c r="H178">
        <v>0</v>
      </c>
      <c r="J178" s="7"/>
      <c r="K178" s="8"/>
      <c r="M178" s="7"/>
      <c r="N178" s="8"/>
      <c r="O178" s="9" cm="1">
        <f t="array" ref="O178">_xlfn.IFS(AND(B178="Short",F178=Q178),(D178-F178)/D178,AND(B178="Long",F178=Q178),(F178/D178)-1,AND(B178="Long",F178&lt;&gt;Q178),(F178/D178)-1,AND(B178="Short",F178&lt;&gt;Q178),(D178-F178)/D178)</f>
        <v>0.11596645399462303</v>
      </c>
      <c r="P178" t="s">
        <v>23</v>
      </c>
      <c r="Q178" s="7">
        <v>22.030999999999999</v>
      </c>
      <c r="R178" s="8">
        <v>43928</v>
      </c>
      <c r="S178" s="10">
        <f t="shared" si="6"/>
        <v>15</v>
      </c>
      <c r="T178" s="10">
        <v>1</v>
      </c>
      <c r="V178" s="11" t="str">
        <f t="shared" si="7"/>
        <v>1</v>
      </c>
      <c r="X178" s="10">
        <v>0</v>
      </c>
      <c r="AC178">
        <f t="shared" si="8"/>
        <v>15</v>
      </c>
    </row>
    <row r="179" spans="1:29" hidden="1" x14ac:dyDescent="0.2">
      <c r="A179" t="s">
        <v>148</v>
      </c>
      <c r="B179" t="s">
        <v>22</v>
      </c>
      <c r="C179" s="6">
        <v>43987</v>
      </c>
      <c r="D179" s="7">
        <v>36.718000000000004</v>
      </c>
      <c r="E179" s="6">
        <v>43992</v>
      </c>
      <c r="F179" s="7">
        <v>31.898</v>
      </c>
      <c r="G179">
        <v>1</v>
      </c>
      <c r="H179">
        <v>0</v>
      </c>
      <c r="J179" s="7"/>
      <c r="K179" s="8"/>
      <c r="M179" s="7"/>
      <c r="N179" s="8"/>
      <c r="O179" s="9" cm="1">
        <f t="array" ref="O179">_xlfn.IFS(AND(B179="Short",F179=Q179),(D179-F179)/D179,AND(B179="Long",F179=Q179),(F179/D179)-1,AND(B179="Long",F179&lt;&gt;Q179),(F179/D179)-1,AND(B179="Short",F179&lt;&gt;Q179),(D179-F179)/D179)</f>
        <v>0.13127076638161128</v>
      </c>
      <c r="P179" t="s">
        <v>23</v>
      </c>
      <c r="Q179" s="7">
        <v>31.898</v>
      </c>
      <c r="R179" s="8">
        <v>43987</v>
      </c>
      <c r="S179" s="10">
        <f t="shared" si="6"/>
        <v>5</v>
      </c>
      <c r="T179" s="10">
        <v>1</v>
      </c>
      <c r="V179" s="11" t="str">
        <f t="shared" si="7"/>
        <v>1</v>
      </c>
      <c r="X179" s="10">
        <v>0</v>
      </c>
      <c r="AC179">
        <f t="shared" si="8"/>
        <v>5</v>
      </c>
    </row>
    <row r="180" spans="1:29" hidden="1" x14ac:dyDescent="0.2">
      <c r="A180" t="s">
        <v>148</v>
      </c>
      <c r="B180" t="s">
        <v>22</v>
      </c>
      <c r="C180" s="6">
        <v>44144</v>
      </c>
      <c r="D180" s="7">
        <v>36.802</v>
      </c>
      <c r="E180" s="6">
        <v>44510</v>
      </c>
      <c r="F180" s="7">
        <v>43.71</v>
      </c>
      <c r="G180">
        <v>0</v>
      </c>
      <c r="H180">
        <v>0</v>
      </c>
      <c r="J180" s="7"/>
      <c r="K180" s="8"/>
      <c r="M180" s="7"/>
      <c r="N180" s="8"/>
      <c r="O180" s="9" cm="1">
        <f t="array" ref="O180">_xlfn.IFS(AND(B180="Short",F180=Q180),(D180-F180)/D180,AND(B180="Long",F180=Q180),(F180/D180)-1,AND(B180="Long",F180&lt;&gt;Q180),(F180/D180)-1,AND(B180="Short",F180&lt;&gt;Q180),(D180-F180)/D180)</f>
        <v>-0.18770718982663989</v>
      </c>
      <c r="P180" t="s">
        <v>23</v>
      </c>
      <c r="Q180" s="7">
        <v>30.821999999999999</v>
      </c>
      <c r="R180" s="8">
        <v>44144</v>
      </c>
      <c r="S180" s="10">
        <f t="shared" si="6"/>
        <v>366</v>
      </c>
      <c r="T180" s="10">
        <v>0</v>
      </c>
      <c r="V180" s="11" t="b">
        <f t="shared" si="7"/>
        <v>0</v>
      </c>
      <c r="X180" s="10">
        <v>0</v>
      </c>
      <c r="AC180" t="b">
        <f t="shared" si="8"/>
        <v>0</v>
      </c>
    </row>
    <row r="181" spans="1:29" x14ac:dyDescent="0.2">
      <c r="A181" t="s">
        <v>136</v>
      </c>
      <c r="B181" t="s">
        <v>25</v>
      </c>
      <c r="C181" s="6">
        <v>44594</v>
      </c>
      <c r="D181" s="7">
        <v>42.737000000000002</v>
      </c>
      <c r="E181" s="6">
        <v>44960</v>
      </c>
      <c r="F181" s="7">
        <v>40.9</v>
      </c>
      <c r="G181">
        <v>0</v>
      </c>
      <c r="H181">
        <v>0</v>
      </c>
      <c r="J181" s="7"/>
      <c r="K181" s="8"/>
      <c r="M181" s="7"/>
      <c r="N181" s="8"/>
      <c r="O181" s="9" cm="1">
        <f t="array" ref="O181">_xlfn.IFS(AND(B181="Short",F181=Q181),(D181-F181)/D181,AND(B181="Long",F181=Q181),(F181/D181)-1,AND(B181="Long",F181&lt;&gt;Q181),(F181/D181)-1,AND(B181="Short",F181&lt;&gt;Q181),(D181-F181)/D181)</f>
        <v>-4.2983831340524636E-2</v>
      </c>
      <c r="P181" t="s">
        <v>23</v>
      </c>
      <c r="Q181" s="7">
        <v>59.506999999999998</v>
      </c>
      <c r="R181" s="8">
        <v>44594</v>
      </c>
      <c r="S181" s="10">
        <f t="shared" si="6"/>
        <v>366</v>
      </c>
      <c r="T181" s="10">
        <v>0</v>
      </c>
      <c r="V181" s="11" t="b">
        <f t="shared" si="7"/>
        <v>0</v>
      </c>
      <c r="X181" s="10">
        <v>0</v>
      </c>
      <c r="AC181" t="b">
        <f t="shared" si="8"/>
        <v>0</v>
      </c>
    </row>
    <row r="182" spans="1:29" hidden="1" x14ac:dyDescent="0.2">
      <c r="A182" t="s">
        <v>150</v>
      </c>
      <c r="B182" t="s">
        <v>25</v>
      </c>
      <c r="C182" s="6">
        <v>43906</v>
      </c>
      <c r="D182" s="7">
        <v>33.32</v>
      </c>
      <c r="E182" s="6">
        <v>43928</v>
      </c>
      <c r="F182" s="7">
        <v>37.520000000000003</v>
      </c>
      <c r="G182">
        <v>1</v>
      </c>
      <c r="H182">
        <v>0</v>
      </c>
      <c r="J182" s="7"/>
      <c r="K182" s="8"/>
      <c r="M182" s="7"/>
      <c r="N182" s="8"/>
      <c r="O182" s="9" cm="1">
        <f t="array" ref="O182">_xlfn.IFS(AND(B182="Short",F182=Q182),(D182-F182)/D182,AND(B182="Long",F182=Q182),(F182/D182)-1,AND(B182="Long",F182&lt;&gt;Q182),(F182/D182)-1,AND(B182="Short",F182&lt;&gt;Q182),(D182-F182)/D182)</f>
        <v>0.12605042016806722</v>
      </c>
      <c r="P182" t="s">
        <v>23</v>
      </c>
      <c r="Q182" s="7">
        <v>37.520000000000003</v>
      </c>
      <c r="R182" s="8">
        <v>43906</v>
      </c>
      <c r="S182" s="10">
        <f t="shared" si="6"/>
        <v>22</v>
      </c>
      <c r="T182" s="10">
        <v>1</v>
      </c>
      <c r="V182" s="11" t="str">
        <f t="shared" si="7"/>
        <v>1</v>
      </c>
      <c r="X182" s="10">
        <v>0</v>
      </c>
      <c r="AC182">
        <f t="shared" si="8"/>
        <v>22</v>
      </c>
    </row>
    <row r="183" spans="1:29" hidden="1" x14ac:dyDescent="0.2">
      <c r="A183" t="s">
        <v>131</v>
      </c>
      <c r="B183" t="s">
        <v>25</v>
      </c>
      <c r="C183" s="6">
        <v>43906</v>
      </c>
      <c r="D183" s="7">
        <v>152.672</v>
      </c>
      <c r="E183" s="6">
        <v>43915</v>
      </c>
      <c r="F183" s="7">
        <v>174.392</v>
      </c>
      <c r="G183">
        <v>1</v>
      </c>
      <c r="H183">
        <v>0</v>
      </c>
      <c r="J183" s="7"/>
      <c r="K183" s="8"/>
      <c r="M183" s="7"/>
      <c r="N183" s="8"/>
      <c r="O183" s="9" cm="1">
        <f t="array" ref="O183">_xlfn.IFS(AND(B183="Short",F183=Q183),(D183-F183)/D183,AND(B183="Long",F183=Q183),(F183/D183)-1,AND(B183="Long",F183&lt;&gt;Q183),(F183/D183)-1,AND(B183="Short",F183&lt;&gt;Q183),(D183-F183)/D183)</f>
        <v>0.14226577237476423</v>
      </c>
      <c r="P183" t="s">
        <v>23</v>
      </c>
      <c r="Q183" s="7">
        <v>174.392</v>
      </c>
      <c r="R183" s="8">
        <v>43906</v>
      </c>
      <c r="S183" s="10">
        <f t="shared" si="6"/>
        <v>9</v>
      </c>
      <c r="T183" s="10">
        <v>1</v>
      </c>
      <c r="V183" s="11" t="str">
        <f t="shared" si="7"/>
        <v>1</v>
      </c>
      <c r="X183" s="10">
        <v>0</v>
      </c>
      <c r="AC183">
        <f t="shared" si="8"/>
        <v>9</v>
      </c>
    </row>
    <row r="184" spans="1:29" hidden="1" x14ac:dyDescent="0.2">
      <c r="A184" t="s">
        <v>128</v>
      </c>
      <c r="B184" t="s">
        <v>22</v>
      </c>
      <c r="C184" s="6">
        <v>43979</v>
      </c>
      <c r="D184" s="7">
        <v>95.927000000000007</v>
      </c>
      <c r="E184" s="6">
        <v>43994</v>
      </c>
      <c r="F184" s="7">
        <v>86.596999999999994</v>
      </c>
      <c r="G184">
        <v>1</v>
      </c>
      <c r="H184">
        <v>0</v>
      </c>
      <c r="J184" s="7"/>
      <c r="K184" s="8"/>
      <c r="M184" s="7"/>
      <c r="N184" s="8"/>
      <c r="O184" s="9" cm="1">
        <f t="array" ref="O184">_xlfn.IFS(AND(B184="Short",F184=Q184),(D184-F184)/D184,AND(B184="Long",F184=Q184),(F184/D184)-1,AND(B184="Long",F184&lt;&gt;Q184),(F184/D184)-1,AND(B184="Short",F184&lt;&gt;Q184),(D184-F184)/D184)</f>
        <v>9.7261459234626452E-2</v>
      </c>
      <c r="P184" t="s">
        <v>23</v>
      </c>
      <c r="Q184" s="7">
        <v>86.596999999999994</v>
      </c>
      <c r="R184" s="8">
        <v>43979</v>
      </c>
      <c r="S184" s="10">
        <f t="shared" si="6"/>
        <v>15</v>
      </c>
      <c r="T184" s="10">
        <v>1</v>
      </c>
      <c r="V184" s="11" t="str">
        <f t="shared" si="7"/>
        <v>1</v>
      </c>
      <c r="X184" s="10">
        <v>0</v>
      </c>
      <c r="AC184">
        <f t="shared" si="8"/>
        <v>15</v>
      </c>
    </row>
    <row r="185" spans="1:29" hidden="1" x14ac:dyDescent="0.2">
      <c r="A185" t="s">
        <v>128</v>
      </c>
      <c r="B185" t="s">
        <v>22</v>
      </c>
      <c r="C185" s="6">
        <v>44159</v>
      </c>
      <c r="D185" s="7">
        <v>106.40300000000001</v>
      </c>
      <c r="E185" s="6">
        <v>44257</v>
      </c>
      <c r="F185" s="7">
        <v>96.632999999999996</v>
      </c>
      <c r="G185">
        <v>1</v>
      </c>
      <c r="H185">
        <v>0</v>
      </c>
      <c r="J185" s="7"/>
      <c r="K185" s="8"/>
      <c r="M185" s="7"/>
      <c r="N185" s="8"/>
      <c r="O185" s="9" cm="1">
        <f t="array" ref="O185">_xlfn.IFS(AND(B185="Short",F185=Q185),(D185-F185)/D185,AND(B185="Long",F185=Q185),(F185/D185)-1,AND(B185="Long",F185&lt;&gt;Q185),(F185/D185)-1,AND(B185="Short",F185&lt;&gt;Q185),(D185-F185)/D185)</f>
        <v>9.182071934062018E-2</v>
      </c>
      <c r="P185" t="s">
        <v>23</v>
      </c>
      <c r="Q185" s="7">
        <v>96.632999999999996</v>
      </c>
      <c r="R185" s="8">
        <v>44159</v>
      </c>
      <c r="S185" s="10">
        <f t="shared" si="6"/>
        <v>98</v>
      </c>
      <c r="T185" s="10">
        <v>1</v>
      </c>
      <c r="V185" s="11" t="str">
        <f t="shared" si="7"/>
        <v>1</v>
      </c>
      <c r="X185" s="10">
        <v>0</v>
      </c>
      <c r="AC185">
        <f t="shared" si="8"/>
        <v>98</v>
      </c>
    </row>
    <row r="186" spans="1:29" hidden="1" x14ac:dyDescent="0.2">
      <c r="A186" t="s">
        <v>128</v>
      </c>
      <c r="B186" t="s">
        <v>22</v>
      </c>
      <c r="C186" s="6">
        <v>44707</v>
      </c>
      <c r="D186" s="7">
        <v>157.18799999999999</v>
      </c>
      <c r="E186" s="6">
        <v>45071</v>
      </c>
      <c r="F186" s="7">
        <v>130.96799999999999</v>
      </c>
      <c r="G186">
        <v>1</v>
      </c>
      <c r="H186">
        <v>0</v>
      </c>
      <c r="J186" s="7"/>
      <c r="K186" s="8"/>
      <c r="M186" s="7"/>
      <c r="N186" s="8"/>
      <c r="O186" s="9" cm="1">
        <f t="array" ref="O186">_xlfn.IFS(AND(B186="Short",F186=Q186),(D186-F186)/D186,AND(B186="Long",F186=Q186),(F186/D186)-1,AND(B186="Long",F186&lt;&gt;Q186),(F186/D186)-1,AND(B186="Short",F186&lt;&gt;Q186),(D186-F186)/D186)</f>
        <v>0.16680662646003513</v>
      </c>
      <c r="P186" t="s">
        <v>23</v>
      </c>
      <c r="Q186" s="7">
        <v>130.96799999999999</v>
      </c>
      <c r="R186" s="8">
        <v>44707</v>
      </c>
      <c r="S186" s="10">
        <f t="shared" si="6"/>
        <v>364</v>
      </c>
      <c r="T186" s="10">
        <v>1</v>
      </c>
      <c r="V186" s="11" t="str">
        <f t="shared" si="7"/>
        <v>1</v>
      </c>
      <c r="X186" s="10">
        <v>0</v>
      </c>
      <c r="AC186">
        <f t="shared" si="8"/>
        <v>364</v>
      </c>
    </row>
    <row r="187" spans="1:29" hidden="1" x14ac:dyDescent="0.2">
      <c r="A187" t="s">
        <v>141</v>
      </c>
      <c r="B187" t="s">
        <v>25</v>
      </c>
      <c r="C187" s="6">
        <v>43906</v>
      </c>
      <c r="D187" s="7">
        <v>58.58</v>
      </c>
      <c r="E187" s="6">
        <v>43915</v>
      </c>
      <c r="F187" s="7">
        <v>65.88</v>
      </c>
      <c r="G187">
        <v>1</v>
      </c>
      <c r="H187">
        <v>0</v>
      </c>
      <c r="J187" s="7"/>
      <c r="K187" s="8"/>
      <c r="M187" s="7"/>
      <c r="N187" s="8"/>
      <c r="O187" s="9" cm="1">
        <f t="array" ref="O187">_xlfn.IFS(AND(B187="Short",F187=Q187),(D187-F187)/D187,AND(B187="Long",F187=Q187),(F187/D187)-1,AND(B187="Long",F187&lt;&gt;Q187),(F187/D187)-1,AND(B187="Short",F187&lt;&gt;Q187),(D187-F187)/D187)</f>
        <v>0.12461590986684867</v>
      </c>
      <c r="P187" t="s">
        <v>23</v>
      </c>
      <c r="Q187" s="7">
        <v>65.88</v>
      </c>
      <c r="R187" s="8">
        <v>43906</v>
      </c>
      <c r="S187" s="10">
        <f t="shared" si="6"/>
        <v>9</v>
      </c>
      <c r="T187" s="10">
        <v>1</v>
      </c>
      <c r="V187" s="11" t="str">
        <f t="shared" si="7"/>
        <v>1</v>
      </c>
      <c r="X187" s="10">
        <v>0</v>
      </c>
      <c r="AC187">
        <f t="shared" si="8"/>
        <v>9</v>
      </c>
    </row>
    <row r="188" spans="1:29" hidden="1" x14ac:dyDescent="0.2">
      <c r="A188" t="s">
        <v>131</v>
      </c>
      <c r="B188" t="s">
        <v>25</v>
      </c>
      <c r="C188" s="6">
        <v>44684</v>
      </c>
      <c r="D188" s="7">
        <v>230.81299999999999</v>
      </c>
      <c r="E188" s="6">
        <v>44714</v>
      </c>
      <c r="F188" s="7">
        <v>263.94299999999998</v>
      </c>
      <c r="G188">
        <v>1</v>
      </c>
      <c r="H188">
        <v>0</v>
      </c>
      <c r="J188" s="7"/>
      <c r="K188" s="8"/>
      <c r="M188" s="7"/>
      <c r="N188" s="8"/>
      <c r="O188" s="9" cm="1">
        <f t="array" ref="O188">_xlfn.IFS(AND(B188="Short",F188=Q188),(D188-F188)/D188,AND(B188="Long",F188=Q188),(F188/D188)-1,AND(B188="Long",F188&lt;&gt;Q188),(F188/D188)-1,AND(B188="Short",F188&lt;&gt;Q188),(D188-F188)/D188)</f>
        <v>0.14353610931793259</v>
      </c>
      <c r="P188" t="s">
        <v>23</v>
      </c>
      <c r="Q188" s="7">
        <v>263.94299999999998</v>
      </c>
      <c r="R188" s="8">
        <v>44684</v>
      </c>
      <c r="S188" s="10">
        <f t="shared" si="6"/>
        <v>30</v>
      </c>
      <c r="T188" s="10">
        <v>1</v>
      </c>
      <c r="V188" s="11" t="str">
        <f t="shared" si="7"/>
        <v>1</v>
      </c>
      <c r="X188" s="10">
        <v>0</v>
      </c>
      <c r="AC188">
        <f t="shared" si="8"/>
        <v>30</v>
      </c>
    </row>
    <row r="189" spans="1:29" hidden="1" x14ac:dyDescent="0.2">
      <c r="A189" t="s">
        <v>129</v>
      </c>
      <c r="B189" t="s">
        <v>22</v>
      </c>
      <c r="C189" s="6">
        <v>43903</v>
      </c>
      <c r="D189" s="7">
        <v>27.504000000000001</v>
      </c>
      <c r="E189" s="6">
        <v>43906</v>
      </c>
      <c r="F189" s="7">
        <v>23.244</v>
      </c>
      <c r="G189">
        <v>1</v>
      </c>
      <c r="H189">
        <v>0</v>
      </c>
      <c r="J189" s="7"/>
      <c r="K189" s="8"/>
      <c r="M189" s="7"/>
      <c r="N189" s="8"/>
      <c r="O189" s="9" cm="1">
        <f t="array" ref="O189">_xlfn.IFS(AND(B189="Short",F189=Q189),(D189-F189)/D189,AND(B189="Long",F189=Q189),(F189/D189)-1,AND(B189="Long",F189&lt;&gt;Q189),(F189/D189)-1,AND(B189="Short",F189&lt;&gt;Q189),(D189-F189)/D189)</f>
        <v>0.15488656195462483</v>
      </c>
      <c r="P189" t="s">
        <v>23</v>
      </c>
      <c r="Q189" s="7">
        <v>23.244</v>
      </c>
      <c r="R189" s="8">
        <v>43903</v>
      </c>
      <c r="S189" s="10">
        <f t="shared" si="6"/>
        <v>3</v>
      </c>
      <c r="T189" s="10">
        <v>1</v>
      </c>
      <c r="V189" s="11" t="str">
        <f t="shared" si="7"/>
        <v>1</v>
      </c>
      <c r="X189" s="10">
        <v>0</v>
      </c>
      <c r="AC189">
        <f t="shared" si="8"/>
        <v>3</v>
      </c>
    </row>
    <row r="190" spans="1:29" hidden="1" x14ac:dyDescent="0.2">
      <c r="A190" t="s">
        <v>129</v>
      </c>
      <c r="B190" t="s">
        <v>25</v>
      </c>
      <c r="C190" s="6">
        <v>43906</v>
      </c>
      <c r="D190" s="7">
        <v>23.359000000000002</v>
      </c>
      <c r="E190" s="6">
        <v>43907</v>
      </c>
      <c r="F190" s="7">
        <v>25.949000000000002</v>
      </c>
      <c r="G190">
        <v>1</v>
      </c>
      <c r="H190">
        <v>0</v>
      </c>
      <c r="J190" s="7"/>
      <c r="K190" s="8"/>
      <c r="M190" s="7"/>
      <c r="N190" s="8"/>
      <c r="O190" s="9" cm="1">
        <f t="array" ref="O190">_xlfn.IFS(AND(B190="Short",F190=Q190),(D190-F190)/D190,AND(B190="Long",F190=Q190),(F190/D190)-1,AND(B190="Long",F190&lt;&gt;Q190),(F190/D190)-1,AND(B190="Short",F190&lt;&gt;Q190),(D190-F190)/D190)</f>
        <v>0.11087803416242137</v>
      </c>
      <c r="P190" t="s">
        <v>23</v>
      </c>
      <c r="Q190" s="7">
        <v>25.949000000000002</v>
      </c>
      <c r="R190" s="8">
        <v>43906</v>
      </c>
      <c r="S190" s="10">
        <f t="shared" si="6"/>
        <v>1</v>
      </c>
      <c r="T190" s="10">
        <v>1</v>
      </c>
      <c r="V190" s="11" t="str">
        <f t="shared" si="7"/>
        <v>1</v>
      </c>
      <c r="X190" s="10">
        <v>0</v>
      </c>
      <c r="AC190">
        <f t="shared" si="8"/>
        <v>1</v>
      </c>
    </row>
    <row r="191" spans="1:29" hidden="1" x14ac:dyDescent="0.2">
      <c r="A191" t="s">
        <v>129</v>
      </c>
      <c r="B191" t="s">
        <v>22</v>
      </c>
      <c r="C191" s="6">
        <v>43907</v>
      </c>
      <c r="D191" s="7">
        <v>25.303000000000001</v>
      </c>
      <c r="E191" s="6">
        <v>44273</v>
      </c>
      <c r="F191" s="7">
        <v>64.72</v>
      </c>
      <c r="G191">
        <v>0</v>
      </c>
      <c r="H191">
        <v>0</v>
      </c>
      <c r="J191" s="7"/>
      <c r="K191" s="8"/>
      <c r="M191" s="7"/>
      <c r="N191" s="8"/>
      <c r="O191" s="9" cm="1">
        <f t="array" ref="O191">_xlfn.IFS(AND(B191="Short",F191=Q191),(D191-F191)/D191,AND(B191="Long",F191=Q191),(F191/D191)-1,AND(B191="Long",F191&lt;&gt;Q191),(F191/D191)-1,AND(B191="Short",F191&lt;&gt;Q191),(D191-F191)/D191)</f>
        <v>-1.5577994704185274</v>
      </c>
      <c r="P191" t="s">
        <v>23</v>
      </c>
      <c r="Q191" s="7">
        <v>21.632999999999999</v>
      </c>
      <c r="R191" s="8">
        <v>43907</v>
      </c>
      <c r="S191" s="10">
        <f t="shared" si="6"/>
        <v>366</v>
      </c>
      <c r="T191" s="10">
        <v>0</v>
      </c>
      <c r="V191" s="11" t="b">
        <f t="shared" si="7"/>
        <v>0</v>
      </c>
      <c r="X191" s="10">
        <v>0</v>
      </c>
      <c r="AC191" t="b">
        <f t="shared" si="8"/>
        <v>0</v>
      </c>
    </row>
    <row r="192" spans="1:29" hidden="1" x14ac:dyDescent="0.2">
      <c r="A192" t="s">
        <v>131</v>
      </c>
      <c r="B192" t="s">
        <v>22</v>
      </c>
      <c r="C192" s="6">
        <v>45327</v>
      </c>
      <c r="D192" s="7">
        <v>156.92599999999999</v>
      </c>
      <c r="E192" s="6">
        <v>45413</v>
      </c>
      <c r="F192" s="7">
        <v>131.58600000000001</v>
      </c>
      <c r="G192">
        <v>1</v>
      </c>
      <c r="H192">
        <v>0</v>
      </c>
      <c r="J192" s="7"/>
      <c r="K192" s="8"/>
      <c r="M192" s="7"/>
      <c r="N192" s="8"/>
      <c r="O192" s="9" cm="1">
        <f t="array" ref="O192">_xlfn.IFS(AND(B192="Short",F192=Q192),(D192-F192)/D192,AND(B192="Long",F192=Q192),(F192/D192)-1,AND(B192="Long",F192&lt;&gt;Q192),(F192/D192)-1,AND(B192="Short",F192&lt;&gt;Q192),(D192-F192)/D192)</f>
        <v>0.16147738424480312</v>
      </c>
      <c r="P192" t="s">
        <v>23</v>
      </c>
      <c r="Q192" s="7">
        <v>131.58600000000001</v>
      </c>
      <c r="R192" s="8">
        <v>45327</v>
      </c>
      <c r="S192" s="10">
        <f t="shared" si="6"/>
        <v>86</v>
      </c>
      <c r="T192" s="10">
        <v>1</v>
      </c>
      <c r="V192" s="11" t="str">
        <f t="shared" si="7"/>
        <v>1</v>
      </c>
      <c r="X192" s="10">
        <v>0</v>
      </c>
      <c r="AC192">
        <f t="shared" si="8"/>
        <v>86</v>
      </c>
    </row>
    <row r="193" spans="1:29" x14ac:dyDescent="0.2">
      <c r="A193" t="s">
        <v>150</v>
      </c>
      <c r="B193" t="s">
        <v>25</v>
      </c>
      <c r="C193" s="6">
        <v>45315</v>
      </c>
      <c r="D193" s="7">
        <v>65.474000000000004</v>
      </c>
      <c r="E193" s="6">
        <v>45373</v>
      </c>
      <c r="F193" s="7">
        <v>75.713999999999999</v>
      </c>
      <c r="G193">
        <v>1</v>
      </c>
      <c r="H193">
        <v>0</v>
      </c>
      <c r="J193" s="7"/>
      <c r="K193" s="8"/>
      <c r="M193" s="7"/>
      <c r="N193" s="8"/>
      <c r="O193" s="9" cm="1">
        <f t="array" ref="O193">_xlfn.IFS(AND(B193="Short",F193=Q193),(D193-F193)/D193,AND(B193="Long",F193=Q193),(F193/D193)-1,AND(B193="Long",F193&lt;&gt;Q193),(F193/D193)-1,AND(B193="Short",F193&lt;&gt;Q193),(D193-F193)/D193)</f>
        <v>0.15639795949537216</v>
      </c>
      <c r="P193" t="s">
        <v>23</v>
      </c>
      <c r="Q193" s="7">
        <v>75.713999999999999</v>
      </c>
      <c r="R193" s="8">
        <v>45315</v>
      </c>
      <c r="S193" s="10">
        <f t="shared" si="6"/>
        <v>58</v>
      </c>
      <c r="T193" s="10">
        <v>1</v>
      </c>
      <c r="V193" s="11" t="str">
        <f t="shared" si="7"/>
        <v>1</v>
      </c>
      <c r="X193" s="10">
        <v>0</v>
      </c>
      <c r="AC193">
        <f t="shared" si="8"/>
        <v>58</v>
      </c>
    </row>
    <row r="194" spans="1:29" hidden="1" x14ac:dyDescent="0.2">
      <c r="A194" t="s">
        <v>143</v>
      </c>
      <c r="B194" t="s">
        <v>22</v>
      </c>
      <c r="C194" s="6">
        <v>43879</v>
      </c>
      <c r="D194" s="7">
        <v>120.922</v>
      </c>
      <c r="E194" s="6">
        <v>43886</v>
      </c>
      <c r="F194" s="7">
        <v>109.44199999999999</v>
      </c>
      <c r="G194">
        <v>1</v>
      </c>
      <c r="H194">
        <v>0</v>
      </c>
      <c r="J194" s="7"/>
      <c r="K194" s="8"/>
      <c r="M194" s="7"/>
      <c r="N194" s="8"/>
      <c r="O194" s="9" cm="1">
        <f t="array" ref="O194">_xlfn.IFS(AND(B194="Short",F194=Q194),(D194-F194)/D194,AND(B194="Long",F194=Q194),(F194/D194)-1,AND(B194="Long",F194&lt;&gt;Q194),(F194/D194)-1,AND(B194="Short",F194&lt;&gt;Q194),(D194-F194)/D194)</f>
        <v>9.4937232265427329E-2</v>
      </c>
      <c r="P194" t="s">
        <v>23</v>
      </c>
      <c r="Q194" s="7">
        <v>109.44199999999999</v>
      </c>
      <c r="R194" s="8">
        <v>43879</v>
      </c>
      <c r="S194" s="10">
        <f t="shared" si="6"/>
        <v>7</v>
      </c>
      <c r="T194" s="10">
        <v>1</v>
      </c>
      <c r="V194" s="11" t="str">
        <f t="shared" si="7"/>
        <v>1</v>
      </c>
      <c r="X194" s="10">
        <v>0</v>
      </c>
      <c r="AC194">
        <f t="shared" si="8"/>
        <v>7</v>
      </c>
    </row>
    <row r="195" spans="1:29" hidden="1" x14ac:dyDescent="0.2">
      <c r="A195" t="s">
        <v>143</v>
      </c>
      <c r="B195" t="s">
        <v>22</v>
      </c>
      <c r="C195" s="6">
        <v>43928</v>
      </c>
      <c r="D195" s="7">
        <v>59.174999999999997</v>
      </c>
      <c r="E195" s="6">
        <v>44294</v>
      </c>
      <c r="F195" s="7">
        <v>174.57</v>
      </c>
      <c r="G195">
        <v>0</v>
      </c>
      <c r="H195">
        <v>0</v>
      </c>
      <c r="J195" s="7"/>
      <c r="K195" s="8"/>
      <c r="M195" s="7"/>
      <c r="N195" s="8"/>
      <c r="O195" s="9" cm="1">
        <f t="array" ref="O195">_xlfn.IFS(AND(B195="Short",F195=Q195),(D195-F195)/D195,AND(B195="Long",F195=Q195),(F195/D195)-1,AND(B195="Long",F195&lt;&gt;Q195),(F195/D195)-1,AND(B195="Short",F195&lt;&gt;Q195),(D195-F195)/D195)</f>
        <v>-1.950063371356147</v>
      </c>
      <c r="P195" t="s">
        <v>23</v>
      </c>
      <c r="Q195" s="7">
        <v>52.125</v>
      </c>
      <c r="R195" s="8">
        <v>43928</v>
      </c>
      <c r="S195" s="10">
        <f t="shared" ref="S195:S258" si="9">_xlfn.DAYS(E195,C195)</f>
        <v>366</v>
      </c>
      <c r="T195" s="10">
        <v>0</v>
      </c>
      <c r="V195" s="11" t="b">
        <f t="shared" ref="V195:V258" si="10">IF(F195=Q195,"1")</f>
        <v>0</v>
      </c>
      <c r="X195" s="10">
        <v>0</v>
      </c>
      <c r="AC195" t="b">
        <f t="shared" si="8"/>
        <v>0</v>
      </c>
    </row>
    <row r="196" spans="1:29" hidden="1" x14ac:dyDescent="0.2">
      <c r="A196" t="s">
        <v>132</v>
      </c>
      <c r="B196" t="s">
        <v>22</v>
      </c>
      <c r="C196" s="6">
        <v>45119</v>
      </c>
      <c r="D196" s="7">
        <v>393.98899999999998</v>
      </c>
      <c r="E196" s="6">
        <v>45205</v>
      </c>
      <c r="F196" s="7">
        <v>344.87900000000002</v>
      </c>
      <c r="G196">
        <v>1</v>
      </c>
      <c r="H196">
        <v>0</v>
      </c>
      <c r="J196" s="7"/>
      <c r="K196" s="8"/>
      <c r="M196" s="7"/>
      <c r="N196" s="8"/>
      <c r="O196" s="9" cm="1">
        <f t="array" ref="O196">_xlfn.IFS(AND(B196="Short",F196=Q196),(D196-F196)/D196,AND(B196="Long",F196=Q196),(F196/D196)-1,AND(B196="Long",F196&lt;&gt;Q196),(F196/D196)-1,AND(B196="Short",F196&lt;&gt;Q196),(D196-F196)/D196)</f>
        <v>0.1246481500752558</v>
      </c>
      <c r="P196" t="s">
        <v>23</v>
      </c>
      <c r="Q196" s="7">
        <v>344.87900000000002</v>
      </c>
      <c r="R196" s="8">
        <v>45119</v>
      </c>
      <c r="S196" s="10">
        <f t="shared" si="9"/>
        <v>86</v>
      </c>
      <c r="T196" s="10">
        <v>1</v>
      </c>
      <c r="V196" s="11" t="str">
        <f t="shared" si="10"/>
        <v>1</v>
      </c>
      <c r="X196" s="10">
        <v>0</v>
      </c>
      <c r="AC196">
        <f t="shared" ref="AC196:AC259" si="11">IF(O196&gt;-0.01,_xlfn.DAYS(E196,C196))</f>
        <v>86</v>
      </c>
    </row>
    <row r="197" spans="1:29" hidden="1" x14ac:dyDescent="0.2">
      <c r="A197" t="s">
        <v>154</v>
      </c>
      <c r="B197" t="s">
        <v>25</v>
      </c>
      <c r="C197" s="6">
        <v>43906</v>
      </c>
      <c r="D197" s="7">
        <v>125.40600000000001</v>
      </c>
      <c r="E197" s="6">
        <v>43920</v>
      </c>
      <c r="F197" s="7">
        <v>140.46600000000001</v>
      </c>
      <c r="G197">
        <v>1</v>
      </c>
      <c r="H197">
        <v>0</v>
      </c>
      <c r="J197" s="7"/>
      <c r="K197" s="8"/>
      <c r="M197" s="7"/>
      <c r="N197" s="8"/>
      <c r="O197" s="9" cm="1">
        <f t="array" ref="O197">_xlfn.IFS(AND(B197="Short",F197=Q197),(D197-F197)/D197,AND(B197="Long",F197=Q197),(F197/D197)-1,AND(B197="Long",F197&lt;&gt;Q197),(F197/D197)-1,AND(B197="Short",F197&lt;&gt;Q197),(D197-F197)/D197)</f>
        <v>0.12008994784938531</v>
      </c>
      <c r="P197" t="s">
        <v>23</v>
      </c>
      <c r="Q197" s="7">
        <v>140.46600000000001</v>
      </c>
      <c r="R197" s="8">
        <v>43906</v>
      </c>
      <c r="S197" s="10">
        <f t="shared" si="9"/>
        <v>14</v>
      </c>
      <c r="T197" s="10">
        <v>1</v>
      </c>
      <c r="V197" s="11" t="str">
        <f t="shared" si="10"/>
        <v>1</v>
      </c>
      <c r="X197" s="10">
        <v>0</v>
      </c>
      <c r="AC197">
        <f t="shared" si="11"/>
        <v>14</v>
      </c>
    </row>
    <row r="198" spans="1:29" hidden="1" x14ac:dyDescent="0.2">
      <c r="A198" t="s">
        <v>135</v>
      </c>
      <c r="B198" t="s">
        <v>22</v>
      </c>
      <c r="C198" s="6">
        <v>43928</v>
      </c>
      <c r="D198" s="7">
        <v>57.116</v>
      </c>
      <c r="E198" s="6">
        <v>44294</v>
      </c>
      <c r="F198" s="7">
        <v>145.74</v>
      </c>
      <c r="G198">
        <v>0</v>
      </c>
      <c r="H198">
        <v>0</v>
      </c>
      <c r="J198" s="7"/>
      <c r="K198" s="8"/>
      <c r="M198" s="7"/>
      <c r="N198" s="8"/>
      <c r="O198" s="9" cm="1">
        <f t="array" ref="O198">_xlfn.IFS(AND(B198="Short",F198=Q198),(D198-F198)/D198,AND(B198="Long",F198=Q198),(F198/D198)-1,AND(B198="Long",F198&lt;&gt;Q198),(F198/D198)-1,AND(B198="Short",F198&lt;&gt;Q198),(D198-F198)/D198)</f>
        <v>-1.5516492751593252</v>
      </c>
      <c r="P198" t="s">
        <v>23</v>
      </c>
      <c r="Q198" s="7">
        <v>51.875999999999998</v>
      </c>
      <c r="R198" s="8">
        <v>43928</v>
      </c>
      <c r="S198" s="10">
        <f t="shared" si="9"/>
        <v>366</v>
      </c>
      <c r="T198" s="10">
        <v>0</v>
      </c>
      <c r="V198" s="11" t="b">
        <f t="shared" si="10"/>
        <v>0</v>
      </c>
      <c r="X198" s="10">
        <v>0</v>
      </c>
      <c r="AC198" t="b">
        <f t="shared" si="11"/>
        <v>0</v>
      </c>
    </row>
    <row r="199" spans="1:29" hidden="1" x14ac:dyDescent="0.2">
      <c r="A199" t="s">
        <v>138</v>
      </c>
      <c r="B199" t="s">
        <v>25</v>
      </c>
      <c r="C199" s="6">
        <v>43906</v>
      </c>
      <c r="D199" s="7">
        <v>82.543999999999997</v>
      </c>
      <c r="E199" s="6">
        <v>43916</v>
      </c>
      <c r="F199" s="7">
        <v>97.983999999999995</v>
      </c>
      <c r="G199">
        <v>1</v>
      </c>
      <c r="H199">
        <v>0</v>
      </c>
      <c r="J199" s="7"/>
      <c r="K199" s="8"/>
      <c r="M199" s="7"/>
      <c r="N199" s="8"/>
      <c r="O199" s="9" cm="1">
        <f t="array" ref="O199">_xlfn.IFS(AND(B199="Short",F199=Q199),(D199-F199)/D199,AND(B199="Long",F199=Q199),(F199/D199)-1,AND(B199="Long",F199&lt;&gt;Q199),(F199/D199)-1,AND(B199="Short",F199&lt;&gt;Q199),(D199-F199)/D199)</f>
        <v>0.18705175421593334</v>
      </c>
      <c r="P199" t="s">
        <v>23</v>
      </c>
      <c r="Q199" s="7">
        <v>97.983999999999995</v>
      </c>
      <c r="R199" s="8">
        <v>43906</v>
      </c>
      <c r="S199" s="10">
        <f t="shared" si="9"/>
        <v>10</v>
      </c>
      <c r="T199" s="10">
        <v>1</v>
      </c>
      <c r="V199" s="11" t="str">
        <f t="shared" si="10"/>
        <v>1</v>
      </c>
      <c r="X199" s="10">
        <v>0</v>
      </c>
      <c r="AC199">
        <f t="shared" si="11"/>
        <v>10</v>
      </c>
    </row>
    <row r="200" spans="1:29" hidden="1" x14ac:dyDescent="0.2">
      <c r="A200" t="s">
        <v>140</v>
      </c>
      <c r="B200" t="s">
        <v>25</v>
      </c>
      <c r="C200" s="6">
        <v>43906</v>
      </c>
      <c r="D200" s="7">
        <v>39.091999999999999</v>
      </c>
      <c r="E200" s="6">
        <v>43915</v>
      </c>
      <c r="F200" s="7">
        <v>47.112000000000002</v>
      </c>
      <c r="G200">
        <v>1</v>
      </c>
      <c r="H200">
        <v>0</v>
      </c>
      <c r="J200" s="7"/>
      <c r="K200" s="8"/>
      <c r="M200" s="7"/>
      <c r="N200" s="8"/>
      <c r="O200" s="9" cm="1">
        <f t="array" ref="O200">_xlfn.IFS(AND(B200="Short",F200=Q200),(D200-F200)/D200,AND(B200="Long",F200=Q200),(F200/D200)-1,AND(B200="Long",F200&lt;&gt;Q200),(F200/D200)-1,AND(B200="Short",F200&lt;&gt;Q200),(D200-F200)/D200)</f>
        <v>0.20515706538422185</v>
      </c>
      <c r="P200" t="s">
        <v>23</v>
      </c>
      <c r="Q200" s="7">
        <v>47.112000000000002</v>
      </c>
      <c r="R200" s="8">
        <v>43906</v>
      </c>
      <c r="S200" s="10">
        <f t="shared" si="9"/>
        <v>9</v>
      </c>
      <c r="T200" s="10">
        <v>1</v>
      </c>
      <c r="V200" s="11" t="str">
        <f t="shared" si="10"/>
        <v>1</v>
      </c>
      <c r="X200" s="10">
        <v>0</v>
      </c>
      <c r="AC200">
        <f t="shared" si="11"/>
        <v>9</v>
      </c>
    </row>
    <row r="201" spans="1:29" hidden="1" x14ac:dyDescent="0.2">
      <c r="A201" t="s">
        <v>143</v>
      </c>
      <c r="B201" t="s">
        <v>22</v>
      </c>
      <c r="C201" s="6">
        <v>44505</v>
      </c>
      <c r="D201" s="7">
        <v>177.11150000000001</v>
      </c>
      <c r="E201" s="6">
        <v>44531</v>
      </c>
      <c r="F201" s="7">
        <v>155.37649999999999</v>
      </c>
      <c r="G201">
        <v>1</v>
      </c>
      <c r="H201">
        <v>0</v>
      </c>
      <c r="J201" s="7"/>
      <c r="K201" s="8"/>
      <c r="M201" s="7"/>
      <c r="N201" s="8"/>
      <c r="O201" s="9" cm="1">
        <f t="array" ref="O201">_xlfn.IFS(AND(B201="Short",F201=Q201),(D201-F201)/D201,AND(B201="Long",F201=Q201),(F201/D201)-1,AND(B201="Long",F201&lt;&gt;Q201),(F201/D201)-1,AND(B201="Short",F201&lt;&gt;Q201),(D201-F201)/D201)</f>
        <v>0.12271930394130258</v>
      </c>
      <c r="P201" t="s">
        <v>23</v>
      </c>
      <c r="Q201" s="7">
        <v>155.37649999999999</v>
      </c>
      <c r="R201" s="8">
        <v>44505</v>
      </c>
      <c r="S201" s="10">
        <f t="shared" si="9"/>
        <v>26</v>
      </c>
      <c r="T201" s="10">
        <v>1</v>
      </c>
      <c r="V201" s="11" t="str">
        <f t="shared" si="10"/>
        <v>1</v>
      </c>
      <c r="X201" s="10">
        <v>0</v>
      </c>
      <c r="AC201">
        <f t="shared" si="11"/>
        <v>26</v>
      </c>
    </row>
    <row r="202" spans="1:29" hidden="1" x14ac:dyDescent="0.2">
      <c r="A202" t="s">
        <v>144</v>
      </c>
      <c r="B202" t="s">
        <v>25</v>
      </c>
      <c r="C202" s="6">
        <v>43899</v>
      </c>
      <c r="D202" s="7">
        <v>55.713999999999999</v>
      </c>
      <c r="E202" s="6">
        <v>43985</v>
      </c>
      <c r="F202" s="7">
        <v>62.853999999999999</v>
      </c>
      <c r="G202">
        <v>1</v>
      </c>
      <c r="H202">
        <v>0</v>
      </c>
      <c r="J202" s="7"/>
      <c r="K202" s="8"/>
      <c r="M202" s="7"/>
      <c r="N202" s="8"/>
      <c r="O202" s="9" cm="1">
        <f t="array" ref="O202">_xlfn.IFS(AND(B202="Short",F202=Q202),(D202-F202)/D202,AND(B202="Long",F202=Q202),(F202/D202)-1,AND(B202="Long",F202&lt;&gt;Q202),(F202/D202)-1,AND(B202="Short",F202&lt;&gt;Q202),(D202-F202)/D202)</f>
        <v>0.12815450335642753</v>
      </c>
      <c r="P202" t="s">
        <v>23</v>
      </c>
      <c r="Q202" s="7">
        <v>62.853999999999999</v>
      </c>
      <c r="R202" s="8">
        <v>43899</v>
      </c>
      <c r="S202" s="10">
        <f t="shared" si="9"/>
        <v>86</v>
      </c>
      <c r="T202" s="10">
        <v>1</v>
      </c>
      <c r="V202" s="11" t="str">
        <f t="shared" si="10"/>
        <v>1</v>
      </c>
      <c r="X202" s="10">
        <v>0</v>
      </c>
      <c r="AC202">
        <f t="shared" si="11"/>
        <v>86</v>
      </c>
    </row>
    <row r="203" spans="1:29" hidden="1" x14ac:dyDescent="0.2">
      <c r="A203" t="s">
        <v>159</v>
      </c>
      <c r="B203" t="s">
        <v>22</v>
      </c>
      <c r="C203" s="6">
        <v>43915</v>
      </c>
      <c r="D203" s="7">
        <v>37.758000000000003</v>
      </c>
      <c r="E203" s="6">
        <v>43922</v>
      </c>
      <c r="F203" s="7">
        <v>33.338000000000001</v>
      </c>
      <c r="G203">
        <v>1</v>
      </c>
      <c r="H203">
        <v>0</v>
      </c>
      <c r="J203" s="7"/>
      <c r="K203" s="8"/>
      <c r="M203" s="7"/>
      <c r="N203" s="8"/>
      <c r="O203" s="9" cm="1">
        <f t="array" ref="O203">_xlfn.IFS(AND(B203="Short",F203=Q203),(D203-F203)/D203,AND(B203="Long",F203=Q203),(F203/D203)-1,AND(B203="Long",F203&lt;&gt;Q203),(F203/D203)-1,AND(B203="Short",F203&lt;&gt;Q203),(D203-F203)/D203)</f>
        <v>0.11706128502568995</v>
      </c>
      <c r="P203" t="s">
        <v>23</v>
      </c>
      <c r="Q203" s="7">
        <v>33.338000000000001</v>
      </c>
      <c r="R203" s="8">
        <v>43915</v>
      </c>
      <c r="S203" s="10">
        <f t="shared" si="9"/>
        <v>7</v>
      </c>
      <c r="T203" s="10">
        <v>1</v>
      </c>
      <c r="V203" s="11" t="str">
        <f t="shared" si="10"/>
        <v>1</v>
      </c>
      <c r="X203" s="10">
        <v>0</v>
      </c>
      <c r="AC203">
        <f t="shared" si="11"/>
        <v>7</v>
      </c>
    </row>
    <row r="204" spans="1:29" hidden="1" x14ac:dyDescent="0.2">
      <c r="A204" t="s">
        <v>159</v>
      </c>
      <c r="B204" t="s">
        <v>22</v>
      </c>
      <c r="C204" s="6">
        <v>43928</v>
      </c>
      <c r="D204" s="7">
        <v>36.475000000000001</v>
      </c>
      <c r="E204" s="6">
        <v>43936</v>
      </c>
      <c r="F204" s="7">
        <v>33.125</v>
      </c>
      <c r="G204">
        <v>1</v>
      </c>
      <c r="H204">
        <v>0</v>
      </c>
      <c r="J204" s="7"/>
      <c r="K204" s="8"/>
      <c r="M204" s="7"/>
      <c r="N204" s="8"/>
      <c r="O204" s="9" cm="1">
        <f t="array" ref="O204">_xlfn.IFS(AND(B204="Short",F204=Q204),(D204-F204)/D204,AND(B204="Long",F204=Q204),(F204/D204)-1,AND(B204="Long",F204&lt;&gt;Q204),(F204/D204)-1,AND(B204="Short",F204&lt;&gt;Q204),(D204-F204)/D204)</f>
        <v>9.1843728581220044E-2</v>
      </c>
      <c r="P204" t="s">
        <v>23</v>
      </c>
      <c r="Q204" s="7">
        <v>33.125</v>
      </c>
      <c r="R204" s="8">
        <v>43928</v>
      </c>
      <c r="S204" s="10">
        <f t="shared" si="9"/>
        <v>8</v>
      </c>
      <c r="T204" s="10">
        <v>1</v>
      </c>
      <c r="V204" s="11" t="str">
        <f t="shared" si="10"/>
        <v>1</v>
      </c>
      <c r="X204" s="10">
        <v>0</v>
      </c>
      <c r="AC204">
        <f t="shared" si="11"/>
        <v>8</v>
      </c>
    </row>
    <row r="205" spans="1:29" hidden="1" x14ac:dyDescent="0.2">
      <c r="A205" t="s">
        <v>159</v>
      </c>
      <c r="B205" t="s">
        <v>22</v>
      </c>
      <c r="C205" s="6">
        <v>43987</v>
      </c>
      <c r="D205" s="7">
        <v>63.506999999999998</v>
      </c>
      <c r="E205" s="6">
        <v>43991</v>
      </c>
      <c r="F205" s="7">
        <v>57.677</v>
      </c>
      <c r="G205">
        <v>1</v>
      </c>
      <c r="H205">
        <v>0</v>
      </c>
      <c r="J205" s="7"/>
      <c r="K205" s="8"/>
      <c r="M205" s="7"/>
      <c r="N205" s="8"/>
      <c r="O205" s="9" cm="1">
        <f t="array" ref="O205">_xlfn.IFS(AND(B205="Short",F205=Q205),(D205-F205)/D205,AND(B205="Long",F205=Q205),(F205/D205)-1,AND(B205="Long",F205&lt;&gt;Q205),(F205/D205)-1,AND(B205="Short",F205&lt;&gt;Q205),(D205-F205)/D205)</f>
        <v>9.180090383737223E-2</v>
      </c>
      <c r="P205" t="s">
        <v>23</v>
      </c>
      <c r="Q205" s="7">
        <v>57.677</v>
      </c>
      <c r="R205" s="8">
        <v>43987</v>
      </c>
      <c r="S205" s="10">
        <f t="shared" si="9"/>
        <v>4</v>
      </c>
      <c r="T205" s="10">
        <v>1</v>
      </c>
      <c r="V205" s="11" t="str">
        <f t="shared" si="10"/>
        <v>1</v>
      </c>
      <c r="X205" s="10">
        <v>0</v>
      </c>
      <c r="AC205">
        <f t="shared" si="11"/>
        <v>4</v>
      </c>
    </row>
    <row r="206" spans="1:29" x14ac:dyDescent="0.2">
      <c r="A206" t="s">
        <v>159</v>
      </c>
      <c r="B206" t="s">
        <v>25</v>
      </c>
      <c r="C206" s="6">
        <v>45127</v>
      </c>
      <c r="D206" s="7">
        <v>105.218</v>
      </c>
      <c r="E206" s="6">
        <v>45342</v>
      </c>
      <c r="F206" s="7">
        <v>123.69799999999999</v>
      </c>
      <c r="G206">
        <v>1</v>
      </c>
      <c r="H206">
        <v>0</v>
      </c>
      <c r="J206" s="7"/>
      <c r="K206" s="8"/>
      <c r="M206" s="7"/>
      <c r="N206" s="8"/>
      <c r="O206" s="9" cm="1">
        <f t="array" ref="O206">_xlfn.IFS(AND(B206="Short",F206=Q206),(D206-F206)/D206,AND(B206="Long",F206=Q206),(F206/D206)-1,AND(B206="Long",F206&lt;&gt;Q206),(F206/D206)-1,AND(B206="Short",F206&lt;&gt;Q206),(D206-F206)/D206)</f>
        <v>0.17563534756410482</v>
      </c>
      <c r="P206" t="s">
        <v>23</v>
      </c>
      <c r="Q206" s="7">
        <v>123.69799999999999</v>
      </c>
      <c r="R206" s="8">
        <v>45127</v>
      </c>
      <c r="S206" s="10">
        <f t="shared" si="9"/>
        <v>215</v>
      </c>
      <c r="T206" s="10">
        <v>1</v>
      </c>
      <c r="V206" s="11" t="str">
        <f t="shared" si="10"/>
        <v>1</v>
      </c>
      <c r="X206" s="10">
        <v>0</v>
      </c>
      <c r="AC206">
        <f t="shared" si="11"/>
        <v>215</v>
      </c>
    </row>
    <row r="207" spans="1:29" hidden="1" x14ac:dyDescent="0.2">
      <c r="A207" t="s">
        <v>146</v>
      </c>
      <c r="B207" t="s">
        <v>22</v>
      </c>
      <c r="C207" s="6">
        <v>43928</v>
      </c>
      <c r="D207" s="7">
        <v>37.433999999999997</v>
      </c>
      <c r="E207" s="6">
        <v>44294</v>
      </c>
      <c r="F207" s="7">
        <v>153.13</v>
      </c>
      <c r="G207">
        <v>0</v>
      </c>
      <c r="H207">
        <v>0</v>
      </c>
      <c r="J207" s="7"/>
      <c r="K207" s="8"/>
      <c r="M207" s="7"/>
      <c r="N207" s="8"/>
      <c r="O207" s="9" cm="1">
        <f t="array" ref="O207">_xlfn.IFS(AND(B207="Short",F207=Q207),(D207-F207)/D207,AND(B207="Long",F207=Q207),(F207/D207)-1,AND(B207="Long",F207&lt;&gt;Q207),(F207/D207)-1,AND(B207="Short",F207&lt;&gt;Q207),(D207-F207)/D207)</f>
        <v>-3.0906662392477426</v>
      </c>
      <c r="P207" t="s">
        <v>23</v>
      </c>
      <c r="Q207" s="7">
        <v>33.673999999999999</v>
      </c>
      <c r="R207" s="8">
        <v>43928</v>
      </c>
      <c r="S207" s="10">
        <f t="shared" si="9"/>
        <v>366</v>
      </c>
      <c r="T207" s="10">
        <v>0</v>
      </c>
      <c r="V207" s="11" t="b">
        <f t="shared" si="10"/>
        <v>0</v>
      </c>
      <c r="X207" s="10">
        <v>0</v>
      </c>
      <c r="AC207" t="b">
        <f t="shared" si="11"/>
        <v>0</v>
      </c>
    </row>
    <row r="208" spans="1:29" hidden="1" x14ac:dyDescent="0.2">
      <c r="A208" t="s">
        <v>146</v>
      </c>
      <c r="B208" t="s">
        <v>22</v>
      </c>
      <c r="C208" s="6">
        <v>44601</v>
      </c>
      <c r="D208" s="7">
        <v>175.11799999999999</v>
      </c>
      <c r="E208" s="6">
        <v>44610</v>
      </c>
      <c r="F208" s="7">
        <v>141.09800000000001</v>
      </c>
      <c r="G208">
        <v>1</v>
      </c>
      <c r="H208">
        <v>0</v>
      </c>
      <c r="J208" s="7"/>
      <c r="K208" s="8"/>
      <c r="M208" s="7"/>
      <c r="N208" s="8"/>
      <c r="O208" s="9" cm="1">
        <f t="array" ref="O208">_xlfn.IFS(AND(B208="Short",F208=Q208),(D208-F208)/D208,AND(B208="Long",F208=Q208),(F208/D208)-1,AND(B208="Long",F208&lt;&gt;Q208),(F208/D208)-1,AND(B208="Short",F208&lt;&gt;Q208),(D208-F208)/D208)</f>
        <v>0.19426900718372744</v>
      </c>
      <c r="P208" t="s">
        <v>23</v>
      </c>
      <c r="Q208" s="7">
        <v>141.09800000000001</v>
      </c>
      <c r="R208" s="8">
        <v>44601</v>
      </c>
      <c r="S208" s="10">
        <f t="shared" si="9"/>
        <v>9</v>
      </c>
      <c r="T208" s="10">
        <v>1</v>
      </c>
      <c r="V208" s="11" t="str">
        <f t="shared" si="10"/>
        <v>1</v>
      </c>
      <c r="X208" s="10">
        <v>0</v>
      </c>
      <c r="AC208">
        <f t="shared" si="11"/>
        <v>9</v>
      </c>
    </row>
    <row r="209" spans="1:29" hidden="1" x14ac:dyDescent="0.2">
      <c r="A209" t="s">
        <v>146</v>
      </c>
      <c r="B209" t="s">
        <v>22</v>
      </c>
      <c r="C209" s="6">
        <v>44678</v>
      </c>
      <c r="D209" s="7">
        <v>167.93299999999999</v>
      </c>
      <c r="E209" s="6">
        <v>44690</v>
      </c>
      <c r="F209" s="7">
        <v>152.26300000000001</v>
      </c>
      <c r="G209">
        <v>1</v>
      </c>
      <c r="H209">
        <v>0</v>
      </c>
      <c r="J209" s="7"/>
      <c r="K209" s="8"/>
      <c r="M209" s="7"/>
      <c r="N209" s="8"/>
      <c r="O209" s="9" cm="1">
        <f t="array" ref="O209">_xlfn.IFS(AND(B209="Short",F209=Q209),(D209-F209)/D209,AND(B209="Long",F209=Q209),(F209/D209)-1,AND(B209="Long",F209&lt;&gt;Q209),(F209/D209)-1,AND(B209="Short",F209&lt;&gt;Q209),(D209-F209)/D209)</f>
        <v>9.3311022848397804E-2</v>
      </c>
      <c r="P209" t="s">
        <v>23</v>
      </c>
      <c r="Q209" s="7">
        <v>152.26300000000001</v>
      </c>
      <c r="R209" s="8">
        <v>44678</v>
      </c>
      <c r="S209" s="10">
        <f t="shared" si="9"/>
        <v>12</v>
      </c>
      <c r="T209" s="10">
        <v>1</v>
      </c>
      <c r="V209" s="11" t="str">
        <f t="shared" si="10"/>
        <v>1</v>
      </c>
      <c r="X209" s="10">
        <v>0</v>
      </c>
      <c r="AC209">
        <f t="shared" si="11"/>
        <v>12</v>
      </c>
    </row>
    <row r="210" spans="1:29" hidden="1" x14ac:dyDescent="0.2">
      <c r="A210" t="s">
        <v>146</v>
      </c>
      <c r="B210" t="s">
        <v>22</v>
      </c>
      <c r="C210" s="6">
        <v>45329</v>
      </c>
      <c r="D210" s="7">
        <v>117.637</v>
      </c>
      <c r="E210" s="6">
        <v>45407</v>
      </c>
      <c r="F210" s="7">
        <v>98.606999999999999</v>
      </c>
      <c r="G210">
        <v>1</v>
      </c>
      <c r="H210">
        <v>0</v>
      </c>
      <c r="J210" s="7"/>
      <c r="K210" s="8"/>
      <c r="M210" s="7"/>
      <c r="N210" s="8"/>
      <c r="O210" s="9" cm="1">
        <f t="array" ref="O210">_xlfn.IFS(AND(B210="Short",F210=Q210),(D210-F210)/D210,AND(B210="Long",F210=Q210),(F210/D210)-1,AND(B210="Long",F210&lt;&gt;Q210),(F210/D210)-1,AND(B210="Short",F210&lt;&gt;Q210),(D210-F210)/D210)</f>
        <v>0.1617688312350706</v>
      </c>
      <c r="P210" t="s">
        <v>23</v>
      </c>
      <c r="Q210" s="7">
        <v>98.606999999999999</v>
      </c>
      <c r="R210" s="8">
        <v>45329</v>
      </c>
      <c r="S210" s="10">
        <f t="shared" si="9"/>
        <v>78</v>
      </c>
      <c r="T210" s="10">
        <v>1</v>
      </c>
      <c r="V210" s="11" t="str">
        <f t="shared" si="10"/>
        <v>1</v>
      </c>
      <c r="X210" s="10">
        <v>0</v>
      </c>
      <c r="AC210">
        <f t="shared" si="11"/>
        <v>78</v>
      </c>
    </row>
    <row r="211" spans="1:29" hidden="1" x14ac:dyDescent="0.2">
      <c r="A211" t="s">
        <v>149</v>
      </c>
      <c r="B211" t="s">
        <v>22</v>
      </c>
      <c r="C211" s="6">
        <v>43900</v>
      </c>
      <c r="D211" s="7">
        <v>29.687999999999999</v>
      </c>
      <c r="E211" s="6">
        <v>43901</v>
      </c>
      <c r="F211" s="7">
        <v>26.568000000000001</v>
      </c>
      <c r="G211">
        <v>1</v>
      </c>
      <c r="H211">
        <v>0</v>
      </c>
      <c r="J211" s="7"/>
      <c r="K211" s="8"/>
      <c r="M211" s="7"/>
      <c r="N211" s="8"/>
      <c r="O211" s="9" cm="1">
        <f t="array" ref="O211">_xlfn.IFS(AND(B211="Short",F211=Q211),(D211-F211)/D211,AND(B211="Long",F211=Q211),(F211/D211)-1,AND(B211="Long",F211&lt;&gt;Q211),(F211/D211)-1,AND(B211="Short",F211&lt;&gt;Q211),(D211-F211)/D211)</f>
        <v>0.10509296685529498</v>
      </c>
      <c r="P211" t="s">
        <v>23</v>
      </c>
      <c r="Q211" s="7">
        <v>26.568000000000001</v>
      </c>
      <c r="R211" s="8">
        <v>43900</v>
      </c>
      <c r="S211" s="10">
        <f t="shared" si="9"/>
        <v>1</v>
      </c>
      <c r="T211" s="10">
        <v>1</v>
      </c>
      <c r="V211" s="11" t="str">
        <f t="shared" si="10"/>
        <v>1</v>
      </c>
      <c r="X211" s="10">
        <v>0</v>
      </c>
      <c r="AC211">
        <f t="shared" si="11"/>
        <v>1</v>
      </c>
    </row>
    <row r="212" spans="1:29" hidden="1" x14ac:dyDescent="0.2">
      <c r="A212" t="s">
        <v>149</v>
      </c>
      <c r="B212" t="s">
        <v>25</v>
      </c>
      <c r="C212" s="6">
        <v>43906</v>
      </c>
      <c r="D212" s="7">
        <v>23.265999999999998</v>
      </c>
      <c r="E212" s="6">
        <v>43923</v>
      </c>
      <c r="F212" s="7">
        <v>27.626000000000001</v>
      </c>
      <c r="G212">
        <v>1</v>
      </c>
      <c r="H212">
        <v>0</v>
      </c>
      <c r="J212" s="7"/>
      <c r="K212" s="8"/>
      <c r="M212" s="7"/>
      <c r="N212" s="8"/>
      <c r="O212" s="9" cm="1">
        <f t="array" ref="O212">_xlfn.IFS(AND(B212="Short",F212=Q212),(D212-F212)/D212,AND(B212="Long",F212=Q212),(F212/D212)-1,AND(B212="Long",F212&lt;&gt;Q212),(F212/D212)-1,AND(B212="Short",F212&lt;&gt;Q212),(D212-F212)/D212)</f>
        <v>0.18739791971116659</v>
      </c>
      <c r="P212" t="s">
        <v>23</v>
      </c>
      <c r="Q212" s="7">
        <v>27.626000000000001</v>
      </c>
      <c r="R212" s="8">
        <v>43906</v>
      </c>
      <c r="S212" s="10">
        <f t="shared" si="9"/>
        <v>17</v>
      </c>
      <c r="T212" s="10">
        <v>1</v>
      </c>
      <c r="V212" s="11" t="str">
        <f t="shared" si="10"/>
        <v>1</v>
      </c>
      <c r="X212" s="10">
        <v>0</v>
      </c>
      <c r="AC212">
        <f t="shared" si="11"/>
        <v>17</v>
      </c>
    </row>
    <row r="213" spans="1:29" hidden="1" x14ac:dyDescent="0.2">
      <c r="A213" t="s">
        <v>142</v>
      </c>
      <c r="B213" t="s">
        <v>25</v>
      </c>
      <c r="C213" s="6">
        <v>43906</v>
      </c>
      <c r="D213" s="7">
        <v>68.795000000000002</v>
      </c>
      <c r="E213" s="6">
        <v>43907</v>
      </c>
      <c r="F213" s="7">
        <v>76.745000000000005</v>
      </c>
      <c r="G213">
        <v>1</v>
      </c>
      <c r="H213">
        <v>0</v>
      </c>
      <c r="J213" s="7"/>
      <c r="K213" s="8"/>
      <c r="M213" s="7"/>
      <c r="N213" s="8"/>
      <c r="O213" s="9" cm="1">
        <f t="array" ref="O213">_xlfn.IFS(AND(B213="Short",F213=Q213),(D213-F213)/D213,AND(B213="Long",F213=Q213),(F213/D213)-1,AND(B213="Long",F213&lt;&gt;Q213),(F213/D213)-1,AND(B213="Short",F213&lt;&gt;Q213),(D213-F213)/D213)</f>
        <v>0.11556072388981753</v>
      </c>
      <c r="P213" t="s">
        <v>23</v>
      </c>
      <c r="Q213" s="7">
        <v>76.745000000000005</v>
      </c>
      <c r="R213" s="8">
        <v>43906</v>
      </c>
      <c r="S213" s="10">
        <f t="shared" si="9"/>
        <v>1</v>
      </c>
      <c r="T213" s="10">
        <v>1</v>
      </c>
      <c r="V213" s="11" t="str">
        <f t="shared" si="10"/>
        <v>1</v>
      </c>
      <c r="X213" s="10">
        <v>0</v>
      </c>
      <c r="AC213">
        <f t="shared" si="11"/>
        <v>1</v>
      </c>
    </row>
    <row r="214" spans="1:29" hidden="1" x14ac:dyDescent="0.2">
      <c r="A214" t="s">
        <v>149</v>
      </c>
      <c r="B214" t="s">
        <v>25</v>
      </c>
      <c r="C214" s="6">
        <v>43993</v>
      </c>
      <c r="D214" s="7">
        <v>45.427</v>
      </c>
      <c r="E214" s="6">
        <v>43998</v>
      </c>
      <c r="F214" s="7">
        <v>50.697000000000003</v>
      </c>
      <c r="G214">
        <v>1</v>
      </c>
      <c r="H214">
        <v>0</v>
      </c>
      <c r="J214" s="7"/>
      <c r="K214" s="8"/>
      <c r="M214" s="7"/>
      <c r="N214" s="8"/>
      <c r="O214" s="9" cm="1">
        <f t="array" ref="O214">_xlfn.IFS(AND(B214="Short",F214=Q214),(D214-F214)/D214,AND(B214="Long",F214=Q214),(F214/D214)-1,AND(B214="Long",F214&lt;&gt;Q214),(F214/D214)-1,AND(B214="Short",F214&lt;&gt;Q214),(D214-F214)/D214)</f>
        <v>0.11601030224315934</v>
      </c>
      <c r="P214" t="s">
        <v>23</v>
      </c>
      <c r="Q214" s="7">
        <v>50.697000000000003</v>
      </c>
      <c r="R214" s="8">
        <v>43993</v>
      </c>
      <c r="S214" s="10">
        <f t="shared" si="9"/>
        <v>5</v>
      </c>
      <c r="T214" s="10">
        <v>1</v>
      </c>
      <c r="V214" s="11" t="str">
        <f t="shared" si="10"/>
        <v>1</v>
      </c>
      <c r="X214" s="10">
        <v>0</v>
      </c>
      <c r="AC214">
        <f t="shared" si="11"/>
        <v>5</v>
      </c>
    </row>
    <row r="215" spans="1:29" hidden="1" x14ac:dyDescent="0.2">
      <c r="A215" t="s">
        <v>151</v>
      </c>
      <c r="B215" t="s">
        <v>25</v>
      </c>
      <c r="C215" s="6">
        <v>43906</v>
      </c>
      <c r="D215" s="7">
        <v>30.471</v>
      </c>
      <c r="E215" s="6">
        <v>43910</v>
      </c>
      <c r="F215" s="7">
        <v>35.280999999999999</v>
      </c>
      <c r="G215">
        <v>1</v>
      </c>
      <c r="H215">
        <v>0</v>
      </c>
      <c r="J215" s="7"/>
      <c r="K215" s="8"/>
      <c r="M215" s="7"/>
      <c r="N215" s="8"/>
      <c r="O215" s="9" cm="1">
        <f t="array" ref="O215">_xlfn.IFS(AND(B215="Short",F215=Q215),(D215-F215)/D215,AND(B215="Long",F215=Q215),(F215/D215)-1,AND(B215="Long",F215&lt;&gt;Q215),(F215/D215)-1,AND(B215="Short",F215&lt;&gt;Q215),(D215-F215)/D215)</f>
        <v>0.15785500968133626</v>
      </c>
      <c r="P215" t="s">
        <v>23</v>
      </c>
      <c r="Q215" s="7">
        <v>35.280999999999999</v>
      </c>
      <c r="R215" s="8">
        <v>43906</v>
      </c>
      <c r="S215" s="10">
        <f t="shared" si="9"/>
        <v>4</v>
      </c>
      <c r="T215" s="10">
        <v>1</v>
      </c>
      <c r="V215" s="11" t="str">
        <f t="shared" si="10"/>
        <v>1</v>
      </c>
      <c r="X215" s="10">
        <v>0</v>
      </c>
      <c r="AC215">
        <f t="shared" si="11"/>
        <v>4</v>
      </c>
    </row>
    <row r="216" spans="1:29" x14ac:dyDescent="0.2">
      <c r="A216" t="s">
        <v>142</v>
      </c>
      <c r="B216" t="s">
        <v>25</v>
      </c>
      <c r="C216" s="6">
        <v>45210</v>
      </c>
      <c r="D216" s="7">
        <v>77.707999999999998</v>
      </c>
      <c r="E216" s="6">
        <v>45245</v>
      </c>
      <c r="F216" s="7">
        <v>92.787999999999997</v>
      </c>
      <c r="G216">
        <v>1</v>
      </c>
      <c r="H216">
        <v>0</v>
      </c>
      <c r="J216" s="7"/>
      <c r="K216" s="8"/>
      <c r="M216" s="7"/>
      <c r="N216" s="8"/>
      <c r="O216" s="9" cm="1">
        <f t="array" ref="O216">_xlfn.IFS(AND(B216="Short",F216=Q216),(D216-F216)/D216,AND(B216="Long",F216=Q216),(F216/D216)-1,AND(B216="Long",F216&lt;&gt;Q216),(F216/D216)-1,AND(B216="Short",F216&lt;&gt;Q216),(D216-F216)/D216)</f>
        <v>0.19405981366139913</v>
      </c>
      <c r="P216" t="s">
        <v>23</v>
      </c>
      <c r="Q216" s="7">
        <v>92.787999999999997</v>
      </c>
      <c r="R216" s="8">
        <v>45210</v>
      </c>
      <c r="S216" s="10">
        <f t="shared" si="9"/>
        <v>35</v>
      </c>
      <c r="T216" s="10">
        <v>1</v>
      </c>
      <c r="V216" s="11" t="str">
        <f t="shared" si="10"/>
        <v>1</v>
      </c>
      <c r="X216" s="10">
        <v>0</v>
      </c>
      <c r="AC216">
        <f t="shared" si="11"/>
        <v>35</v>
      </c>
    </row>
    <row r="217" spans="1:29" hidden="1" x14ac:dyDescent="0.2">
      <c r="A217" t="s">
        <v>152</v>
      </c>
      <c r="B217" t="s">
        <v>25</v>
      </c>
      <c r="C217" s="6">
        <v>43906</v>
      </c>
      <c r="D217" s="7">
        <v>30.867999999999999</v>
      </c>
      <c r="E217" s="6">
        <v>43907</v>
      </c>
      <c r="F217" s="7">
        <v>34.448</v>
      </c>
      <c r="G217">
        <v>1</v>
      </c>
      <c r="H217">
        <v>0</v>
      </c>
      <c r="J217" s="7"/>
      <c r="K217" s="8"/>
      <c r="M217" s="7"/>
      <c r="N217" s="8"/>
      <c r="O217" s="9" cm="1">
        <f t="array" ref="O217">_xlfn.IFS(AND(B217="Short",F217=Q217),(D217-F217)/D217,AND(B217="Long",F217=Q217),(F217/D217)-1,AND(B217="Long",F217&lt;&gt;Q217),(F217/D217)-1,AND(B217="Short",F217&lt;&gt;Q217),(D217-F217)/D217)</f>
        <v>0.1159777115459375</v>
      </c>
      <c r="P217" t="s">
        <v>23</v>
      </c>
      <c r="Q217" s="7">
        <v>34.448</v>
      </c>
      <c r="R217" s="8">
        <v>43906</v>
      </c>
      <c r="S217" s="10">
        <f t="shared" si="9"/>
        <v>1</v>
      </c>
      <c r="T217" s="10">
        <v>1</v>
      </c>
      <c r="V217" s="11" t="str">
        <f t="shared" si="10"/>
        <v>1</v>
      </c>
      <c r="X217" s="10">
        <v>0</v>
      </c>
      <c r="AC217">
        <f t="shared" si="11"/>
        <v>1</v>
      </c>
    </row>
    <row r="218" spans="1:29" hidden="1" x14ac:dyDescent="0.2">
      <c r="A218" t="s">
        <v>145</v>
      </c>
      <c r="B218" t="s">
        <v>25</v>
      </c>
      <c r="C218" s="6">
        <v>43993</v>
      </c>
      <c r="D218" s="7">
        <v>12.347</v>
      </c>
      <c r="E218" s="6">
        <v>43998</v>
      </c>
      <c r="F218" s="7">
        <v>13.817</v>
      </c>
      <c r="G218">
        <v>1</v>
      </c>
      <c r="H218">
        <v>0</v>
      </c>
      <c r="J218" s="7"/>
      <c r="K218" s="8"/>
      <c r="M218" s="7"/>
      <c r="N218" s="8"/>
      <c r="O218" s="9" cm="1">
        <f t="array" ref="O218">_xlfn.IFS(AND(B218="Short",F218=Q218),(D218-F218)/D218,AND(B218="Long",F218=Q218),(F218/D218)-1,AND(B218="Long",F218&lt;&gt;Q218),(F218/D218)-1,AND(B218="Short",F218&lt;&gt;Q218),(D218-F218)/D218)</f>
        <v>0.11905726087308666</v>
      </c>
      <c r="P218" t="s">
        <v>23</v>
      </c>
      <c r="Q218" s="7">
        <v>13.817</v>
      </c>
      <c r="R218" s="8">
        <v>43993</v>
      </c>
      <c r="S218" s="10">
        <f t="shared" si="9"/>
        <v>5</v>
      </c>
      <c r="T218" s="10">
        <v>1</v>
      </c>
      <c r="V218" s="11" t="str">
        <f t="shared" si="10"/>
        <v>1</v>
      </c>
      <c r="X218" s="10">
        <v>0</v>
      </c>
      <c r="AC218">
        <f t="shared" si="11"/>
        <v>5</v>
      </c>
    </row>
    <row r="219" spans="1:29" hidden="1" x14ac:dyDescent="0.2">
      <c r="A219" t="s">
        <v>155</v>
      </c>
      <c r="B219" t="s">
        <v>22</v>
      </c>
      <c r="C219" s="6">
        <v>43903</v>
      </c>
      <c r="D219" s="7">
        <v>179.739</v>
      </c>
      <c r="E219" s="6">
        <v>43906</v>
      </c>
      <c r="F219" s="7">
        <v>161.62899999999999</v>
      </c>
      <c r="G219">
        <v>1</v>
      </c>
      <c r="H219">
        <v>0</v>
      </c>
      <c r="J219" s="7"/>
      <c r="K219" s="8"/>
      <c r="M219" s="7"/>
      <c r="N219" s="8"/>
      <c r="O219" s="9" cm="1">
        <f t="array" ref="O219">_xlfn.IFS(AND(B219="Short",F219=Q219),(D219-F219)/D219,AND(B219="Long",F219=Q219),(F219/D219)-1,AND(B219="Long",F219&lt;&gt;Q219),(F219/D219)-1,AND(B219="Short",F219&lt;&gt;Q219),(D219-F219)/D219)</f>
        <v>0.10075720906425435</v>
      </c>
      <c r="P219" t="s">
        <v>23</v>
      </c>
      <c r="Q219" s="7">
        <v>161.62899999999999</v>
      </c>
      <c r="R219" s="8">
        <v>43903</v>
      </c>
      <c r="S219" s="10">
        <f t="shared" si="9"/>
        <v>3</v>
      </c>
      <c r="T219" s="10">
        <v>1</v>
      </c>
      <c r="V219" s="11" t="str">
        <f t="shared" si="10"/>
        <v>1</v>
      </c>
      <c r="X219" s="10">
        <v>0</v>
      </c>
      <c r="AC219">
        <f t="shared" si="11"/>
        <v>3</v>
      </c>
    </row>
    <row r="220" spans="1:29" hidden="1" x14ac:dyDescent="0.2">
      <c r="A220" t="s">
        <v>155</v>
      </c>
      <c r="B220" t="s">
        <v>25</v>
      </c>
      <c r="C220" s="6">
        <v>43906</v>
      </c>
      <c r="D220" s="7">
        <v>169.93199999999999</v>
      </c>
      <c r="E220" s="6">
        <v>43921</v>
      </c>
      <c r="F220" s="7">
        <v>194.452</v>
      </c>
      <c r="G220">
        <v>1</v>
      </c>
      <c r="H220">
        <v>0</v>
      </c>
      <c r="J220" s="7"/>
      <c r="K220" s="8"/>
      <c r="M220" s="7"/>
      <c r="N220" s="8"/>
      <c r="O220" s="9" cm="1">
        <f t="array" ref="O220">_xlfn.IFS(AND(B220="Short",F220=Q220),(D220-F220)/D220,AND(B220="Long",F220=Q220),(F220/D220)-1,AND(B220="Long",F220&lt;&gt;Q220),(F220/D220)-1,AND(B220="Short",F220&lt;&gt;Q220),(D220-F220)/D220)</f>
        <v>0.14429301132217609</v>
      </c>
      <c r="P220" t="s">
        <v>23</v>
      </c>
      <c r="Q220" s="7">
        <v>194.452</v>
      </c>
      <c r="R220" s="8">
        <v>43906</v>
      </c>
      <c r="S220" s="10">
        <f t="shared" si="9"/>
        <v>15</v>
      </c>
      <c r="T220" s="10">
        <v>1</v>
      </c>
      <c r="V220" s="11" t="str">
        <f t="shared" si="10"/>
        <v>1</v>
      </c>
      <c r="X220" s="10">
        <v>0</v>
      </c>
      <c r="AC220">
        <f t="shared" si="11"/>
        <v>15</v>
      </c>
    </row>
    <row r="221" spans="1:29" hidden="1" x14ac:dyDescent="0.2">
      <c r="A221" t="s">
        <v>164</v>
      </c>
      <c r="B221" t="s">
        <v>22</v>
      </c>
      <c r="C221" s="6">
        <v>44707</v>
      </c>
      <c r="D221" s="7">
        <v>221.83600000000001</v>
      </c>
      <c r="E221" s="6">
        <v>45076</v>
      </c>
      <c r="F221" s="7">
        <v>203.84</v>
      </c>
      <c r="G221">
        <v>0</v>
      </c>
      <c r="H221">
        <v>0</v>
      </c>
      <c r="J221" s="7"/>
      <c r="K221" s="8"/>
      <c r="M221" s="7"/>
      <c r="N221" s="8"/>
      <c r="O221" s="9" cm="1">
        <f t="array" ref="O221">_xlfn.IFS(AND(B221="Short",F221=Q221),(D221-F221)/D221,AND(B221="Long",F221=Q221),(F221/D221)-1,AND(B221="Long",F221&lt;&gt;Q221),(F221/D221)-1,AND(B221="Short",F221&lt;&gt;Q221),(D221-F221)/D221)</f>
        <v>8.1122991759678353E-2</v>
      </c>
      <c r="P221" t="s">
        <v>23</v>
      </c>
      <c r="Q221" s="7">
        <v>192.39599999999999</v>
      </c>
      <c r="R221" s="8">
        <v>44707</v>
      </c>
      <c r="S221" s="10">
        <f t="shared" si="9"/>
        <v>369</v>
      </c>
      <c r="T221" s="10">
        <v>0</v>
      </c>
      <c r="V221" s="11" t="b">
        <f t="shared" si="10"/>
        <v>0</v>
      </c>
      <c r="X221" s="10">
        <v>0</v>
      </c>
      <c r="AC221">
        <f t="shared" si="11"/>
        <v>369</v>
      </c>
    </row>
    <row r="222" spans="1:29" hidden="1" x14ac:dyDescent="0.2">
      <c r="A222" t="s">
        <v>155</v>
      </c>
      <c r="B222" t="s">
        <v>22</v>
      </c>
      <c r="C222" s="6">
        <v>44649</v>
      </c>
      <c r="D222" s="7">
        <v>304.72215</v>
      </c>
      <c r="E222" s="6">
        <v>44657</v>
      </c>
      <c r="F222" s="7">
        <v>271.90865000000002</v>
      </c>
      <c r="G222">
        <v>1</v>
      </c>
      <c r="H222">
        <v>0</v>
      </c>
      <c r="J222" s="7"/>
      <c r="K222" s="8"/>
      <c r="M222" s="7"/>
      <c r="N222" s="8"/>
      <c r="O222" s="9" cm="1">
        <f t="array" ref="O222">_xlfn.IFS(AND(B222="Short",F222=Q222),(D222-F222)/D222,AND(B222="Long",F222=Q222),(F222/D222)-1,AND(B222="Long",F222&lt;&gt;Q222),(F222/D222)-1,AND(B222="Short",F222&lt;&gt;Q222),(D222-F222)/D222)</f>
        <v>0.10768334366241501</v>
      </c>
      <c r="P222" t="s">
        <v>23</v>
      </c>
      <c r="Q222" s="7">
        <v>271.90865000000002</v>
      </c>
      <c r="R222" s="8">
        <v>44649</v>
      </c>
      <c r="S222" s="10">
        <f t="shared" si="9"/>
        <v>8</v>
      </c>
      <c r="T222" s="10">
        <v>1</v>
      </c>
      <c r="V222" s="11" t="str">
        <f t="shared" si="10"/>
        <v>1</v>
      </c>
      <c r="X222" s="10">
        <v>0</v>
      </c>
      <c r="AC222">
        <f t="shared" si="11"/>
        <v>8</v>
      </c>
    </row>
    <row r="223" spans="1:29" hidden="1" x14ac:dyDescent="0.2">
      <c r="A223" t="s">
        <v>147</v>
      </c>
      <c r="B223" t="s">
        <v>25</v>
      </c>
      <c r="C223" s="6">
        <v>43902</v>
      </c>
      <c r="D223" s="7">
        <v>55.475250000000003</v>
      </c>
      <c r="E223" s="6">
        <v>43903</v>
      </c>
      <c r="F223" s="7">
        <v>63.952750000000002</v>
      </c>
      <c r="G223">
        <v>1</v>
      </c>
      <c r="H223">
        <v>0</v>
      </c>
      <c r="J223" s="7"/>
      <c r="K223" s="8"/>
      <c r="M223" s="7"/>
      <c r="N223" s="8"/>
      <c r="O223" s="9" cm="1">
        <f t="array" ref="O223">_xlfn.IFS(AND(B223="Short",F223=Q223),(D223-F223)/D223,AND(B223="Long",F223=Q223),(F223/D223)-1,AND(B223="Long",F223&lt;&gt;Q223),(F223/D223)-1,AND(B223="Short",F223&lt;&gt;Q223),(D223-F223)/D223)</f>
        <v>0.1528158953767671</v>
      </c>
      <c r="P223" t="s">
        <v>23</v>
      </c>
      <c r="Q223" s="7">
        <v>63.952750000000002</v>
      </c>
      <c r="R223" s="8">
        <v>43902</v>
      </c>
      <c r="S223" s="10">
        <f t="shared" si="9"/>
        <v>1</v>
      </c>
      <c r="T223" s="10">
        <v>1</v>
      </c>
      <c r="V223" s="11" t="str">
        <f t="shared" si="10"/>
        <v>1</v>
      </c>
      <c r="X223" s="10">
        <v>0</v>
      </c>
      <c r="AC223">
        <f t="shared" si="11"/>
        <v>1</v>
      </c>
    </row>
    <row r="224" spans="1:29" hidden="1" x14ac:dyDescent="0.2">
      <c r="A224" t="s">
        <v>147</v>
      </c>
      <c r="B224" t="s">
        <v>25</v>
      </c>
      <c r="C224" s="6">
        <v>43906</v>
      </c>
      <c r="D224" s="7">
        <v>54.475499999999997</v>
      </c>
      <c r="E224" s="6">
        <v>43915</v>
      </c>
      <c r="F224" s="7">
        <v>61.730499999999999</v>
      </c>
      <c r="G224">
        <v>1</v>
      </c>
      <c r="H224">
        <v>0</v>
      </c>
      <c r="J224" s="7"/>
      <c r="K224" s="8"/>
      <c r="M224" s="7"/>
      <c r="N224" s="8"/>
      <c r="O224" s="9" cm="1">
        <f t="array" ref="O224">_xlfn.IFS(AND(B224="Short",F224=Q224),(D224-F224)/D224,AND(B224="Long",F224=Q224),(F224/D224)-1,AND(B224="Long",F224&lt;&gt;Q224),(F224/D224)-1,AND(B224="Short",F224&lt;&gt;Q224),(D224-F224)/D224)</f>
        <v>0.13317913557470784</v>
      </c>
      <c r="P224" t="s">
        <v>23</v>
      </c>
      <c r="Q224" s="7">
        <v>61.730499999999999</v>
      </c>
      <c r="R224" s="8">
        <v>43906</v>
      </c>
      <c r="S224" s="10">
        <f t="shared" si="9"/>
        <v>9</v>
      </c>
      <c r="T224" s="10">
        <v>1</v>
      </c>
      <c r="V224" s="11" t="str">
        <f t="shared" si="10"/>
        <v>1</v>
      </c>
      <c r="X224" s="10">
        <v>0</v>
      </c>
      <c r="AC224">
        <f t="shared" si="11"/>
        <v>9</v>
      </c>
    </row>
    <row r="225" spans="1:29" hidden="1" x14ac:dyDescent="0.2">
      <c r="A225" t="s">
        <v>147</v>
      </c>
      <c r="B225" t="s">
        <v>25</v>
      </c>
      <c r="C225" s="6">
        <v>44771</v>
      </c>
      <c r="D225" s="7">
        <v>79.123999999999995</v>
      </c>
      <c r="E225" s="6">
        <v>44775</v>
      </c>
      <c r="F225" s="7">
        <v>87.864000000000004</v>
      </c>
      <c r="G225">
        <v>1</v>
      </c>
      <c r="H225">
        <v>0</v>
      </c>
      <c r="J225" s="7"/>
      <c r="K225" s="8"/>
      <c r="M225" s="7"/>
      <c r="N225" s="8"/>
      <c r="O225" s="9" cm="1">
        <f t="array" ref="O225">_xlfn.IFS(AND(B225="Short",F225=Q225),(D225-F225)/D225,AND(B225="Long",F225=Q225),(F225/D225)-1,AND(B225="Long",F225&lt;&gt;Q225),(F225/D225)-1,AND(B225="Short",F225&lt;&gt;Q225),(D225-F225)/D225)</f>
        <v>0.11045953187402069</v>
      </c>
      <c r="P225" t="s">
        <v>23</v>
      </c>
      <c r="Q225" s="7">
        <v>87.864000000000004</v>
      </c>
      <c r="R225" s="8">
        <v>44771</v>
      </c>
      <c r="S225" s="10">
        <f t="shared" si="9"/>
        <v>4</v>
      </c>
      <c r="T225" s="10">
        <v>1</v>
      </c>
      <c r="V225" s="11" t="str">
        <f t="shared" si="10"/>
        <v>1</v>
      </c>
      <c r="X225" s="10">
        <v>0</v>
      </c>
      <c r="AC225">
        <f t="shared" si="11"/>
        <v>4</v>
      </c>
    </row>
    <row r="226" spans="1:29" hidden="1" x14ac:dyDescent="0.2">
      <c r="A226" t="s">
        <v>147</v>
      </c>
      <c r="B226" t="s">
        <v>22</v>
      </c>
      <c r="C226" s="6">
        <v>44862</v>
      </c>
      <c r="D226" s="7">
        <v>112.473</v>
      </c>
      <c r="E226" s="6">
        <v>45163</v>
      </c>
      <c r="F226" s="7">
        <v>100.003</v>
      </c>
      <c r="G226">
        <v>1</v>
      </c>
      <c r="H226">
        <v>0</v>
      </c>
      <c r="J226" s="7"/>
      <c r="K226" s="8"/>
      <c r="M226" s="7"/>
      <c r="N226" s="8"/>
      <c r="O226" s="9" cm="1">
        <f t="array" ref="O226">_xlfn.IFS(AND(B226="Short",F226=Q226),(D226-F226)/D226,AND(B226="Long",F226=Q226),(F226/D226)-1,AND(B226="Long",F226&lt;&gt;Q226),(F226/D226)-1,AND(B226="Short",F226&lt;&gt;Q226),(D226-F226)/D226)</f>
        <v>0.11087105349728378</v>
      </c>
      <c r="P226" t="s">
        <v>23</v>
      </c>
      <c r="Q226" s="7">
        <v>100.003</v>
      </c>
      <c r="R226" s="8">
        <v>44862</v>
      </c>
      <c r="S226" s="10">
        <f t="shared" si="9"/>
        <v>301</v>
      </c>
      <c r="T226" s="10">
        <v>1</v>
      </c>
      <c r="V226" s="11" t="str">
        <f t="shared" si="10"/>
        <v>1</v>
      </c>
      <c r="X226" s="10">
        <v>0</v>
      </c>
      <c r="AC226">
        <f t="shared" si="11"/>
        <v>301</v>
      </c>
    </row>
    <row r="227" spans="1:29" hidden="1" x14ac:dyDescent="0.2">
      <c r="A227" t="s">
        <v>147</v>
      </c>
      <c r="B227" t="s">
        <v>22</v>
      </c>
      <c r="C227" s="6">
        <v>45226</v>
      </c>
      <c r="D227" s="7">
        <v>91.566000000000003</v>
      </c>
      <c r="E227" s="6">
        <v>45499</v>
      </c>
      <c r="F227" s="7">
        <v>79.926000000000002</v>
      </c>
      <c r="G227">
        <v>1</v>
      </c>
      <c r="H227">
        <v>0</v>
      </c>
      <c r="J227" s="7"/>
      <c r="K227" s="8"/>
      <c r="M227" s="7"/>
      <c r="N227" s="8"/>
      <c r="O227" s="9" cm="1">
        <f t="array" ref="O227">_xlfn.IFS(AND(B227="Short",F227=Q227),(D227-F227)/D227,AND(B227="Long",F227=Q227),(F227/D227)-1,AND(B227="Long",F227&lt;&gt;Q227),(F227/D227)-1,AND(B227="Short",F227&lt;&gt;Q227),(D227-F227)/D227)</f>
        <v>0.12712142061463863</v>
      </c>
      <c r="P227" t="s">
        <v>23</v>
      </c>
      <c r="Q227" s="7">
        <v>79.926000000000002</v>
      </c>
      <c r="R227" s="8">
        <v>45226</v>
      </c>
      <c r="S227" s="10">
        <f t="shared" si="9"/>
        <v>273</v>
      </c>
      <c r="T227" s="10">
        <v>1</v>
      </c>
      <c r="V227" s="11" t="str">
        <f t="shared" si="10"/>
        <v>1</v>
      </c>
      <c r="X227" s="10">
        <v>0</v>
      </c>
      <c r="AC227">
        <f t="shared" si="11"/>
        <v>273</v>
      </c>
    </row>
    <row r="228" spans="1:29" hidden="1" x14ac:dyDescent="0.2">
      <c r="A228" t="s">
        <v>156</v>
      </c>
      <c r="B228" t="s">
        <v>25</v>
      </c>
      <c r="C228" s="6">
        <v>43906</v>
      </c>
      <c r="D228" s="7">
        <v>226.00700000000001</v>
      </c>
      <c r="E228" s="6">
        <v>43916</v>
      </c>
      <c r="F228" s="7">
        <v>256.077</v>
      </c>
      <c r="G228">
        <v>1</v>
      </c>
      <c r="H228">
        <v>0</v>
      </c>
      <c r="J228" s="7"/>
      <c r="K228" s="8"/>
      <c r="M228" s="7"/>
      <c r="N228" s="8"/>
      <c r="O228" s="9" cm="1">
        <f t="array" ref="O228">_xlfn.IFS(AND(B228="Short",F228=Q228),(D228-F228)/D228,AND(B228="Long",F228=Q228),(F228/D228)-1,AND(B228="Long",F228&lt;&gt;Q228),(F228/D228)-1,AND(B228="Short",F228&lt;&gt;Q228),(D228-F228)/D228)</f>
        <v>0.13304897635913937</v>
      </c>
      <c r="P228" t="s">
        <v>23</v>
      </c>
      <c r="Q228" s="7">
        <v>256.077</v>
      </c>
      <c r="R228" s="8">
        <v>43906</v>
      </c>
      <c r="S228" s="10">
        <f t="shared" si="9"/>
        <v>10</v>
      </c>
      <c r="T228" s="10">
        <v>1</v>
      </c>
      <c r="V228" s="11" t="str">
        <f t="shared" si="10"/>
        <v>1</v>
      </c>
      <c r="X228" s="10">
        <v>0</v>
      </c>
      <c r="AC228">
        <f t="shared" si="11"/>
        <v>10</v>
      </c>
    </row>
    <row r="229" spans="1:29" hidden="1" x14ac:dyDescent="0.2">
      <c r="A229" t="s">
        <v>153</v>
      </c>
      <c r="B229" t="s">
        <v>25</v>
      </c>
      <c r="C229" s="6">
        <v>43906</v>
      </c>
      <c r="D229" s="7">
        <v>93.462999999999994</v>
      </c>
      <c r="E229" s="6">
        <v>43909</v>
      </c>
      <c r="F229" s="7">
        <v>108.093</v>
      </c>
      <c r="G229">
        <v>1</v>
      </c>
      <c r="H229">
        <v>0</v>
      </c>
      <c r="J229" s="7"/>
      <c r="K229" s="8"/>
      <c r="M229" s="7"/>
      <c r="N229" s="8"/>
      <c r="O229" s="9" cm="1">
        <f t="array" ref="O229">_xlfn.IFS(AND(B229="Short",F229=Q229),(D229-F229)/D229,AND(B229="Long",F229=Q229),(F229/D229)-1,AND(B229="Long",F229&lt;&gt;Q229),(F229/D229)-1,AND(B229="Short",F229&lt;&gt;Q229),(D229-F229)/D229)</f>
        <v>0.15653253159004099</v>
      </c>
      <c r="P229" t="s">
        <v>23</v>
      </c>
      <c r="Q229" s="7">
        <v>108.093</v>
      </c>
      <c r="R229" s="8">
        <v>43906</v>
      </c>
      <c r="S229" s="10">
        <f t="shared" si="9"/>
        <v>3</v>
      </c>
      <c r="T229" s="10">
        <v>1</v>
      </c>
      <c r="V229" s="11" t="str">
        <f t="shared" si="10"/>
        <v>1</v>
      </c>
      <c r="X229" s="10">
        <v>0</v>
      </c>
      <c r="AC229">
        <f t="shared" si="11"/>
        <v>3</v>
      </c>
    </row>
    <row r="230" spans="1:29" hidden="1" x14ac:dyDescent="0.2">
      <c r="A230" t="s">
        <v>153</v>
      </c>
      <c r="B230" t="s">
        <v>22</v>
      </c>
      <c r="C230" s="6">
        <v>44013</v>
      </c>
      <c r="D230" s="7">
        <v>156.98699999999999</v>
      </c>
      <c r="E230" s="6">
        <v>44379</v>
      </c>
      <c r="F230" s="7">
        <v>299.38</v>
      </c>
      <c r="G230">
        <v>0</v>
      </c>
      <c r="H230">
        <v>0</v>
      </c>
      <c r="J230" s="7"/>
      <c r="K230" s="8"/>
      <c r="M230" s="7"/>
      <c r="N230" s="8"/>
      <c r="O230" s="9" cm="1">
        <f t="array" ref="O230">_xlfn.IFS(AND(B230="Short",F230=Q230),(D230-F230)/D230,AND(B230="Long",F230=Q230),(F230/D230)-1,AND(B230="Long",F230&lt;&gt;Q230),(F230/D230)-1,AND(B230="Short",F230&lt;&gt;Q230),(D230-F230)/D230)</f>
        <v>-0.90703688840477237</v>
      </c>
      <c r="P230" t="s">
        <v>23</v>
      </c>
      <c r="Q230" s="7">
        <v>138.357</v>
      </c>
      <c r="R230" s="8">
        <v>44013</v>
      </c>
      <c r="S230" s="10">
        <f t="shared" si="9"/>
        <v>366</v>
      </c>
      <c r="T230" s="10">
        <v>0</v>
      </c>
      <c r="V230" s="11" t="b">
        <f t="shared" si="10"/>
        <v>0</v>
      </c>
      <c r="X230" s="10">
        <v>0</v>
      </c>
      <c r="AC230" t="b">
        <f t="shared" si="11"/>
        <v>0</v>
      </c>
    </row>
    <row r="231" spans="1:29" x14ac:dyDescent="0.2">
      <c r="A231" t="s">
        <v>164</v>
      </c>
      <c r="B231" t="s">
        <v>25</v>
      </c>
      <c r="C231" s="6">
        <v>45169</v>
      </c>
      <c r="D231" s="7">
        <v>131.524</v>
      </c>
      <c r="E231" s="6">
        <v>45363</v>
      </c>
      <c r="F231" s="7">
        <v>160.56399999999999</v>
      </c>
      <c r="G231">
        <v>1</v>
      </c>
      <c r="H231">
        <v>0</v>
      </c>
      <c r="J231" s="7"/>
      <c r="K231" s="8"/>
      <c r="M231" s="7"/>
      <c r="N231" s="8"/>
      <c r="O231" s="9" cm="1">
        <f t="array" ref="O231">_xlfn.IFS(AND(B231="Short",F231=Q231),(D231-F231)/D231,AND(B231="Long",F231=Q231),(F231/D231)-1,AND(B231="Long",F231&lt;&gt;Q231),(F231/D231)-1,AND(B231="Short",F231&lt;&gt;Q231),(D231-F231)/D231)</f>
        <v>0.22079620449499715</v>
      </c>
      <c r="P231" t="s">
        <v>23</v>
      </c>
      <c r="Q231" s="7">
        <v>160.56399999999999</v>
      </c>
      <c r="R231" s="8">
        <v>45169</v>
      </c>
      <c r="S231" s="10">
        <f t="shared" si="9"/>
        <v>194</v>
      </c>
      <c r="T231" s="10">
        <v>1</v>
      </c>
      <c r="V231" s="11" t="str">
        <f t="shared" si="10"/>
        <v>1</v>
      </c>
      <c r="X231" s="10">
        <v>0</v>
      </c>
      <c r="AC231">
        <f t="shared" si="11"/>
        <v>194</v>
      </c>
    </row>
    <row r="232" spans="1:29" hidden="1" x14ac:dyDescent="0.2">
      <c r="A232" t="s">
        <v>158</v>
      </c>
      <c r="B232" t="s">
        <v>22</v>
      </c>
      <c r="C232" s="6">
        <v>44144</v>
      </c>
      <c r="D232" s="7">
        <v>45.973599999999998</v>
      </c>
      <c r="E232" s="6">
        <v>44510</v>
      </c>
      <c r="F232" s="7">
        <v>67.883899999999997</v>
      </c>
      <c r="G232">
        <v>0</v>
      </c>
      <c r="H232">
        <v>0</v>
      </c>
      <c r="J232" s="7"/>
      <c r="K232" s="8"/>
      <c r="M232" s="7"/>
      <c r="N232" s="8"/>
      <c r="O232" s="9" cm="1">
        <f t="array" ref="O232">_xlfn.IFS(AND(B232="Short",F232=Q232),(D232-F232)/D232,AND(B232="Long",F232=Q232),(F232/D232)-1,AND(B232="Long",F232&lt;&gt;Q232),(F232/D232)-1,AND(B232="Short",F232&lt;&gt;Q232),(D232-F232)/D232)</f>
        <v>-0.47658438756155708</v>
      </c>
      <c r="P232" t="s">
        <v>23</v>
      </c>
      <c r="Q232" s="7">
        <v>39.693600000000004</v>
      </c>
      <c r="R232" s="8">
        <v>44144</v>
      </c>
      <c r="S232" s="10">
        <f t="shared" si="9"/>
        <v>366</v>
      </c>
      <c r="T232" s="10">
        <v>0</v>
      </c>
      <c r="V232" s="11" t="b">
        <f t="shared" si="10"/>
        <v>0</v>
      </c>
      <c r="X232" s="10">
        <v>0</v>
      </c>
      <c r="AC232" t="b">
        <f t="shared" si="11"/>
        <v>0</v>
      </c>
    </row>
    <row r="233" spans="1:29" x14ac:dyDescent="0.2">
      <c r="A233" t="s">
        <v>153</v>
      </c>
      <c r="B233" t="s">
        <v>25</v>
      </c>
      <c r="C233" s="6">
        <v>45280</v>
      </c>
      <c r="D233" s="7">
        <v>249.85</v>
      </c>
      <c r="E233" s="6">
        <v>45373</v>
      </c>
      <c r="F233" s="7">
        <v>283.35000000000002</v>
      </c>
      <c r="G233">
        <v>1</v>
      </c>
      <c r="H233">
        <v>0</v>
      </c>
      <c r="J233" s="7"/>
      <c r="K233" s="8"/>
      <c r="M233" s="7"/>
      <c r="N233" s="8"/>
      <c r="O233" s="9" cm="1">
        <f t="array" ref="O233">_xlfn.IFS(AND(B233="Short",F233=Q233),(D233-F233)/D233,AND(B233="Long",F233=Q233),(F233/D233)-1,AND(B233="Long",F233&lt;&gt;Q233),(F233/D233)-1,AND(B233="Short",F233&lt;&gt;Q233),(D233-F233)/D233)</f>
        <v>0.13408044826896148</v>
      </c>
      <c r="P233" t="s">
        <v>23</v>
      </c>
      <c r="Q233" s="7">
        <v>283.35000000000002</v>
      </c>
      <c r="R233" s="8">
        <v>45280</v>
      </c>
      <c r="S233" s="10">
        <f t="shared" si="9"/>
        <v>93</v>
      </c>
      <c r="T233" s="10">
        <v>1</v>
      </c>
      <c r="V233" s="11" t="str">
        <f t="shared" si="10"/>
        <v>1</v>
      </c>
      <c r="X233" s="10">
        <v>0</v>
      </c>
      <c r="AC233">
        <f t="shared" si="11"/>
        <v>93</v>
      </c>
    </row>
    <row r="234" spans="1:29" hidden="1" x14ac:dyDescent="0.2">
      <c r="A234" t="s">
        <v>157</v>
      </c>
      <c r="B234" t="s">
        <v>25</v>
      </c>
      <c r="C234" s="6">
        <v>44034</v>
      </c>
      <c r="D234" s="7">
        <v>29.533999999999999</v>
      </c>
      <c r="E234" s="6">
        <v>44245</v>
      </c>
      <c r="F234" s="7">
        <v>34.774000000000001</v>
      </c>
      <c r="G234">
        <v>1</v>
      </c>
      <c r="H234">
        <v>0</v>
      </c>
      <c r="J234" s="7"/>
      <c r="K234" s="8"/>
      <c r="M234" s="7"/>
      <c r="N234" s="8"/>
      <c r="O234" s="9" cm="1">
        <f t="array" ref="O234">_xlfn.IFS(AND(B234="Short",F234=Q234),(D234-F234)/D234,AND(B234="Long",F234=Q234),(F234/D234)-1,AND(B234="Long",F234&lt;&gt;Q234),(F234/D234)-1,AND(B234="Short",F234&lt;&gt;Q234),(D234-F234)/D234)</f>
        <v>0.17742263154330606</v>
      </c>
      <c r="P234" t="s">
        <v>23</v>
      </c>
      <c r="Q234" s="7">
        <v>34.774000000000001</v>
      </c>
      <c r="R234" s="8">
        <v>44034</v>
      </c>
      <c r="S234" s="10">
        <f t="shared" si="9"/>
        <v>211</v>
      </c>
      <c r="T234" s="10">
        <v>1</v>
      </c>
      <c r="V234" s="11" t="str">
        <f t="shared" si="10"/>
        <v>1</v>
      </c>
      <c r="X234" s="10">
        <v>0</v>
      </c>
      <c r="AC234">
        <f t="shared" si="11"/>
        <v>211</v>
      </c>
    </row>
    <row r="235" spans="1:29" hidden="1" x14ac:dyDescent="0.2">
      <c r="A235" t="s">
        <v>163</v>
      </c>
      <c r="B235" t="s">
        <v>25</v>
      </c>
      <c r="C235" s="6">
        <v>43993</v>
      </c>
      <c r="D235" s="7">
        <v>12.791</v>
      </c>
      <c r="E235" s="6">
        <v>44033</v>
      </c>
      <c r="F235" s="7">
        <v>14.701000000000001</v>
      </c>
      <c r="G235">
        <v>1</v>
      </c>
      <c r="H235">
        <v>0</v>
      </c>
      <c r="J235" s="7"/>
      <c r="K235" s="8"/>
      <c r="M235" s="7"/>
      <c r="N235" s="8"/>
      <c r="O235" s="9" cm="1">
        <f t="array" ref="O235">_xlfn.IFS(AND(B235="Short",F235=Q235),(D235-F235)/D235,AND(B235="Long",F235=Q235),(F235/D235)-1,AND(B235="Long",F235&lt;&gt;Q235),(F235/D235)-1,AND(B235="Short",F235&lt;&gt;Q235),(D235-F235)/D235)</f>
        <v>0.14932374325697761</v>
      </c>
      <c r="P235" t="s">
        <v>23</v>
      </c>
      <c r="Q235" s="7">
        <v>14.701000000000001</v>
      </c>
      <c r="R235" s="8">
        <v>43993</v>
      </c>
      <c r="S235" s="10">
        <f t="shared" si="9"/>
        <v>40</v>
      </c>
      <c r="T235" s="10">
        <v>1</v>
      </c>
      <c r="V235" s="11" t="str">
        <f t="shared" si="10"/>
        <v>1</v>
      </c>
      <c r="X235" s="10">
        <v>0</v>
      </c>
      <c r="AC235">
        <f t="shared" si="11"/>
        <v>40</v>
      </c>
    </row>
    <row r="236" spans="1:29" hidden="1" x14ac:dyDescent="0.2">
      <c r="A236" t="s">
        <v>165</v>
      </c>
      <c r="B236" t="s">
        <v>22</v>
      </c>
      <c r="C236" s="6">
        <v>43913</v>
      </c>
      <c r="D236" s="7">
        <v>51.482999999999997</v>
      </c>
      <c r="E236" s="6">
        <v>44279</v>
      </c>
      <c r="F236" s="7">
        <v>95.63</v>
      </c>
      <c r="G236">
        <v>0</v>
      </c>
      <c r="H236">
        <v>0</v>
      </c>
      <c r="J236" s="7"/>
      <c r="K236" s="8"/>
      <c r="M236" s="7"/>
      <c r="N236" s="8"/>
      <c r="O236" s="9" cm="1">
        <f t="array" ref="O236">_xlfn.IFS(AND(B236="Short",F236=Q236),(D236-F236)/D236,AND(B236="Long",F236=Q236),(F236/D236)-1,AND(B236="Long",F236&lt;&gt;Q236),(F236/D236)-1,AND(B236="Short",F236&lt;&gt;Q236),(D236-F236)/D236)</f>
        <v>-0.85750636132315528</v>
      </c>
      <c r="P236" t="s">
        <v>23</v>
      </c>
      <c r="Q236" s="7">
        <v>45.512999999999998</v>
      </c>
      <c r="R236" s="8">
        <v>43913</v>
      </c>
      <c r="S236" s="10">
        <f t="shared" si="9"/>
        <v>366</v>
      </c>
      <c r="T236" s="10">
        <v>0</v>
      </c>
      <c r="V236" s="11" t="b">
        <f t="shared" si="10"/>
        <v>0</v>
      </c>
      <c r="X236" s="10">
        <v>0</v>
      </c>
      <c r="AC236" t="b">
        <f t="shared" si="11"/>
        <v>0</v>
      </c>
    </row>
    <row r="237" spans="1:29" hidden="1" x14ac:dyDescent="0.2">
      <c r="A237" t="s">
        <v>169</v>
      </c>
      <c r="B237" t="s">
        <v>22</v>
      </c>
      <c r="C237" s="6">
        <v>44999</v>
      </c>
      <c r="D237" s="7">
        <v>12.83</v>
      </c>
      <c r="E237" s="6">
        <v>45000</v>
      </c>
      <c r="F237" s="7">
        <v>10.93</v>
      </c>
      <c r="G237">
        <v>1</v>
      </c>
      <c r="H237">
        <v>0</v>
      </c>
      <c r="J237" s="7"/>
      <c r="K237" s="8"/>
      <c r="M237" s="7"/>
      <c r="N237" s="8"/>
      <c r="O237" s="9" cm="1">
        <f t="array" ref="O237">_xlfn.IFS(AND(B237="Short",F237=Q237),(D237-F237)/D237,AND(B237="Long",F237=Q237),(F237/D237)-1,AND(B237="Long",F237&lt;&gt;Q237),(F237/D237)-1,AND(B237="Short",F237&lt;&gt;Q237),(D237-F237)/D237)</f>
        <v>0.14809041309431023</v>
      </c>
      <c r="P237" t="s">
        <v>23</v>
      </c>
      <c r="Q237" s="7">
        <v>10.93</v>
      </c>
      <c r="R237" s="8">
        <v>44999</v>
      </c>
      <c r="S237" s="10">
        <f t="shared" si="9"/>
        <v>1</v>
      </c>
      <c r="T237" s="10">
        <v>1</v>
      </c>
      <c r="V237" s="11" t="str">
        <f t="shared" si="10"/>
        <v>1</v>
      </c>
      <c r="X237" s="10">
        <v>0</v>
      </c>
      <c r="AC237">
        <f t="shared" si="11"/>
        <v>1</v>
      </c>
    </row>
    <row r="238" spans="1:29" hidden="1" x14ac:dyDescent="0.2">
      <c r="A238" t="s">
        <v>161</v>
      </c>
      <c r="B238" t="s">
        <v>22</v>
      </c>
      <c r="C238" s="6">
        <v>43949</v>
      </c>
      <c r="D238" s="7">
        <v>146.15700000000001</v>
      </c>
      <c r="E238" s="6">
        <v>44070</v>
      </c>
      <c r="F238" s="7">
        <v>129.227</v>
      </c>
      <c r="G238">
        <v>1</v>
      </c>
      <c r="H238">
        <v>0</v>
      </c>
      <c r="J238" s="7"/>
      <c r="K238" s="8"/>
      <c r="M238" s="7"/>
      <c r="N238" s="8"/>
      <c r="O238" s="9" cm="1">
        <f t="array" ref="O238">_xlfn.IFS(AND(B238="Short",F238=Q238),(D238-F238)/D238,AND(B238="Long",F238=Q238),(F238/D238)-1,AND(B238="Long",F238&lt;&gt;Q238),(F238/D238)-1,AND(B238="Short",F238&lt;&gt;Q238),(D238-F238)/D238)</f>
        <v>0.11583434252208245</v>
      </c>
      <c r="P238" t="s">
        <v>23</v>
      </c>
      <c r="Q238" s="7">
        <v>129.227</v>
      </c>
      <c r="R238" s="8">
        <v>43949</v>
      </c>
      <c r="S238" s="10">
        <f t="shared" si="9"/>
        <v>121</v>
      </c>
      <c r="T238" s="10">
        <v>1</v>
      </c>
      <c r="V238" s="11" t="str">
        <f t="shared" si="10"/>
        <v>1</v>
      </c>
      <c r="X238" s="10">
        <v>0</v>
      </c>
      <c r="AC238">
        <f t="shared" si="11"/>
        <v>121</v>
      </c>
    </row>
    <row r="239" spans="1:29" hidden="1" x14ac:dyDescent="0.2">
      <c r="A239" t="s">
        <v>176</v>
      </c>
      <c r="B239" t="s">
        <v>25</v>
      </c>
      <c r="C239" s="6">
        <v>43906</v>
      </c>
      <c r="D239" s="7">
        <v>266.33600000000001</v>
      </c>
      <c r="E239" s="6">
        <v>43927</v>
      </c>
      <c r="F239" s="7">
        <v>319.19600000000003</v>
      </c>
      <c r="G239">
        <v>1</v>
      </c>
      <c r="H239">
        <v>0</v>
      </c>
      <c r="J239" s="7"/>
      <c r="K239" s="8"/>
      <c r="M239" s="7"/>
      <c r="N239" s="8"/>
      <c r="O239" s="9" cm="1">
        <f t="array" ref="O239">_xlfn.IFS(AND(B239="Short",F239=Q239),(D239-F239)/D239,AND(B239="Long",F239=Q239),(F239/D239)-1,AND(B239="Long",F239&lt;&gt;Q239),(F239/D239)-1,AND(B239="Short",F239&lt;&gt;Q239),(D239-F239)/D239)</f>
        <v>0.1984711041691698</v>
      </c>
      <c r="P239" t="s">
        <v>23</v>
      </c>
      <c r="Q239" s="7">
        <v>319.19600000000003</v>
      </c>
      <c r="R239" s="8">
        <v>43906</v>
      </c>
      <c r="S239" s="10">
        <f t="shared" si="9"/>
        <v>21</v>
      </c>
      <c r="T239" s="10">
        <v>1</v>
      </c>
      <c r="V239" s="11" t="str">
        <f t="shared" si="10"/>
        <v>1</v>
      </c>
      <c r="X239" s="10">
        <v>0</v>
      </c>
      <c r="AC239">
        <f t="shared" si="11"/>
        <v>21</v>
      </c>
    </row>
    <row r="240" spans="1:29" hidden="1" x14ac:dyDescent="0.2">
      <c r="A240" t="s">
        <v>161</v>
      </c>
      <c r="B240" t="s">
        <v>22</v>
      </c>
      <c r="C240" s="6">
        <v>44144</v>
      </c>
      <c r="D240" s="7">
        <v>159.33699999999999</v>
      </c>
      <c r="E240" s="6">
        <v>44510</v>
      </c>
      <c r="F240" s="7">
        <v>225.46</v>
      </c>
      <c r="G240">
        <v>0</v>
      </c>
      <c r="H240">
        <v>0</v>
      </c>
      <c r="J240" s="7"/>
      <c r="K240" s="8"/>
      <c r="M240" s="7"/>
      <c r="N240" s="8"/>
      <c r="O240" s="9" cm="1">
        <f t="array" ref="O240">_xlfn.IFS(AND(B240="Short",F240=Q240),(D240-F240)/D240,AND(B240="Long",F240=Q240),(F240/D240)-1,AND(B240="Long",F240&lt;&gt;Q240),(F240/D240)-1,AND(B240="Short",F240&lt;&gt;Q240),(D240-F240)/D240)</f>
        <v>-0.41498835800849787</v>
      </c>
      <c r="P240" t="s">
        <v>23</v>
      </c>
      <c r="Q240" s="7">
        <v>142.70699999999999</v>
      </c>
      <c r="R240" s="8">
        <v>44144</v>
      </c>
      <c r="S240" s="10">
        <f t="shared" si="9"/>
        <v>366</v>
      </c>
      <c r="T240" s="10">
        <v>0</v>
      </c>
      <c r="V240" s="11" t="b">
        <f t="shared" si="10"/>
        <v>0</v>
      </c>
      <c r="X240" s="10">
        <v>0</v>
      </c>
      <c r="AC240" t="b">
        <f t="shared" si="11"/>
        <v>0</v>
      </c>
    </row>
    <row r="241" spans="1:29" hidden="1" x14ac:dyDescent="0.2">
      <c r="A241" t="s">
        <v>170</v>
      </c>
      <c r="B241" t="s">
        <v>25</v>
      </c>
      <c r="C241" s="6">
        <v>43906</v>
      </c>
      <c r="D241" s="7">
        <v>94.128</v>
      </c>
      <c r="E241" s="6">
        <v>43929</v>
      </c>
      <c r="F241" s="7">
        <v>105.408</v>
      </c>
      <c r="G241">
        <v>1</v>
      </c>
      <c r="H241">
        <v>0</v>
      </c>
      <c r="J241" s="7"/>
      <c r="K241" s="8"/>
      <c r="M241" s="7"/>
      <c r="N241" s="8"/>
      <c r="O241" s="9" cm="1">
        <f t="array" ref="O241">_xlfn.IFS(AND(B241="Short",F241=Q241),(D241-F241)/D241,AND(B241="Long",F241=Q241),(F241/D241)-1,AND(B241="Long",F241&lt;&gt;Q241),(F241/D241)-1,AND(B241="Short",F241&lt;&gt;Q241),(D241-F241)/D241)</f>
        <v>0.11983681795002554</v>
      </c>
      <c r="P241" t="s">
        <v>23</v>
      </c>
      <c r="Q241" s="7">
        <v>105.408</v>
      </c>
      <c r="R241" s="8">
        <v>43906</v>
      </c>
      <c r="S241" s="10">
        <f t="shared" si="9"/>
        <v>23</v>
      </c>
      <c r="T241" s="10">
        <v>1</v>
      </c>
      <c r="V241" s="11" t="str">
        <f t="shared" si="10"/>
        <v>1</v>
      </c>
      <c r="X241" s="10">
        <v>0</v>
      </c>
      <c r="AC241">
        <f t="shared" si="11"/>
        <v>23</v>
      </c>
    </row>
    <row r="242" spans="1:29" hidden="1" x14ac:dyDescent="0.2">
      <c r="A242" t="s">
        <v>166</v>
      </c>
      <c r="B242" t="s">
        <v>22</v>
      </c>
      <c r="C242" s="6">
        <v>43938</v>
      </c>
      <c r="D242" s="7">
        <v>84.307000000000002</v>
      </c>
      <c r="E242" s="6">
        <v>43944</v>
      </c>
      <c r="F242" s="7">
        <v>75.677000000000007</v>
      </c>
      <c r="G242">
        <v>1</v>
      </c>
      <c r="H242">
        <v>0</v>
      </c>
      <c r="J242" s="7"/>
      <c r="K242" s="8"/>
      <c r="M242" s="7"/>
      <c r="N242" s="8"/>
      <c r="O242" s="9" cm="1">
        <f t="array" ref="O242">_xlfn.IFS(AND(B242="Short",F242=Q242),(D242-F242)/D242,AND(B242="Long",F242=Q242),(F242/D242)-1,AND(B242="Long",F242&lt;&gt;Q242),(F242/D242)-1,AND(B242="Short",F242&lt;&gt;Q242),(D242-F242)/D242)</f>
        <v>0.10236397926625304</v>
      </c>
      <c r="P242" t="s">
        <v>23</v>
      </c>
      <c r="Q242" s="7">
        <v>75.677000000000007</v>
      </c>
      <c r="R242" s="8">
        <v>43938</v>
      </c>
      <c r="S242" s="10">
        <f t="shared" si="9"/>
        <v>6</v>
      </c>
      <c r="T242" s="10">
        <v>1</v>
      </c>
      <c r="V242" s="11" t="str">
        <f t="shared" si="10"/>
        <v>1</v>
      </c>
      <c r="X242" s="10">
        <v>0</v>
      </c>
      <c r="AC242">
        <f t="shared" si="11"/>
        <v>6</v>
      </c>
    </row>
    <row r="243" spans="1:29" hidden="1" x14ac:dyDescent="0.2">
      <c r="A243" t="s">
        <v>170</v>
      </c>
      <c r="B243" t="s">
        <v>22</v>
      </c>
      <c r="C243" s="6">
        <v>44764</v>
      </c>
      <c r="D243" s="7">
        <v>207.14</v>
      </c>
      <c r="E243" s="6">
        <v>44855</v>
      </c>
      <c r="F243" s="7">
        <v>178.44</v>
      </c>
      <c r="G243">
        <v>1</v>
      </c>
      <c r="H243">
        <v>0</v>
      </c>
      <c r="J243" s="7"/>
      <c r="K243" s="8"/>
      <c r="M243" s="7"/>
      <c r="N243" s="8"/>
      <c r="O243" s="9" cm="1">
        <f t="array" ref="O243">_xlfn.IFS(AND(B243="Short",F243=Q243),(D243-F243)/D243,AND(B243="Long",F243=Q243),(F243/D243)-1,AND(B243="Long",F243&lt;&gt;Q243),(F243/D243)-1,AND(B243="Short",F243&lt;&gt;Q243),(D243-F243)/D243)</f>
        <v>0.13855363522255476</v>
      </c>
      <c r="P243" t="s">
        <v>23</v>
      </c>
      <c r="Q243" s="7">
        <v>178.44</v>
      </c>
      <c r="R243" s="8">
        <v>44764</v>
      </c>
      <c r="S243" s="10">
        <f t="shared" si="9"/>
        <v>91</v>
      </c>
      <c r="T243" s="10">
        <v>1</v>
      </c>
      <c r="V243" s="11" t="str">
        <f t="shared" si="10"/>
        <v>1</v>
      </c>
      <c r="X243" s="10">
        <v>0</v>
      </c>
      <c r="AC243">
        <f t="shared" si="11"/>
        <v>91</v>
      </c>
    </row>
    <row r="244" spans="1:29" x14ac:dyDescent="0.2">
      <c r="A244" t="s">
        <v>161</v>
      </c>
      <c r="B244" t="s">
        <v>25</v>
      </c>
      <c r="C244" s="6">
        <v>44587</v>
      </c>
      <c r="D244" s="7">
        <v>197.614</v>
      </c>
      <c r="E244" s="6">
        <v>44953</v>
      </c>
      <c r="F244" s="7">
        <v>147.77000000000001</v>
      </c>
      <c r="G244">
        <v>0</v>
      </c>
      <c r="H244">
        <v>0</v>
      </c>
      <c r="J244" s="7"/>
      <c r="K244" s="8"/>
      <c r="M244" s="7"/>
      <c r="N244" s="8"/>
      <c r="O244" s="9" cm="1">
        <f t="array" ref="O244">_xlfn.IFS(AND(B244="Short",F244=Q244),(D244-F244)/D244,AND(B244="Long",F244=Q244),(F244/D244)-1,AND(B244="Long",F244&lt;&gt;Q244),(F244/D244)-1,AND(B244="Short",F244&lt;&gt;Q244),(D244-F244)/D244)</f>
        <v>-0.25222909308044972</v>
      </c>
      <c r="P244" t="s">
        <v>23</v>
      </c>
      <c r="Q244" s="7">
        <v>223.75399999999999</v>
      </c>
      <c r="R244" s="8">
        <v>44587</v>
      </c>
      <c r="S244" s="10">
        <f t="shared" si="9"/>
        <v>366</v>
      </c>
      <c r="T244" s="10">
        <v>0</v>
      </c>
      <c r="V244" s="11" t="b">
        <f t="shared" si="10"/>
        <v>0</v>
      </c>
      <c r="X244" s="10">
        <v>0</v>
      </c>
      <c r="AC244" t="b">
        <f t="shared" si="11"/>
        <v>0</v>
      </c>
    </row>
    <row r="245" spans="1:29" hidden="1" x14ac:dyDescent="0.2">
      <c r="A245" t="s">
        <v>170</v>
      </c>
      <c r="B245" t="s">
        <v>25</v>
      </c>
      <c r="C245" s="6">
        <v>44855</v>
      </c>
      <c r="D245" s="7">
        <v>186.083</v>
      </c>
      <c r="E245" s="6">
        <v>44859</v>
      </c>
      <c r="F245" s="7">
        <v>211.113</v>
      </c>
      <c r="G245">
        <v>1</v>
      </c>
      <c r="H245">
        <v>0</v>
      </c>
      <c r="J245" s="7"/>
      <c r="K245" s="8"/>
      <c r="M245" s="7"/>
      <c r="N245" s="8"/>
      <c r="O245" s="9" cm="1">
        <f t="array" ref="O245">_xlfn.IFS(AND(B245="Short",F245=Q245),(D245-F245)/D245,AND(B245="Long",F245=Q245),(F245/D245)-1,AND(B245="Long",F245&lt;&gt;Q245),(F245/D245)-1,AND(B245="Short",F245&lt;&gt;Q245),(D245-F245)/D245)</f>
        <v>0.1345098692518929</v>
      </c>
      <c r="P245" t="s">
        <v>23</v>
      </c>
      <c r="Q245" s="7">
        <v>211.113</v>
      </c>
      <c r="R245" s="8">
        <v>44855</v>
      </c>
      <c r="S245" s="10">
        <f t="shared" si="9"/>
        <v>4</v>
      </c>
      <c r="T245" s="10">
        <v>1</v>
      </c>
      <c r="V245" s="11" t="str">
        <f t="shared" si="10"/>
        <v>1</v>
      </c>
      <c r="X245" s="10">
        <v>0</v>
      </c>
      <c r="AC245">
        <f t="shared" si="11"/>
        <v>4</v>
      </c>
    </row>
    <row r="246" spans="1:29" hidden="1" x14ac:dyDescent="0.2">
      <c r="A246" t="s">
        <v>184</v>
      </c>
      <c r="B246" t="s">
        <v>25</v>
      </c>
      <c r="C246" s="6">
        <v>44685</v>
      </c>
      <c r="D246" s="7">
        <v>387.39600000000002</v>
      </c>
      <c r="E246" s="6">
        <v>44876</v>
      </c>
      <c r="F246" s="7">
        <v>441.35599999999999</v>
      </c>
      <c r="G246">
        <v>1</v>
      </c>
      <c r="H246">
        <v>0</v>
      </c>
      <c r="J246" s="7"/>
      <c r="K246" s="8"/>
      <c r="M246" s="7"/>
      <c r="N246" s="8"/>
      <c r="O246" s="9" cm="1">
        <f t="array" ref="O246">_xlfn.IFS(AND(B246="Short",F246=Q246),(D246-F246)/D246,AND(B246="Long",F246=Q246),(F246/D246)-1,AND(B246="Long",F246&lt;&gt;Q246),(F246/D246)-1,AND(B246="Short",F246&lt;&gt;Q246),(D246-F246)/D246)</f>
        <v>0.13928899627254787</v>
      </c>
      <c r="P246" t="s">
        <v>23</v>
      </c>
      <c r="Q246" s="7">
        <v>441.35599999999999</v>
      </c>
      <c r="R246" s="8">
        <v>44685</v>
      </c>
      <c r="S246" s="10">
        <f t="shared" si="9"/>
        <v>191</v>
      </c>
      <c r="T246" s="10">
        <v>1</v>
      </c>
      <c r="V246" s="11" t="str">
        <f t="shared" si="10"/>
        <v>1</v>
      </c>
      <c r="X246" s="10">
        <v>0</v>
      </c>
      <c r="AC246">
        <f t="shared" si="11"/>
        <v>191</v>
      </c>
    </row>
    <row r="247" spans="1:29" hidden="1" x14ac:dyDescent="0.2">
      <c r="A247" t="s">
        <v>177</v>
      </c>
      <c r="B247" t="s">
        <v>25</v>
      </c>
      <c r="C247" s="6">
        <v>43906</v>
      </c>
      <c r="D247" s="7">
        <v>184.34</v>
      </c>
      <c r="E247" s="6">
        <v>43935</v>
      </c>
      <c r="F247" s="7">
        <v>208.04</v>
      </c>
      <c r="G247">
        <v>1</v>
      </c>
      <c r="H247">
        <v>0</v>
      </c>
      <c r="J247" s="7"/>
      <c r="K247" s="8"/>
      <c r="M247" s="7"/>
      <c r="N247" s="8"/>
      <c r="O247" s="9" cm="1">
        <f t="array" ref="O247">_xlfn.IFS(AND(B247="Short",F247=Q247),(D247-F247)/D247,AND(B247="Long",F247=Q247),(F247/D247)-1,AND(B247="Long",F247&lt;&gt;Q247),(F247/D247)-1,AND(B247="Short",F247&lt;&gt;Q247),(D247-F247)/D247)</f>
        <v>0.12856677877834422</v>
      </c>
      <c r="P247" t="s">
        <v>23</v>
      </c>
      <c r="Q247" s="7">
        <v>208.04</v>
      </c>
      <c r="R247" s="8">
        <v>43906</v>
      </c>
      <c r="S247" s="10">
        <f t="shared" si="9"/>
        <v>29</v>
      </c>
      <c r="T247" s="10">
        <v>1</v>
      </c>
      <c r="V247" s="11" t="str">
        <f t="shared" si="10"/>
        <v>1</v>
      </c>
      <c r="X247" s="10">
        <v>0</v>
      </c>
      <c r="AC247">
        <f t="shared" si="11"/>
        <v>29</v>
      </c>
    </row>
    <row r="248" spans="1:29" x14ac:dyDescent="0.2">
      <c r="A248" t="s">
        <v>161</v>
      </c>
      <c r="B248" t="s">
        <v>25</v>
      </c>
      <c r="C248" s="6">
        <v>45412</v>
      </c>
      <c r="D248" s="7">
        <v>164.238</v>
      </c>
      <c r="E248" s="6">
        <v>45503</v>
      </c>
      <c r="F248" s="7">
        <v>184.11799999999999</v>
      </c>
      <c r="G248">
        <v>1</v>
      </c>
      <c r="H248">
        <v>0</v>
      </c>
      <c r="J248" s="7"/>
      <c r="K248" s="8"/>
      <c r="M248" s="7"/>
      <c r="N248" s="8"/>
      <c r="O248" s="9" cm="1">
        <f t="array" ref="O248">_xlfn.IFS(AND(B248="Short",F248=Q248),(D248-F248)/D248,AND(B248="Long",F248=Q248),(F248/D248)-1,AND(B248="Long",F248&lt;&gt;Q248),(F248/D248)-1,AND(B248="Short",F248&lt;&gt;Q248),(D248-F248)/D248)</f>
        <v>0.12104385099672421</v>
      </c>
      <c r="P248" t="s">
        <v>23</v>
      </c>
      <c r="Q248" s="7">
        <v>184.11799999999999</v>
      </c>
      <c r="R248" s="8">
        <v>45412</v>
      </c>
      <c r="S248" s="10">
        <f t="shared" si="9"/>
        <v>91</v>
      </c>
      <c r="T248" s="10">
        <v>1</v>
      </c>
      <c r="V248" s="11" t="str">
        <f t="shared" si="10"/>
        <v>1</v>
      </c>
      <c r="X248" s="10">
        <v>0</v>
      </c>
      <c r="AC248">
        <f t="shared" si="11"/>
        <v>91</v>
      </c>
    </row>
    <row r="249" spans="1:29" hidden="1" x14ac:dyDescent="0.2">
      <c r="A249" t="s">
        <v>171</v>
      </c>
      <c r="B249" t="s">
        <v>25</v>
      </c>
      <c r="C249" s="6">
        <v>43906</v>
      </c>
      <c r="D249" s="7">
        <v>63.470999999999997</v>
      </c>
      <c r="E249" s="6">
        <v>43916</v>
      </c>
      <c r="F249" s="7">
        <v>72.480999999999995</v>
      </c>
      <c r="G249">
        <v>1</v>
      </c>
      <c r="H249">
        <v>0</v>
      </c>
      <c r="J249" s="7"/>
      <c r="K249" s="8"/>
      <c r="M249" s="7"/>
      <c r="N249" s="8"/>
      <c r="O249" s="9" cm="1">
        <f t="array" ref="O249">_xlfn.IFS(AND(B249="Short",F249=Q249),(D249-F249)/D249,AND(B249="Long",F249=Q249),(F249/D249)-1,AND(B249="Long",F249&lt;&gt;Q249),(F249/D249)-1,AND(B249="Short",F249&lt;&gt;Q249),(D249-F249)/D249)</f>
        <v>0.1419545934363724</v>
      </c>
      <c r="P249" t="s">
        <v>23</v>
      </c>
      <c r="Q249" s="7">
        <v>72.480999999999995</v>
      </c>
      <c r="R249" s="8">
        <v>43906</v>
      </c>
      <c r="S249" s="10">
        <f t="shared" si="9"/>
        <v>10</v>
      </c>
      <c r="T249" s="10">
        <v>1</v>
      </c>
      <c r="V249" s="11" t="str">
        <f t="shared" si="10"/>
        <v>1</v>
      </c>
      <c r="X249" s="10">
        <v>0</v>
      </c>
      <c r="AC249">
        <f t="shared" si="11"/>
        <v>10</v>
      </c>
    </row>
    <row r="250" spans="1:29" hidden="1" x14ac:dyDescent="0.2">
      <c r="A250" t="s">
        <v>181</v>
      </c>
      <c r="B250" t="s">
        <v>22</v>
      </c>
      <c r="C250" s="6">
        <v>43900</v>
      </c>
      <c r="D250" s="7">
        <v>36.337000000000003</v>
      </c>
      <c r="E250" s="6">
        <v>43902</v>
      </c>
      <c r="F250" s="7">
        <v>32.606999999999999</v>
      </c>
      <c r="G250">
        <v>1</v>
      </c>
      <c r="H250">
        <v>0</v>
      </c>
      <c r="J250" s="7"/>
      <c r="K250" s="8"/>
      <c r="M250" s="7"/>
      <c r="N250" s="8"/>
      <c r="O250" s="9" cm="1">
        <f t="array" ref="O250">_xlfn.IFS(AND(B250="Short",F250=Q250),(D250-F250)/D250,AND(B250="Long",F250=Q250),(F250/D250)-1,AND(B250="Long",F250&lt;&gt;Q250),(F250/D250)-1,AND(B250="Short",F250&lt;&gt;Q250),(D250-F250)/D250)</f>
        <v>0.10265019126510179</v>
      </c>
      <c r="P250" t="s">
        <v>23</v>
      </c>
      <c r="Q250" s="7">
        <v>32.606999999999999</v>
      </c>
      <c r="R250" s="8">
        <v>43900</v>
      </c>
      <c r="S250" s="10">
        <f t="shared" si="9"/>
        <v>2</v>
      </c>
      <c r="T250" s="10">
        <v>1</v>
      </c>
      <c r="V250" s="11" t="str">
        <f t="shared" si="10"/>
        <v>1</v>
      </c>
      <c r="X250" s="10">
        <v>0</v>
      </c>
      <c r="AC250">
        <f t="shared" si="11"/>
        <v>2</v>
      </c>
    </row>
    <row r="251" spans="1:29" hidden="1" x14ac:dyDescent="0.2">
      <c r="A251" t="s">
        <v>181</v>
      </c>
      <c r="B251" t="s">
        <v>25</v>
      </c>
      <c r="C251" s="6">
        <v>43906</v>
      </c>
      <c r="D251" s="7">
        <v>31.391999999999999</v>
      </c>
      <c r="E251" s="6">
        <v>43915</v>
      </c>
      <c r="F251" s="7">
        <v>35.311999999999998</v>
      </c>
      <c r="G251">
        <v>1</v>
      </c>
      <c r="H251">
        <v>0</v>
      </c>
      <c r="J251" s="7"/>
      <c r="K251" s="8"/>
      <c r="M251" s="7"/>
      <c r="N251" s="8"/>
      <c r="O251" s="9" cm="1">
        <f t="array" ref="O251">_xlfn.IFS(AND(B251="Short",F251=Q251),(D251-F251)/D251,AND(B251="Long",F251=Q251),(F251/D251)-1,AND(B251="Long",F251&lt;&gt;Q251),(F251/D251)-1,AND(B251="Short",F251&lt;&gt;Q251),(D251-F251)/D251)</f>
        <v>0.12487257900101922</v>
      </c>
      <c r="P251" t="s">
        <v>23</v>
      </c>
      <c r="Q251" s="7">
        <v>35.311999999999998</v>
      </c>
      <c r="R251" s="8">
        <v>43906</v>
      </c>
      <c r="S251" s="10">
        <f t="shared" si="9"/>
        <v>9</v>
      </c>
      <c r="T251" s="10">
        <v>1</v>
      </c>
      <c r="V251" s="11" t="str">
        <f t="shared" si="10"/>
        <v>1</v>
      </c>
      <c r="X251" s="10">
        <v>0</v>
      </c>
      <c r="AC251">
        <f t="shared" si="11"/>
        <v>9</v>
      </c>
    </row>
    <row r="252" spans="1:29" hidden="1" x14ac:dyDescent="0.2">
      <c r="A252" t="s">
        <v>162</v>
      </c>
      <c r="B252" t="s">
        <v>22</v>
      </c>
      <c r="C252" s="6">
        <v>43900</v>
      </c>
      <c r="D252" s="7">
        <v>13.428000000000001</v>
      </c>
      <c r="E252" s="6">
        <v>43901</v>
      </c>
      <c r="F252" s="7">
        <v>12.108000000000001</v>
      </c>
      <c r="G252">
        <v>1</v>
      </c>
      <c r="H252">
        <v>0</v>
      </c>
      <c r="J252" s="7"/>
      <c r="K252" s="8"/>
      <c r="M252" s="7"/>
      <c r="N252" s="8"/>
      <c r="O252" s="9" cm="1">
        <f t="array" ref="O252">_xlfn.IFS(AND(B252="Short",F252=Q252),(D252-F252)/D252,AND(B252="Long",F252=Q252),(F252/D252)-1,AND(B252="Long",F252&lt;&gt;Q252),(F252/D252)-1,AND(B252="Short",F252&lt;&gt;Q252),(D252-F252)/D252)</f>
        <v>9.8302055406613062E-2</v>
      </c>
      <c r="P252" t="s">
        <v>23</v>
      </c>
      <c r="Q252" s="7">
        <v>12.108000000000001</v>
      </c>
      <c r="R252" s="8">
        <v>43900</v>
      </c>
      <c r="S252" s="10">
        <f t="shared" si="9"/>
        <v>1</v>
      </c>
      <c r="T252" s="10">
        <v>1</v>
      </c>
      <c r="V252" s="11" t="str">
        <f t="shared" si="10"/>
        <v>1</v>
      </c>
      <c r="X252" s="10">
        <v>0</v>
      </c>
      <c r="AC252">
        <f t="shared" si="11"/>
        <v>1</v>
      </c>
    </row>
    <row r="253" spans="1:29" hidden="1" x14ac:dyDescent="0.2">
      <c r="A253" t="s">
        <v>162</v>
      </c>
      <c r="B253" t="s">
        <v>25</v>
      </c>
      <c r="C253" s="6">
        <v>43906</v>
      </c>
      <c r="D253" s="7">
        <v>15.558</v>
      </c>
      <c r="E253" s="6">
        <v>43908</v>
      </c>
      <c r="F253" s="7">
        <v>18.138000000000002</v>
      </c>
      <c r="G253">
        <v>1</v>
      </c>
      <c r="H253">
        <v>0</v>
      </c>
      <c r="J253" s="7"/>
      <c r="K253" s="8"/>
      <c r="M253" s="7"/>
      <c r="N253" s="8"/>
      <c r="O253" s="9" cm="1">
        <f t="array" ref="O253">_xlfn.IFS(AND(B253="Short",F253=Q253),(D253-F253)/D253,AND(B253="Long",F253=Q253),(F253/D253)-1,AND(B253="Long",F253&lt;&gt;Q253),(F253/D253)-1,AND(B253="Short",F253&lt;&gt;Q253),(D253-F253)/D253)</f>
        <v>0.16583108368684929</v>
      </c>
      <c r="P253" t="s">
        <v>23</v>
      </c>
      <c r="Q253" s="7">
        <v>18.138000000000002</v>
      </c>
      <c r="R253" s="8">
        <v>43906</v>
      </c>
      <c r="S253" s="10">
        <f t="shared" si="9"/>
        <v>2</v>
      </c>
      <c r="T253" s="10">
        <v>1</v>
      </c>
      <c r="V253" s="11" t="str">
        <f t="shared" si="10"/>
        <v>1</v>
      </c>
      <c r="X253" s="10">
        <v>0</v>
      </c>
      <c r="AC253">
        <f t="shared" si="11"/>
        <v>2</v>
      </c>
    </row>
    <row r="254" spans="1:29" hidden="1" x14ac:dyDescent="0.2">
      <c r="A254" t="s">
        <v>167</v>
      </c>
      <c r="B254" t="s">
        <v>25</v>
      </c>
      <c r="C254" s="6">
        <v>43906</v>
      </c>
      <c r="D254" s="7">
        <v>255.35499999999999</v>
      </c>
      <c r="E254" s="6">
        <v>43920</v>
      </c>
      <c r="F254" s="7">
        <v>308.90499999999997</v>
      </c>
      <c r="G254">
        <v>1</v>
      </c>
      <c r="H254">
        <v>0</v>
      </c>
      <c r="J254" s="7"/>
      <c r="K254" s="8"/>
      <c r="M254" s="7"/>
      <c r="N254" s="8"/>
      <c r="O254" s="9" cm="1">
        <f t="array" ref="O254">_xlfn.IFS(AND(B254="Short",F254=Q254),(D254-F254)/D254,AND(B254="Long",F254=Q254),(F254/D254)-1,AND(B254="Long",F254&lt;&gt;Q254),(F254/D254)-1,AND(B254="Short",F254&lt;&gt;Q254),(D254-F254)/D254)</f>
        <v>0.20970805349415511</v>
      </c>
      <c r="P254" t="s">
        <v>23</v>
      </c>
      <c r="Q254" s="7">
        <v>308.90499999999997</v>
      </c>
      <c r="R254" s="8">
        <v>43906</v>
      </c>
      <c r="S254" s="10">
        <f t="shared" si="9"/>
        <v>14</v>
      </c>
      <c r="T254" s="10">
        <v>1</v>
      </c>
      <c r="V254" s="11" t="str">
        <f t="shared" si="10"/>
        <v>1</v>
      </c>
      <c r="X254" s="10">
        <v>0</v>
      </c>
      <c r="AC254">
        <f t="shared" si="11"/>
        <v>14</v>
      </c>
    </row>
    <row r="255" spans="1:29" hidden="1" x14ac:dyDescent="0.2">
      <c r="A255" t="s">
        <v>183</v>
      </c>
      <c r="B255" t="s">
        <v>25</v>
      </c>
      <c r="C255" s="6">
        <v>43906</v>
      </c>
      <c r="D255" s="7">
        <v>37.101999999999997</v>
      </c>
      <c r="E255" s="6">
        <v>43986</v>
      </c>
      <c r="F255" s="7">
        <v>43.122</v>
      </c>
      <c r="G255">
        <v>1</v>
      </c>
      <c r="H255">
        <v>0</v>
      </c>
      <c r="J255" s="7"/>
      <c r="K255" s="8"/>
      <c r="M255" s="7"/>
      <c r="N255" s="8"/>
      <c r="O255" s="9" cm="1">
        <f t="array" ref="O255">_xlfn.IFS(AND(B255="Short",F255=Q255),(D255-F255)/D255,AND(B255="Long",F255=Q255),(F255/D255)-1,AND(B255="Long",F255&lt;&gt;Q255),(F255/D255)-1,AND(B255="Short",F255&lt;&gt;Q255),(D255-F255)/D255)</f>
        <v>0.16225540402134664</v>
      </c>
      <c r="P255" t="s">
        <v>23</v>
      </c>
      <c r="Q255" s="7">
        <v>43.122</v>
      </c>
      <c r="R255" s="8">
        <v>43906</v>
      </c>
      <c r="S255" s="10">
        <f t="shared" si="9"/>
        <v>80</v>
      </c>
      <c r="T255" s="10">
        <v>1</v>
      </c>
      <c r="V255" s="11" t="str">
        <f t="shared" si="10"/>
        <v>1</v>
      </c>
      <c r="X255" s="10">
        <v>0</v>
      </c>
      <c r="AC255">
        <f t="shared" si="11"/>
        <v>80</v>
      </c>
    </row>
    <row r="256" spans="1:29" hidden="1" x14ac:dyDescent="0.2">
      <c r="A256" t="s">
        <v>187</v>
      </c>
      <c r="B256" t="s">
        <v>25</v>
      </c>
      <c r="C256" s="6">
        <v>43906</v>
      </c>
      <c r="D256" s="7">
        <v>118.08799999999999</v>
      </c>
      <c r="E256" s="6">
        <v>43917</v>
      </c>
      <c r="F256" s="7">
        <v>132.268</v>
      </c>
      <c r="G256">
        <v>1</v>
      </c>
      <c r="H256">
        <v>0</v>
      </c>
      <c r="J256" s="7"/>
      <c r="K256" s="8"/>
      <c r="M256" s="7"/>
      <c r="N256" s="8"/>
      <c r="O256" s="9" cm="1">
        <f t="array" ref="O256">_xlfn.IFS(AND(B256="Short",F256=Q256),(D256-F256)/D256,AND(B256="Long",F256=Q256),(F256/D256)-1,AND(B256="Long",F256&lt;&gt;Q256),(F256/D256)-1,AND(B256="Short",F256&lt;&gt;Q256),(D256-F256)/D256)</f>
        <v>0.12007994038344294</v>
      </c>
      <c r="P256" t="s">
        <v>23</v>
      </c>
      <c r="Q256" s="7">
        <v>132.268</v>
      </c>
      <c r="R256" s="8">
        <v>43906</v>
      </c>
      <c r="S256" s="10">
        <f t="shared" si="9"/>
        <v>11</v>
      </c>
      <c r="T256" s="10">
        <v>1</v>
      </c>
      <c r="V256" s="11" t="str">
        <f t="shared" si="10"/>
        <v>1</v>
      </c>
      <c r="X256" s="10">
        <v>0</v>
      </c>
      <c r="AC256">
        <f t="shared" si="11"/>
        <v>11</v>
      </c>
    </row>
    <row r="257" spans="1:29" hidden="1" x14ac:dyDescent="0.2">
      <c r="A257" t="s">
        <v>168</v>
      </c>
      <c r="B257" t="s">
        <v>25</v>
      </c>
      <c r="C257" s="6">
        <v>43906</v>
      </c>
      <c r="D257" s="7">
        <v>113.34</v>
      </c>
      <c r="E257" s="6">
        <v>43950</v>
      </c>
      <c r="F257" s="7">
        <v>131.74</v>
      </c>
      <c r="G257">
        <v>1</v>
      </c>
      <c r="H257">
        <v>0</v>
      </c>
      <c r="J257" s="7"/>
      <c r="K257" s="8"/>
      <c r="M257" s="7"/>
      <c r="N257" s="8"/>
      <c r="O257" s="9" cm="1">
        <f t="array" ref="O257">_xlfn.IFS(AND(B257="Short",F257=Q257),(D257-F257)/D257,AND(B257="Long",F257=Q257),(F257/D257)-1,AND(B257="Long",F257&lt;&gt;Q257),(F257/D257)-1,AND(B257="Short",F257&lt;&gt;Q257),(D257-F257)/D257)</f>
        <v>0.16234339156520217</v>
      </c>
      <c r="P257" t="s">
        <v>23</v>
      </c>
      <c r="Q257" s="7">
        <v>131.74</v>
      </c>
      <c r="R257" s="8">
        <v>43906</v>
      </c>
      <c r="S257" s="10">
        <f t="shared" si="9"/>
        <v>44</v>
      </c>
      <c r="T257" s="10">
        <v>1</v>
      </c>
      <c r="V257" s="11" t="str">
        <f t="shared" si="10"/>
        <v>1</v>
      </c>
      <c r="X257" s="10">
        <v>0</v>
      </c>
      <c r="AC257">
        <f t="shared" si="11"/>
        <v>44</v>
      </c>
    </row>
    <row r="258" spans="1:29" hidden="1" x14ac:dyDescent="0.2">
      <c r="A258" t="s">
        <v>175</v>
      </c>
      <c r="B258" t="s">
        <v>25</v>
      </c>
      <c r="C258" s="6">
        <v>43906</v>
      </c>
      <c r="D258" s="7">
        <v>20.126999999999999</v>
      </c>
      <c r="E258" s="6">
        <v>43949</v>
      </c>
      <c r="F258" s="7">
        <v>23.097000000000001</v>
      </c>
      <c r="G258">
        <v>1</v>
      </c>
      <c r="H258">
        <v>0</v>
      </c>
      <c r="J258" s="7"/>
      <c r="K258" s="8"/>
      <c r="M258" s="7"/>
      <c r="N258" s="8"/>
      <c r="O258" s="9" cm="1">
        <f t="array" ref="O258">_xlfn.IFS(AND(B258="Short",F258=Q258),(D258-F258)/D258,AND(B258="Long",F258=Q258),(F258/D258)-1,AND(B258="Long",F258&lt;&gt;Q258),(F258/D258)-1,AND(B258="Short",F258&lt;&gt;Q258),(D258-F258)/D258)</f>
        <v>0.14756297510806382</v>
      </c>
      <c r="P258" t="s">
        <v>23</v>
      </c>
      <c r="Q258" s="7">
        <v>23.097000000000001</v>
      </c>
      <c r="R258" s="8">
        <v>43906</v>
      </c>
      <c r="S258" s="10">
        <f t="shared" si="9"/>
        <v>43</v>
      </c>
      <c r="T258" s="10">
        <v>1</v>
      </c>
      <c r="V258" s="11" t="str">
        <f t="shared" si="10"/>
        <v>1</v>
      </c>
      <c r="X258" s="10">
        <v>0</v>
      </c>
      <c r="AC258">
        <f t="shared" si="11"/>
        <v>43</v>
      </c>
    </row>
    <row r="259" spans="1:29" x14ac:dyDescent="0.2">
      <c r="A259" t="s">
        <v>190</v>
      </c>
      <c r="B259" t="s">
        <v>25</v>
      </c>
      <c r="C259" s="6">
        <v>45146</v>
      </c>
      <c r="D259" s="7">
        <v>64.436999999999998</v>
      </c>
      <c r="E259" s="6">
        <v>45274</v>
      </c>
      <c r="F259" s="7">
        <v>82.106999999999999</v>
      </c>
      <c r="G259">
        <v>1</v>
      </c>
      <c r="H259">
        <v>0</v>
      </c>
      <c r="J259" s="7"/>
      <c r="K259" s="8"/>
      <c r="M259" s="7"/>
      <c r="N259" s="8"/>
      <c r="O259" s="9" cm="1">
        <f t="array" ref="O259">_xlfn.IFS(AND(B259="Short",F259=Q259),(D259-F259)/D259,AND(B259="Long",F259=Q259),(F259/D259)-1,AND(B259="Long",F259&lt;&gt;Q259),(F259/D259)-1,AND(B259="Short",F259&lt;&gt;Q259),(D259-F259)/D259)</f>
        <v>0.2742213324642675</v>
      </c>
      <c r="P259" t="s">
        <v>23</v>
      </c>
      <c r="Q259" s="7">
        <v>82.106999999999999</v>
      </c>
      <c r="R259" s="8">
        <v>45146</v>
      </c>
      <c r="S259" s="10">
        <f t="shared" ref="S259:S322" si="12">_xlfn.DAYS(E259,C259)</f>
        <v>128</v>
      </c>
      <c r="T259" s="10">
        <v>1</v>
      </c>
      <c r="V259" s="11" t="str">
        <f t="shared" ref="V259:V322" si="13">IF(F259=Q259,"1")</f>
        <v>1</v>
      </c>
      <c r="X259" s="10">
        <v>0</v>
      </c>
      <c r="AC259">
        <f t="shared" si="11"/>
        <v>128</v>
      </c>
    </row>
    <row r="260" spans="1:29" hidden="1" x14ac:dyDescent="0.2">
      <c r="A260" t="s">
        <v>175</v>
      </c>
      <c r="B260" t="s">
        <v>22</v>
      </c>
      <c r="C260" s="6">
        <v>44587</v>
      </c>
      <c r="D260" s="7">
        <v>40.07</v>
      </c>
      <c r="E260" s="6">
        <v>44657</v>
      </c>
      <c r="F260" s="7">
        <v>34.770000000000003</v>
      </c>
      <c r="G260">
        <v>1</v>
      </c>
      <c r="H260">
        <v>0</v>
      </c>
      <c r="J260" s="7"/>
      <c r="K260" s="8"/>
      <c r="M260" s="7"/>
      <c r="N260" s="8"/>
      <c r="O260" s="9" cm="1">
        <f t="array" ref="O260">_xlfn.IFS(AND(B260="Short",F260=Q260),(D260-F260)/D260,AND(B260="Long",F260=Q260),(F260/D260)-1,AND(B260="Long",F260&lt;&gt;Q260),(F260/D260)-1,AND(B260="Short",F260&lt;&gt;Q260),(D260-F260)/D260)</f>
        <v>0.13226853007237327</v>
      </c>
      <c r="P260" t="s">
        <v>23</v>
      </c>
      <c r="Q260" s="7">
        <v>34.770000000000003</v>
      </c>
      <c r="R260" s="8">
        <v>44587</v>
      </c>
      <c r="S260" s="10">
        <f t="shared" si="12"/>
        <v>70</v>
      </c>
      <c r="T260" s="10">
        <v>1</v>
      </c>
      <c r="V260" s="11" t="str">
        <f t="shared" si="13"/>
        <v>1</v>
      </c>
      <c r="X260" s="10">
        <v>0</v>
      </c>
      <c r="AC260">
        <f t="shared" ref="AC260:AC323" si="14">IF(O260&gt;-0.01,_xlfn.DAYS(E260,C260))</f>
        <v>70</v>
      </c>
    </row>
    <row r="261" spans="1:29" hidden="1" x14ac:dyDescent="0.2">
      <c r="A261" t="s">
        <v>188</v>
      </c>
      <c r="B261" t="s">
        <v>22</v>
      </c>
      <c r="C261" s="6">
        <v>43928</v>
      </c>
      <c r="D261" s="7">
        <v>69.542000000000002</v>
      </c>
      <c r="E261" s="6">
        <v>43965</v>
      </c>
      <c r="F261" s="7">
        <v>63.161999999999999</v>
      </c>
      <c r="G261">
        <v>1</v>
      </c>
      <c r="H261">
        <v>0</v>
      </c>
      <c r="J261" s="7"/>
      <c r="K261" s="8"/>
      <c r="M261" s="7"/>
      <c r="N261" s="8"/>
      <c r="O261" s="9" cm="1">
        <f t="array" ref="O261">_xlfn.IFS(AND(B261="Short",F261=Q261),(D261-F261)/D261,AND(B261="Long",F261=Q261),(F261/D261)-1,AND(B261="Long",F261&lt;&gt;Q261),(F261/D261)-1,AND(B261="Short",F261&lt;&gt;Q261),(D261-F261)/D261)</f>
        <v>9.1743119266055079E-2</v>
      </c>
      <c r="P261" t="s">
        <v>23</v>
      </c>
      <c r="Q261" s="7">
        <v>63.161999999999999</v>
      </c>
      <c r="R261" s="8">
        <v>43928</v>
      </c>
      <c r="S261" s="10">
        <f t="shared" si="12"/>
        <v>37</v>
      </c>
      <c r="T261" s="10">
        <v>1</v>
      </c>
      <c r="V261" s="11" t="str">
        <f t="shared" si="13"/>
        <v>1</v>
      </c>
      <c r="X261" s="10">
        <v>0</v>
      </c>
      <c r="AC261">
        <f t="shared" si="14"/>
        <v>37</v>
      </c>
    </row>
    <row r="262" spans="1:29" hidden="1" x14ac:dyDescent="0.2">
      <c r="A262" t="s">
        <v>178</v>
      </c>
      <c r="B262" t="s">
        <v>25</v>
      </c>
      <c r="C262" s="6">
        <v>43906</v>
      </c>
      <c r="D262" s="7">
        <v>21.83</v>
      </c>
      <c r="E262" s="6">
        <v>43969</v>
      </c>
      <c r="F262" s="7">
        <v>25.03</v>
      </c>
      <c r="G262">
        <v>1</v>
      </c>
      <c r="H262">
        <v>0</v>
      </c>
      <c r="J262" s="7"/>
      <c r="K262" s="8"/>
      <c r="M262" s="7"/>
      <c r="N262" s="8"/>
      <c r="O262" s="9" cm="1">
        <f t="array" ref="O262">_xlfn.IFS(AND(B262="Short",F262=Q262),(D262-F262)/D262,AND(B262="Long",F262=Q262),(F262/D262)-1,AND(B262="Long",F262&lt;&gt;Q262),(F262/D262)-1,AND(B262="Short",F262&lt;&gt;Q262),(D262-F262)/D262)</f>
        <v>0.14658726523133314</v>
      </c>
      <c r="P262" t="s">
        <v>23</v>
      </c>
      <c r="Q262" s="7">
        <v>25.03</v>
      </c>
      <c r="R262" s="8">
        <v>43906</v>
      </c>
      <c r="S262" s="10">
        <f t="shared" si="12"/>
        <v>63</v>
      </c>
      <c r="T262" s="10">
        <v>1</v>
      </c>
      <c r="V262" s="11" t="str">
        <f t="shared" si="13"/>
        <v>1</v>
      </c>
      <c r="X262" s="10">
        <v>0</v>
      </c>
      <c r="AC262">
        <f t="shared" si="14"/>
        <v>63</v>
      </c>
    </row>
    <row r="263" spans="1:29" hidden="1" x14ac:dyDescent="0.2">
      <c r="A263" t="s">
        <v>172</v>
      </c>
      <c r="B263" t="s">
        <v>22</v>
      </c>
      <c r="C263" s="6">
        <v>44999</v>
      </c>
      <c r="D263" s="7">
        <v>28.86</v>
      </c>
      <c r="E263" s="6">
        <v>44999</v>
      </c>
      <c r="F263" s="7">
        <v>25.96</v>
      </c>
      <c r="G263">
        <v>1</v>
      </c>
      <c r="H263">
        <v>0</v>
      </c>
      <c r="J263" s="7"/>
      <c r="K263" s="8"/>
      <c r="M263" s="7"/>
      <c r="N263" s="8"/>
      <c r="O263" s="9" cm="1">
        <f t="array" ref="O263">_xlfn.IFS(AND(B263="Short",F263=Q263),(D263-F263)/D263,AND(B263="Long",F263=Q263),(F263/D263)-1,AND(B263="Long",F263&lt;&gt;Q263),(F263/D263)-1,AND(B263="Short",F263&lt;&gt;Q263),(D263-F263)/D263)</f>
        <v>0.10048510048510044</v>
      </c>
      <c r="P263" t="s">
        <v>23</v>
      </c>
      <c r="Q263" s="7">
        <v>25.96</v>
      </c>
      <c r="R263" s="8">
        <v>44999</v>
      </c>
      <c r="S263" s="10">
        <f t="shared" si="12"/>
        <v>0</v>
      </c>
      <c r="T263" s="10">
        <v>1</v>
      </c>
      <c r="V263" s="11" t="str">
        <f t="shared" si="13"/>
        <v>1</v>
      </c>
      <c r="X263" s="10">
        <v>0</v>
      </c>
      <c r="AC263">
        <f t="shared" si="14"/>
        <v>0</v>
      </c>
    </row>
    <row r="264" spans="1:29" hidden="1" x14ac:dyDescent="0.2">
      <c r="A264" t="s">
        <v>188</v>
      </c>
      <c r="B264" t="s">
        <v>22</v>
      </c>
      <c r="C264" s="6">
        <v>44144</v>
      </c>
      <c r="D264" s="7">
        <v>110.435</v>
      </c>
      <c r="E264" s="6">
        <v>44510</v>
      </c>
      <c r="F264" s="7">
        <v>146.53</v>
      </c>
      <c r="G264">
        <v>0</v>
      </c>
      <c r="H264">
        <v>0</v>
      </c>
      <c r="J264" s="7"/>
      <c r="K264" s="8"/>
      <c r="M264" s="7"/>
      <c r="N264" s="8"/>
      <c r="O264" s="9" cm="1">
        <f t="array" ref="O264">_xlfn.IFS(AND(B264="Short",F264=Q264),(D264-F264)/D264,AND(B264="Long",F264=Q264),(F264/D264)-1,AND(B264="Long",F264&lt;&gt;Q264),(F264/D264)-1,AND(B264="Short",F264&lt;&gt;Q264),(D264-F264)/D264)</f>
        <v>-0.3268438447955811</v>
      </c>
      <c r="P264" t="s">
        <v>23</v>
      </c>
      <c r="Q264" s="7">
        <v>90.885000000000005</v>
      </c>
      <c r="R264" s="8">
        <v>44144</v>
      </c>
      <c r="S264" s="10">
        <f t="shared" si="12"/>
        <v>366</v>
      </c>
      <c r="T264" s="10">
        <v>0</v>
      </c>
      <c r="V264" s="11" t="b">
        <f t="shared" si="13"/>
        <v>0</v>
      </c>
      <c r="X264" s="10">
        <v>0</v>
      </c>
      <c r="AC264" t="b">
        <f t="shared" si="14"/>
        <v>0</v>
      </c>
    </row>
    <row r="265" spans="1:29" hidden="1" x14ac:dyDescent="0.2">
      <c r="A265" t="s">
        <v>173</v>
      </c>
      <c r="B265" t="s">
        <v>25</v>
      </c>
      <c r="C265" s="6">
        <v>43906</v>
      </c>
      <c r="D265" s="7">
        <v>212.54599999999999</v>
      </c>
      <c r="E265" s="6">
        <v>43916</v>
      </c>
      <c r="F265" s="7">
        <v>238.006</v>
      </c>
      <c r="G265">
        <v>1</v>
      </c>
      <c r="H265">
        <v>0</v>
      </c>
      <c r="J265" s="7"/>
      <c r="K265" s="8"/>
      <c r="M265" s="7"/>
      <c r="N265" s="8"/>
      <c r="O265" s="9" cm="1">
        <f t="array" ref="O265">_xlfn.IFS(AND(B265="Short",F265=Q265),(D265-F265)/D265,AND(B265="Long",F265=Q265),(F265/D265)-1,AND(B265="Long",F265&lt;&gt;Q265),(F265/D265)-1,AND(B265="Short",F265&lt;&gt;Q265),(D265-F265)/D265)</f>
        <v>0.11978583459580516</v>
      </c>
      <c r="P265" t="s">
        <v>23</v>
      </c>
      <c r="Q265" s="7">
        <v>238.006</v>
      </c>
      <c r="R265" s="8">
        <v>43906</v>
      </c>
      <c r="S265" s="10">
        <f t="shared" si="12"/>
        <v>10</v>
      </c>
      <c r="T265" s="10">
        <v>1</v>
      </c>
      <c r="V265" s="11" t="str">
        <f t="shared" si="13"/>
        <v>1</v>
      </c>
      <c r="X265" s="10">
        <v>0</v>
      </c>
      <c r="AC265">
        <f t="shared" si="14"/>
        <v>10</v>
      </c>
    </row>
    <row r="266" spans="1:29" hidden="1" x14ac:dyDescent="0.2">
      <c r="A266" t="s">
        <v>180</v>
      </c>
      <c r="B266" t="s">
        <v>25</v>
      </c>
      <c r="C266" s="6">
        <v>43906</v>
      </c>
      <c r="D266" s="7">
        <v>88.926000000000002</v>
      </c>
      <c r="E266" s="6">
        <v>43930</v>
      </c>
      <c r="F266" s="7">
        <v>100.68600000000001</v>
      </c>
      <c r="G266">
        <v>1</v>
      </c>
      <c r="H266">
        <v>0</v>
      </c>
      <c r="J266" s="7"/>
      <c r="K266" s="8"/>
      <c r="M266" s="7"/>
      <c r="N266" s="8"/>
      <c r="O266" s="9" cm="1">
        <f t="array" ref="O266">_xlfn.IFS(AND(B266="Short",F266=Q266),(D266-F266)/D266,AND(B266="Long",F266=Q266),(F266/D266)-1,AND(B266="Long",F266&lt;&gt;Q266),(F266/D266)-1,AND(B266="Short",F266&lt;&gt;Q266),(D266-F266)/D266)</f>
        <v>0.13224478780109306</v>
      </c>
      <c r="P266" t="s">
        <v>23</v>
      </c>
      <c r="Q266" s="7">
        <v>100.68600000000001</v>
      </c>
      <c r="R266" s="8">
        <v>43906</v>
      </c>
      <c r="S266" s="10">
        <f t="shared" si="12"/>
        <v>24</v>
      </c>
      <c r="T266" s="10">
        <v>1</v>
      </c>
      <c r="V266" s="11" t="str">
        <f t="shared" si="13"/>
        <v>1</v>
      </c>
      <c r="X266" s="10">
        <v>0</v>
      </c>
      <c r="AC266">
        <f t="shared" si="14"/>
        <v>24</v>
      </c>
    </row>
    <row r="267" spans="1:29" hidden="1" x14ac:dyDescent="0.2">
      <c r="A267" t="s">
        <v>174</v>
      </c>
      <c r="B267" t="s">
        <v>25</v>
      </c>
      <c r="C267" s="6">
        <v>43906</v>
      </c>
      <c r="D267" s="7">
        <v>77.268000000000001</v>
      </c>
      <c r="E267" s="6">
        <v>43930</v>
      </c>
      <c r="F267" s="7">
        <v>89.248000000000005</v>
      </c>
      <c r="G267">
        <v>1</v>
      </c>
      <c r="H267">
        <v>0</v>
      </c>
      <c r="J267" s="7"/>
      <c r="K267" s="8"/>
      <c r="M267" s="7"/>
      <c r="N267" s="8"/>
      <c r="O267" s="9" cm="1">
        <f t="array" ref="O267">_xlfn.IFS(AND(B267="Short",F267=Q267),(D267-F267)/D267,AND(B267="Long",F267=Q267),(F267/D267)-1,AND(B267="Long",F267&lt;&gt;Q267),(F267/D267)-1,AND(B267="Short",F267&lt;&gt;Q267),(D267-F267)/D267)</f>
        <v>0.15504477921002224</v>
      </c>
      <c r="P267" t="s">
        <v>23</v>
      </c>
      <c r="Q267" s="7">
        <v>89.248000000000005</v>
      </c>
      <c r="R267" s="8">
        <v>43906</v>
      </c>
      <c r="S267" s="10">
        <f t="shared" si="12"/>
        <v>24</v>
      </c>
      <c r="T267" s="10">
        <v>1</v>
      </c>
      <c r="V267" s="11" t="str">
        <f t="shared" si="13"/>
        <v>1</v>
      </c>
      <c r="X267" s="10">
        <v>0</v>
      </c>
      <c r="AC267">
        <f t="shared" si="14"/>
        <v>24</v>
      </c>
    </row>
    <row r="268" spans="1:29" hidden="1" x14ac:dyDescent="0.2">
      <c r="A268" t="s">
        <v>194</v>
      </c>
      <c r="B268" t="s">
        <v>25</v>
      </c>
      <c r="C268" s="6">
        <v>44050</v>
      </c>
      <c r="D268" s="7">
        <v>348.63614999999999</v>
      </c>
      <c r="E268" s="6">
        <v>44217</v>
      </c>
      <c r="F268" s="7">
        <v>404.96265</v>
      </c>
      <c r="G268">
        <v>1</v>
      </c>
      <c r="H268">
        <v>0</v>
      </c>
      <c r="J268" s="7"/>
      <c r="K268" s="8"/>
      <c r="M268" s="7"/>
      <c r="N268" s="8"/>
      <c r="O268" s="9" cm="1">
        <f t="array" ref="O268">_xlfn.IFS(AND(B268="Short",F268=Q268),(D268-F268)/D268,AND(B268="Long",F268=Q268),(F268/D268)-1,AND(B268="Long",F268&lt;&gt;Q268),(F268/D268)-1,AND(B268="Short",F268&lt;&gt;Q268),(D268-F268)/D268)</f>
        <v>0.16156241973186081</v>
      </c>
      <c r="P268" t="s">
        <v>23</v>
      </c>
      <c r="Q268" s="7">
        <v>404.96265</v>
      </c>
      <c r="R268" s="8">
        <v>44050</v>
      </c>
      <c r="S268" s="10">
        <f t="shared" si="12"/>
        <v>167</v>
      </c>
      <c r="T268" s="10">
        <v>1</v>
      </c>
      <c r="V268" s="11" t="str">
        <f t="shared" si="13"/>
        <v>1</v>
      </c>
      <c r="X268" s="10">
        <v>0</v>
      </c>
      <c r="AC268">
        <f t="shared" si="14"/>
        <v>167</v>
      </c>
    </row>
    <row r="269" spans="1:29" hidden="1" x14ac:dyDescent="0.2">
      <c r="A269" t="s">
        <v>194</v>
      </c>
      <c r="B269" t="s">
        <v>22</v>
      </c>
      <c r="C269" s="6">
        <v>44292</v>
      </c>
      <c r="D269" s="7">
        <v>420.37799999999999</v>
      </c>
      <c r="E269" s="6">
        <v>44320</v>
      </c>
      <c r="F269" s="7">
        <v>380.55799999999999</v>
      </c>
      <c r="G269">
        <v>1</v>
      </c>
      <c r="H269">
        <v>0</v>
      </c>
      <c r="J269" s="7"/>
      <c r="K269" s="8"/>
      <c r="M269" s="7"/>
      <c r="N269" s="8"/>
      <c r="O269" s="9" cm="1">
        <f t="array" ref="O269">_xlfn.IFS(AND(B269="Short",F269=Q269),(D269-F269)/D269,AND(B269="Long",F269=Q269),(F269/D269)-1,AND(B269="Long",F269&lt;&gt;Q269),(F269/D269)-1,AND(B269="Short",F269&lt;&gt;Q269),(D269-F269)/D269)</f>
        <v>9.472427196475551E-2</v>
      </c>
      <c r="P269" t="s">
        <v>23</v>
      </c>
      <c r="Q269" s="7">
        <v>380.55799999999999</v>
      </c>
      <c r="R269" s="8">
        <v>44292</v>
      </c>
      <c r="S269" s="10">
        <f t="shared" si="12"/>
        <v>28</v>
      </c>
      <c r="T269" s="10">
        <v>1</v>
      </c>
      <c r="V269" s="11" t="str">
        <f t="shared" si="13"/>
        <v>1</v>
      </c>
      <c r="X269" s="10">
        <v>0</v>
      </c>
      <c r="AC269">
        <f t="shared" si="14"/>
        <v>28</v>
      </c>
    </row>
    <row r="270" spans="1:29" x14ac:dyDescent="0.2">
      <c r="A270" t="s">
        <v>174</v>
      </c>
      <c r="B270" t="s">
        <v>25</v>
      </c>
      <c r="C270" s="6">
        <v>45222</v>
      </c>
      <c r="D270" s="7">
        <v>51.838999999999999</v>
      </c>
      <c r="E270" s="6">
        <v>45425</v>
      </c>
      <c r="F270" s="7">
        <v>68.629000000000005</v>
      </c>
      <c r="G270">
        <v>1</v>
      </c>
      <c r="H270">
        <v>0</v>
      </c>
      <c r="J270" s="7"/>
      <c r="K270" s="8"/>
      <c r="M270" s="7"/>
      <c r="N270" s="8"/>
      <c r="O270" s="9" cm="1">
        <f t="array" ref="O270">_xlfn.IFS(AND(B270="Short",F270=Q270),(D270-F270)/D270,AND(B270="Long",F270=Q270),(F270/D270)-1,AND(B270="Long",F270&lt;&gt;Q270),(F270/D270)-1,AND(B270="Short",F270&lt;&gt;Q270),(D270-F270)/D270)</f>
        <v>0.32388742066783704</v>
      </c>
      <c r="P270" t="s">
        <v>23</v>
      </c>
      <c r="Q270" s="7">
        <v>68.629000000000005</v>
      </c>
      <c r="R270" s="8">
        <v>45222</v>
      </c>
      <c r="S270" s="10">
        <f t="shared" si="12"/>
        <v>203</v>
      </c>
      <c r="T270" s="10">
        <v>1</v>
      </c>
      <c r="V270" s="11" t="str">
        <f t="shared" si="13"/>
        <v>1</v>
      </c>
      <c r="X270" s="10">
        <v>0</v>
      </c>
      <c r="AC270">
        <f t="shared" si="14"/>
        <v>203</v>
      </c>
    </row>
    <row r="271" spans="1:29" hidden="1" x14ac:dyDescent="0.2">
      <c r="A271" t="s">
        <v>192</v>
      </c>
      <c r="B271" t="s">
        <v>25</v>
      </c>
      <c r="C271" s="6">
        <v>43906</v>
      </c>
      <c r="D271" s="7">
        <v>35.036000000000001</v>
      </c>
      <c r="E271" s="6">
        <v>43930</v>
      </c>
      <c r="F271" s="7">
        <v>41.195999999999998</v>
      </c>
      <c r="G271">
        <v>1</v>
      </c>
      <c r="H271">
        <v>0</v>
      </c>
      <c r="J271" s="7"/>
      <c r="K271" s="8"/>
      <c r="M271" s="7"/>
      <c r="N271" s="8"/>
      <c r="O271" s="9" cm="1">
        <f t="array" ref="O271">_xlfn.IFS(AND(B271="Short",F271=Q271),(D271-F271)/D271,AND(B271="Long",F271=Q271),(F271/D271)-1,AND(B271="Long",F271&lt;&gt;Q271),(F271/D271)-1,AND(B271="Short",F271&lt;&gt;Q271),(D271-F271)/D271)</f>
        <v>0.17581915743806364</v>
      </c>
      <c r="P271" t="s">
        <v>23</v>
      </c>
      <c r="Q271" s="7">
        <v>41.195999999999998</v>
      </c>
      <c r="R271" s="8">
        <v>43906</v>
      </c>
      <c r="S271" s="10">
        <f t="shared" si="12"/>
        <v>24</v>
      </c>
      <c r="T271" s="10">
        <v>1</v>
      </c>
      <c r="V271" s="11" t="str">
        <f t="shared" si="13"/>
        <v>1</v>
      </c>
      <c r="X271" s="10">
        <v>0</v>
      </c>
      <c r="AC271">
        <f t="shared" si="14"/>
        <v>24</v>
      </c>
    </row>
    <row r="272" spans="1:29" hidden="1" x14ac:dyDescent="0.2">
      <c r="A272" t="s">
        <v>192</v>
      </c>
      <c r="B272" t="s">
        <v>25</v>
      </c>
      <c r="C272" s="6">
        <v>44144</v>
      </c>
      <c r="D272" s="7">
        <v>67.480999999999995</v>
      </c>
      <c r="E272" s="6">
        <v>44175</v>
      </c>
      <c r="F272" s="7">
        <v>75.891000000000005</v>
      </c>
      <c r="G272">
        <v>1</v>
      </c>
      <c r="H272">
        <v>0</v>
      </c>
      <c r="J272" s="7"/>
      <c r="K272" s="8"/>
      <c r="M272" s="7"/>
      <c r="N272" s="8"/>
      <c r="O272" s="9" cm="1">
        <f t="array" ref="O272">_xlfn.IFS(AND(B272="Short",F272=Q272),(D272-F272)/D272,AND(B272="Long",F272=Q272),(F272/D272)-1,AND(B272="Long",F272&lt;&gt;Q272),(F272/D272)-1,AND(B272="Short",F272&lt;&gt;Q272),(D272-F272)/D272)</f>
        <v>0.12462767297461519</v>
      </c>
      <c r="P272" t="s">
        <v>23</v>
      </c>
      <c r="Q272" s="7">
        <v>75.891000000000005</v>
      </c>
      <c r="R272" s="8">
        <v>44144</v>
      </c>
      <c r="S272" s="10">
        <f t="shared" si="12"/>
        <v>31</v>
      </c>
      <c r="T272" s="10">
        <v>1</v>
      </c>
      <c r="V272" s="11" t="str">
        <f t="shared" si="13"/>
        <v>1</v>
      </c>
      <c r="X272" s="10">
        <v>0</v>
      </c>
      <c r="AC272">
        <f t="shared" si="14"/>
        <v>31</v>
      </c>
    </row>
    <row r="273" spans="1:29" hidden="1" x14ac:dyDescent="0.2">
      <c r="A273" t="s">
        <v>194</v>
      </c>
      <c r="B273" t="s">
        <v>25</v>
      </c>
      <c r="C273" s="6">
        <v>44785</v>
      </c>
      <c r="D273" s="7">
        <v>203.095</v>
      </c>
      <c r="E273" s="6">
        <v>44788</v>
      </c>
      <c r="F273" s="7">
        <v>230.14500000000001</v>
      </c>
      <c r="G273">
        <v>1</v>
      </c>
      <c r="H273">
        <v>0</v>
      </c>
      <c r="J273" s="7"/>
      <c r="K273" s="8"/>
      <c r="M273" s="7"/>
      <c r="N273" s="8"/>
      <c r="O273" s="9" cm="1">
        <f t="array" ref="O273">_xlfn.IFS(AND(B273="Short",F273=Q273),(D273-F273)/D273,AND(B273="Long",F273=Q273),(F273/D273)-1,AND(B273="Long",F273&lt;&gt;Q273),(F273/D273)-1,AND(B273="Short",F273&lt;&gt;Q273),(D273-F273)/D273)</f>
        <v>0.13318890174548859</v>
      </c>
      <c r="P273" t="s">
        <v>23</v>
      </c>
      <c r="Q273" s="7">
        <v>230.14500000000001</v>
      </c>
      <c r="R273" s="8">
        <v>44785</v>
      </c>
      <c r="S273" s="10">
        <f t="shared" si="12"/>
        <v>3</v>
      </c>
      <c r="T273" s="10">
        <v>1</v>
      </c>
      <c r="V273" s="11" t="str">
        <f t="shared" si="13"/>
        <v>1</v>
      </c>
      <c r="X273" s="10">
        <v>0</v>
      </c>
      <c r="AC273">
        <f t="shared" si="14"/>
        <v>3</v>
      </c>
    </row>
    <row r="274" spans="1:29" x14ac:dyDescent="0.2">
      <c r="A274" t="s">
        <v>194</v>
      </c>
      <c r="B274" t="s">
        <v>25</v>
      </c>
      <c r="C274" s="6">
        <v>44936</v>
      </c>
      <c r="D274" s="7">
        <v>188.32</v>
      </c>
      <c r="E274" s="6">
        <v>44944</v>
      </c>
      <c r="F274" s="7">
        <v>209.42</v>
      </c>
      <c r="G274">
        <v>1</v>
      </c>
      <c r="H274">
        <v>0</v>
      </c>
      <c r="J274" s="7"/>
      <c r="K274" s="8"/>
      <c r="M274" s="7"/>
      <c r="N274" s="8"/>
      <c r="O274" s="9" cm="1">
        <f t="array" ref="O274">_xlfn.IFS(AND(B274="Short",F274=Q274),(D274-F274)/D274,AND(B274="Long",F274=Q274),(F274/D274)-1,AND(B274="Long",F274&lt;&gt;Q274),(F274/D274)-1,AND(B274="Short",F274&lt;&gt;Q274),(D274-F274)/D274)</f>
        <v>0.11204333050127446</v>
      </c>
      <c r="P274" t="s">
        <v>23</v>
      </c>
      <c r="Q274" s="7">
        <v>209.42</v>
      </c>
      <c r="R274" s="8">
        <v>44936</v>
      </c>
      <c r="S274" s="10">
        <f t="shared" si="12"/>
        <v>8</v>
      </c>
      <c r="T274" s="10">
        <v>1</v>
      </c>
      <c r="V274" s="11" t="str">
        <f t="shared" si="13"/>
        <v>1</v>
      </c>
      <c r="X274" s="10">
        <v>0</v>
      </c>
      <c r="AC274">
        <f t="shared" si="14"/>
        <v>8</v>
      </c>
    </row>
    <row r="275" spans="1:29" hidden="1" x14ac:dyDescent="0.2">
      <c r="A275" t="s">
        <v>197</v>
      </c>
      <c r="B275" t="s">
        <v>25</v>
      </c>
      <c r="C275" s="6">
        <v>43906</v>
      </c>
      <c r="D275" s="7">
        <v>130.14099999999999</v>
      </c>
      <c r="E275" s="6">
        <v>43985</v>
      </c>
      <c r="F275" s="7">
        <v>151.55099999999999</v>
      </c>
      <c r="G275">
        <v>1</v>
      </c>
      <c r="H275">
        <v>0</v>
      </c>
      <c r="J275" s="7"/>
      <c r="K275" s="8"/>
      <c r="M275" s="7"/>
      <c r="N275" s="8"/>
      <c r="O275" s="9" cm="1">
        <f t="array" ref="O275">_xlfn.IFS(AND(B275="Short",F275=Q275),(D275-F275)/D275,AND(B275="Long",F275=Q275),(F275/D275)-1,AND(B275="Long",F275&lt;&gt;Q275),(F275/D275)-1,AND(B275="Short",F275&lt;&gt;Q275),(D275-F275)/D275)</f>
        <v>0.16451387341421997</v>
      </c>
      <c r="P275" t="s">
        <v>23</v>
      </c>
      <c r="Q275" s="7">
        <v>151.55099999999999</v>
      </c>
      <c r="R275" s="8">
        <v>43906</v>
      </c>
      <c r="S275" s="10">
        <f t="shared" si="12"/>
        <v>79</v>
      </c>
      <c r="T275" s="10">
        <v>1</v>
      </c>
      <c r="V275" s="11" t="str">
        <f t="shared" si="13"/>
        <v>1</v>
      </c>
      <c r="X275" s="10">
        <v>0</v>
      </c>
      <c r="AC275">
        <f t="shared" si="14"/>
        <v>79</v>
      </c>
    </row>
    <row r="276" spans="1:29" x14ac:dyDescent="0.2">
      <c r="A276" t="s">
        <v>194</v>
      </c>
      <c r="B276" t="s">
        <v>25</v>
      </c>
      <c r="C276" s="6">
        <v>45240</v>
      </c>
      <c r="D276" s="7">
        <v>95.316000000000003</v>
      </c>
      <c r="E276" s="6">
        <v>45261</v>
      </c>
      <c r="F276" s="7">
        <v>108.276</v>
      </c>
      <c r="G276">
        <v>1</v>
      </c>
      <c r="H276">
        <v>0</v>
      </c>
      <c r="J276" s="7"/>
      <c r="K276" s="8"/>
      <c r="M276" s="7"/>
      <c r="N276" s="8"/>
      <c r="O276" s="9" cm="1">
        <f t="array" ref="O276">_xlfn.IFS(AND(B276="Short",F276=Q276),(D276-F276)/D276,AND(B276="Long",F276=Q276),(F276/D276)-1,AND(B276="Long",F276&lt;&gt;Q276),(F276/D276)-1,AND(B276="Short",F276&lt;&gt;Q276),(D276-F276)/D276)</f>
        <v>0.13596877753997227</v>
      </c>
      <c r="P276" t="s">
        <v>23</v>
      </c>
      <c r="Q276" s="7">
        <v>108.276</v>
      </c>
      <c r="R276" s="8">
        <v>45240</v>
      </c>
      <c r="S276" s="10">
        <f t="shared" si="12"/>
        <v>21</v>
      </c>
      <c r="T276" s="10">
        <v>1</v>
      </c>
      <c r="V276" s="11" t="str">
        <f t="shared" si="13"/>
        <v>1</v>
      </c>
      <c r="X276" s="10">
        <v>0</v>
      </c>
      <c r="AC276">
        <f t="shared" si="14"/>
        <v>21</v>
      </c>
    </row>
    <row r="277" spans="1:29" hidden="1" x14ac:dyDescent="0.2">
      <c r="A277" t="s">
        <v>197</v>
      </c>
      <c r="B277" t="s">
        <v>22</v>
      </c>
      <c r="C277" s="6">
        <v>44144</v>
      </c>
      <c r="D277" s="7">
        <v>202.83699999999999</v>
      </c>
      <c r="E277" s="6">
        <v>44510</v>
      </c>
      <c r="F277" s="7">
        <v>225.41</v>
      </c>
      <c r="G277">
        <v>0</v>
      </c>
      <c r="H277">
        <v>0</v>
      </c>
      <c r="J277" s="7"/>
      <c r="K277" s="8"/>
      <c r="M277" s="7"/>
      <c r="N277" s="8"/>
      <c r="O277" s="9" cm="1">
        <f t="array" ref="O277">_xlfn.IFS(AND(B277="Short",F277=Q277),(D277-F277)/D277,AND(B277="Long",F277=Q277),(F277/D277)-1,AND(B277="Long",F277&lt;&gt;Q277),(F277/D277)-1,AND(B277="Short",F277&lt;&gt;Q277),(D277-F277)/D277)</f>
        <v>-0.11128640238220841</v>
      </c>
      <c r="P277" t="s">
        <v>23</v>
      </c>
      <c r="Q277" s="7">
        <v>182.20699999999999</v>
      </c>
      <c r="R277" s="8">
        <v>44144</v>
      </c>
      <c r="S277" s="10">
        <f t="shared" si="12"/>
        <v>366</v>
      </c>
      <c r="T277" s="10">
        <v>0</v>
      </c>
      <c r="V277" s="11" t="b">
        <f t="shared" si="13"/>
        <v>0</v>
      </c>
      <c r="X277" s="10">
        <v>0</v>
      </c>
      <c r="AC277" t="b">
        <f t="shared" si="14"/>
        <v>0</v>
      </c>
    </row>
    <row r="278" spans="1:29" hidden="1" x14ac:dyDescent="0.2">
      <c r="A278" t="s">
        <v>198</v>
      </c>
      <c r="B278" t="s">
        <v>25</v>
      </c>
      <c r="C278" s="6">
        <v>43833</v>
      </c>
      <c r="D278" s="7">
        <v>77.132000000000005</v>
      </c>
      <c r="E278" s="6">
        <v>43928</v>
      </c>
      <c r="F278" s="7">
        <v>86.951999999999998</v>
      </c>
      <c r="G278">
        <v>1</v>
      </c>
      <c r="H278">
        <v>0</v>
      </c>
      <c r="J278" s="7"/>
      <c r="K278" s="8"/>
      <c r="M278" s="7"/>
      <c r="N278" s="8"/>
      <c r="O278" s="9" cm="1">
        <f t="array" ref="O278">_xlfn.IFS(AND(B278="Short",F278=Q278),(D278-F278)/D278,AND(B278="Long",F278=Q278),(F278/D278)-1,AND(B278="Long",F278&lt;&gt;Q278),(F278/D278)-1,AND(B278="Short",F278&lt;&gt;Q278),(D278-F278)/D278)</f>
        <v>0.12731421459316494</v>
      </c>
      <c r="P278" t="s">
        <v>23</v>
      </c>
      <c r="Q278" s="7">
        <v>86.951999999999998</v>
      </c>
      <c r="R278" s="8">
        <v>43833</v>
      </c>
      <c r="S278" s="10">
        <f t="shared" si="12"/>
        <v>95</v>
      </c>
      <c r="T278" s="10">
        <v>1</v>
      </c>
      <c r="V278" s="11" t="str">
        <f t="shared" si="13"/>
        <v>1</v>
      </c>
      <c r="X278" s="10">
        <v>0</v>
      </c>
      <c r="AC278">
        <f t="shared" si="14"/>
        <v>95</v>
      </c>
    </row>
    <row r="279" spans="1:29" hidden="1" x14ac:dyDescent="0.2">
      <c r="A279" t="s">
        <v>182</v>
      </c>
      <c r="B279" t="s">
        <v>25</v>
      </c>
      <c r="C279" s="6">
        <v>43906</v>
      </c>
      <c r="D279" s="7">
        <v>32.305999999999997</v>
      </c>
      <c r="E279" s="6">
        <v>43915</v>
      </c>
      <c r="F279" s="7">
        <v>36.366</v>
      </c>
      <c r="G279">
        <v>1</v>
      </c>
      <c r="H279">
        <v>0</v>
      </c>
      <c r="J279" s="7"/>
      <c r="K279" s="8"/>
      <c r="M279" s="7"/>
      <c r="N279" s="8"/>
      <c r="O279" s="9" cm="1">
        <f t="array" ref="O279">_xlfn.IFS(AND(B279="Short",F279=Q279),(D279-F279)/D279,AND(B279="Long",F279=Q279),(F279/D279)-1,AND(B279="Long",F279&lt;&gt;Q279),(F279/D279)-1,AND(B279="Short",F279&lt;&gt;Q279),(D279-F279)/D279)</f>
        <v>0.12567324955116699</v>
      </c>
      <c r="P279" t="s">
        <v>23</v>
      </c>
      <c r="Q279" s="7">
        <v>36.366</v>
      </c>
      <c r="R279" s="8">
        <v>43906</v>
      </c>
      <c r="S279" s="10">
        <f t="shared" si="12"/>
        <v>9</v>
      </c>
      <c r="T279" s="10">
        <v>1</v>
      </c>
      <c r="V279" s="11" t="str">
        <f t="shared" si="13"/>
        <v>1</v>
      </c>
      <c r="X279" s="10">
        <v>0</v>
      </c>
      <c r="AC279">
        <f t="shared" si="14"/>
        <v>9</v>
      </c>
    </row>
    <row r="280" spans="1:29" hidden="1" x14ac:dyDescent="0.2">
      <c r="A280" t="s">
        <v>203</v>
      </c>
      <c r="B280" t="s">
        <v>25</v>
      </c>
      <c r="C280" s="6">
        <v>43906</v>
      </c>
      <c r="D280" s="7">
        <v>48.201999999999998</v>
      </c>
      <c r="E280" s="6">
        <v>43916</v>
      </c>
      <c r="F280" s="7">
        <v>55.122</v>
      </c>
      <c r="G280">
        <v>1</v>
      </c>
      <c r="H280">
        <v>0</v>
      </c>
      <c r="J280" s="7"/>
      <c r="K280" s="8"/>
      <c r="M280" s="7"/>
      <c r="N280" s="8"/>
      <c r="O280" s="9" cm="1">
        <f t="array" ref="O280">_xlfn.IFS(AND(B280="Short",F280=Q280),(D280-F280)/D280,AND(B280="Long",F280=Q280),(F280/D280)-1,AND(B280="Long",F280&lt;&gt;Q280),(F280/D280)-1,AND(B280="Short",F280&lt;&gt;Q280),(D280-F280)/D280)</f>
        <v>0.14356250777976021</v>
      </c>
      <c r="P280" t="s">
        <v>23</v>
      </c>
      <c r="Q280" s="7">
        <v>55.122</v>
      </c>
      <c r="R280" s="8">
        <v>43906</v>
      </c>
      <c r="S280" s="10">
        <f t="shared" si="12"/>
        <v>10</v>
      </c>
      <c r="T280" s="10">
        <v>1</v>
      </c>
      <c r="V280" s="11" t="str">
        <f t="shared" si="13"/>
        <v>1</v>
      </c>
      <c r="X280" s="10">
        <v>0</v>
      </c>
      <c r="AC280">
        <f t="shared" si="14"/>
        <v>10</v>
      </c>
    </row>
    <row r="281" spans="1:29" hidden="1" x14ac:dyDescent="0.2">
      <c r="A281" t="s">
        <v>182</v>
      </c>
      <c r="B281" t="s">
        <v>22</v>
      </c>
      <c r="C281" s="6">
        <v>44132</v>
      </c>
      <c r="D281" s="7">
        <v>91.335999999999999</v>
      </c>
      <c r="E281" s="6">
        <v>44139</v>
      </c>
      <c r="F281" s="7">
        <v>81.396000000000001</v>
      </c>
      <c r="G281">
        <v>1</v>
      </c>
      <c r="H281">
        <v>0</v>
      </c>
      <c r="J281" s="7"/>
      <c r="K281" s="8"/>
      <c r="M281" s="7"/>
      <c r="N281" s="8"/>
      <c r="O281" s="9" cm="1">
        <f t="array" ref="O281">_xlfn.IFS(AND(B281="Short",F281=Q281),(D281-F281)/D281,AND(B281="Long",F281=Q281),(F281/D281)-1,AND(B281="Long",F281&lt;&gt;Q281),(F281/D281)-1,AND(B281="Short",F281&lt;&gt;Q281),(D281-F281)/D281)</f>
        <v>0.10882893930104229</v>
      </c>
      <c r="P281" t="s">
        <v>23</v>
      </c>
      <c r="Q281" s="7">
        <v>81.396000000000001</v>
      </c>
      <c r="R281" s="8">
        <v>44132</v>
      </c>
      <c r="S281" s="10">
        <f t="shared" si="12"/>
        <v>7</v>
      </c>
      <c r="T281" s="10">
        <v>1</v>
      </c>
      <c r="V281" s="11" t="str">
        <f t="shared" si="13"/>
        <v>1</v>
      </c>
      <c r="X281" s="10">
        <v>0</v>
      </c>
      <c r="AC281">
        <f t="shared" si="14"/>
        <v>7</v>
      </c>
    </row>
    <row r="282" spans="1:29" hidden="1" x14ac:dyDescent="0.2">
      <c r="A282" t="s">
        <v>203</v>
      </c>
      <c r="B282" t="s">
        <v>22</v>
      </c>
      <c r="C282" s="6">
        <v>44209</v>
      </c>
      <c r="D282" s="7">
        <v>58.874000000000002</v>
      </c>
      <c r="E282" s="6">
        <v>44400</v>
      </c>
      <c r="F282" s="7">
        <v>52.613999999999997</v>
      </c>
      <c r="G282">
        <v>1</v>
      </c>
      <c r="H282">
        <v>0</v>
      </c>
      <c r="J282" s="7"/>
      <c r="K282" s="8"/>
      <c r="M282" s="7"/>
      <c r="N282" s="8"/>
      <c r="O282" s="9" cm="1">
        <f t="array" ref="O282">_xlfn.IFS(AND(B282="Short",F282=Q282),(D282-F282)/D282,AND(B282="Long",F282=Q282),(F282/D282)-1,AND(B282="Long",F282&lt;&gt;Q282),(F282/D282)-1,AND(B282="Short",F282&lt;&gt;Q282),(D282-F282)/D282)</f>
        <v>0.10632876991541265</v>
      </c>
      <c r="P282" t="s">
        <v>23</v>
      </c>
      <c r="Q282" s="7">
        <v>52.613999999999997</v>
      </c>
      <c r="R282" s="8">
        <v>44209</v>
      </c>
      <c r="S282" s="10">
        <f t="shared" si="12"/>
        <v>191</v>
      </c>
      <c r="T282" s="10">
        <v>1</v>
      </c>
      <c r="V282" s="11" t="str">
        <f t="shared" si="13"/>
        <v>1</v>
      </c>
      <c r="X282" s="10">
        <v>0</v>
      </c>
      <c r="AC282">
        <f t="shared" si="14"/>
        <v>191</v>
      </c>
    </row>
    <row r="283" spans="1:29" hidden="1" x14ac:dyDescent="0.2">
      <c r="A283" t="s">
        <v>182</v>
      </c>
      <c r="B283" t="s">
        <v>25</v>
      </c>
      <c r="C283" s="6">
        <v>44622</v>
      </c>
      <c r="D283" s="7">
        <v>66.817999999999998</v>
      </c>
      <c r="E283" s="6">
        <v>44627</v>
      </c>
      <c r="F283" s="7">
        <v>76.597999999999999</v>
      </c>
      <c r="G283">
        <v>1</v>
      </c>
      <c r="H283">
        <v>0</v>
      </c>
      <c r="J283" s="7"/>
      <c r="K283" s="8"/>
      <c r="M283" s="7"/>
      <c r="N283" s="8"/>
      <c r="O283" s="9" cm="1">
        <f t="array" ref="O283">_xlfn.IFS(AND(B283="Short",F283=Q283),(D283-F283)/D283,AND(B283="Long",F283=Q283),(F283/D283)-1,AND(B283="Long",F283&lt;&gt;Q283),(F283/D283)-1,AND(B283="Short",F283&lt;&gt;Q283),(D283-F283)/D283)</f>
        <v>0.14636774521835427</v>
      </c>
      <c r="P283" t="s">
        <v>23</v>
      </c>
      <c r="Q283" s="7">
        <v>76.597999999999999</v>
      </c>
      <c r="R283" s="8">
        <v>44622</v>
      </c>
      <c r="S283" s="10">
        <f t="shared" si="12"/>
        <v>5</v>
      </c>
      <c r="T283" s="10">
        <v>1</v>
      </c>
      <c r="V283" s="11" t="str">
        <f t="shared" si="13"/>
        <v>1</v>
      </c>
      <c r="X283" s="10">
        <v>0</v>
      </c>
      <c r="AC283">
        <f t="shared" si="14"/>
        <v>5</v>
      </c>
    </row>
    <row r="284" spans="1:29" x14ac:dyDescent="0.2">
      <c r="A284" t="s">
        <v>199</v>
      </c>
      <c r="B284" t="s">
        <v>25</v>
      </c>
      <c r="C284" s="6">
        <v>45077</v>
      </c>
      <c r="D284" s="7">
        <v>14.026</v>
      </c>
      <c r="E284" s="6">
        <v>45084</v>
      </c>
      <c r="F284" s="7">
        <v>15.686</v>
      </c>
      <c r="G284">
        <v>1</v>
      </c>
      <c r="H284">
        <v>0</v>
      </c>
      <c r="J284" s="7"/>
      <c r="K284" s="8"/>
      <c r="M284" s="7"/>
      <c r="N284" s="8"/>
      <c r="O284" s="9" cm="1">
        <f t="array" ref="O284">_xlfn.IFS(AND(B284="Short",F284=Q284),(D284-F284)/D284,AND(B284="Long",F284=Q284),(F284/D284)-1,AND(B284="Long",F284&lt;&gt;Q284),(F284/D284)-1,AND(B284="Short",F284&lt;&gt;Q284),(D284-F284)/D284)</f>
        <v>0.11835163268216164</v>
      </c>
      <c r="P284" t="s">
        <v>23</v>
      </c>
      <c r="Q284" s="7">
        <v>15.686</v>
      </c>
      <c r="R284" s="8">
        <v>45077</v>
      </c>
      <c r="S284" s="10">
        <f t="shared" si="12"/>
        <v>7</v>
      </c>
      <c r="T284" s="10">
        <v>1</v>
      </c>
      <c r="V284" s="11" t="str">
        <f t="shared" si="13"/>
        <v>1</v>
      </c>
      <c r="X284" s="10">
        <v>0</v>
      </c>
      <c r="AC284">
        <f t="shared" si="14"/>
        <v>7</v>
      </c>
    </row>
    <row r="285" spans="1:29" hidden="1" x14ac:dyDescent="0.2">
      <c r="A285" t="s">
        <v>182</v>
      </c>
      <c r="B285" t="s">
        <v>22</v>
      </c>
      <c r="C285" s="6">
        <v>44770</v>
      </c>
      <c r="D285" s="7">
        <v>88.343000000000004</v>
      </c>
      <c r="E285" s="6">
        <v>45138</v>
      </c>
      <c r="F285" s="7">
        <v>207.4</v>
      </c>
      <c r="G285">
        <v>0</v>
      </c>
      <c r="H285">
        <v>0</v>
      </c>
      <c r="J285" s="7"/>
      <c r="K285" s="8"/>
      <c r="M285" s="7"/>
      <c r="N285" s="8"/>
      <c r="O285" s="9" cm="1">
        <f t="array" ref="O285">_xlfn.IFS(AND(B285="Short",F285=Q285),(D285-F285)/D285,AND(B285="Long",F285=Q285),(F285/D285)-1,AND(B285="Long",F285&lt;&gt;Q285),(F285/D285)-1,AND(B285="Short",F285&lt;&gt;Q285),(D285-F285)/D285)</f>
        <v>-1.3476676137328367</v>
      </c>
      <c r="P285" t="s">
        <v>23</v>
      </c>
      <c r="Q285" s="7">
        <v>75.472999999999999</v>
      </c>
      <c r="R285" s="8">
        <v>44770</v>
      </c>
      <c r="S285" s="10">
        <f t="shared" si="12"/>
        <v>368</v>
      </c>
      <c r="T285" s="10">
        <v>0</v>
      </c>
      <c r="V285" s="11" t="b">
        <f t="shared" si="13"/>
        <v>0</v>
      </c>
      <c r="X285" s="10">
        <v>0</v>
      </c>
      <c r="AC285" t="b">
        <f t="shared" si="14"/>
        <v>0</v>
      </c>
    </row>
    <row r="286" spans="1:29" x14ac:dyDescent="0.2">
      <c r="A286" t="s">
        <v>203</v>
      </c>
      <c r="B286" t="s">
        <v>25</v>
      </c>
      <c r="C286" s="6">
        <v>44771</v>
      </c>
      <c r="D286" s="7">
        <v>36.015500000000003</v>
      </c>
      <c r="E286" s="6">
        <v>45138</v>
      </c>
      <c r="F286" s="7">
        <v>35.770000000000003</v>
      </c>
      <c r="G286">
        <v>0</v>
      </c>
      <c r="H286">
        <v>0</v>
      </c>
      <c r="J286" s="7"/>
      <c r="K286" s="8"/>
      <c r="M286" s="7"/>
      <c r="N286" s="8"/>
      <c r="O286" s="9" cm="1">
        <f t="array" ref="O286">_xlfn.IFS(AND(B286="Short",F286=Q286),(D286-F286)/D286,AND(B286="Long",F286=Q286),(F286/D286)-1,AND(B286="Long",F286&lt;&gt;Q286),(F286/D286)-1,AND(B286="Short",F286&lt;&gt;Q286),(D286-F286)/D286)</f>
        <v>-6.8165095583845314E-3</v>
      </c>
      <c r="P286" t="s">
        <v>23</v>
      </c>
      <c r="Q286" s="7">
        <v>40.1205</v>
      </c>
      <c r="R286" s="8">
        <v>44771</v>
      </c>
      <c r="S286" s="10">
        <f t="shared" si="12"/>
        <v>367</v>
      </c>
      <c r="T286" s="10">
        <v>0</v>
      </c>
      <c r="V286" s="11" t="b">
        <f t="shared" si="13"/>
        <v>0</v>
      </c>
      <c r="X286" s="10">
        <v>0</v>
      </c>
      <c r="AC286">
        <f t="shared" si="14"/>
        <v>367</v>
      </c>
    </row>
    <row r="287" spans="1:29" hidden="1" x14ac:dyDescent="0.2">
      <c r="A287" t="s">
        <v>199</v>
      </c>
      <c r="B287" t="s">
        <v>22</v>
      </c>
      <c r="C287" s="6">
        <v>45448</v>
      </c>
      <c r="D287" s="7">
        <v>20.074999999999999</v>
      </c>
      <c r="E287" s="6">
        <v>45509</v>
      </c>
      <c r="F287" s="7">
        <v>17.324999999999999</v>
      </c>
      <c r="G287">
        <v>1</v>
      </c>
      <c r="H287">
        <v>0</v>
      </c>
      <c r="J287" s="7"/>
      <c r="K287" s="8"/>
      <c r="M287" s="7"/>
      <c r="N287" s="8"/>
      <c r="O287" s="9" cm="1">
        <f t="array" ref="O287">_xlfn.IFS(AND(B287="Short",F287=Q287),(D287-F287)/D287,AND(B287="Long",F287=Q287),(F287/D287)-1,AND(B287="Long",F287&lt;&gt;Q287),(F287/D287)-1,AND(B287="Short",F287&lt;&gt;Q287),(D287-F287)/D287)</f>
        <v>0.13698630136986301</v>
      </c>
      <c r="P287" t="s">
        <v>23</v>
      </c>
      <c r="Q287" s="7">
        <v>17.324999999999999</v>
      </c>
      <c r="R287" s="8">
        <v>45448</v>
      </c>
      <c r="S287" s="10">
        <f t="shared" si="12"/>
        <v>61</v>
      </c>
      <c r="T287" s="10">
        <v>1</v>
      </c>
      <c r="V287" s="11" t="str">
        <f t="shared" si="13"/>
        <v>1</v>
      </c>
      <c r="X287" s="10">
        <v>0</v>
      </c>
      <c r="AC287">
        <f t="shared" si="14"/>
        <v>61</v>
      </c>
    </row>
    <row r="288" spans="1:29" hidden="1" x14ac:dyDescent="0.2">
      <c r="A288" t="s">
        <v>185</v>
      </c>
      <c r="B288" t="s">
        <v>25</v>
      </c>
      <c r="C288" s="6">
        <v>43906</v>
      </c>
      <c r="D288" s="7">
        <v>14.71</v>
      </c>
      <c r="E288" s="6">
        <v>43909</v>
      </c>
      <c r="F288" s="7">
        <v>16.73</v>
      </c>
      <c r="G288">
        <v>1</v>
      </c>
      <c r="H288">
        <v>0</v>
      </c>
      <c r="J288" s="7"/>
      <c r="K288" s="8"/>
      <c r="M288" s="7"/>
      <c r="N288" s="8"/>
      <c r="O288" s="9" cm="1">
        <f t="array" ref="O288">_xlfn.IFS(AND(B288="Short",F288=Q288),(D288-F288)/D288,AND(B288="Long",F288=Q288),(F288/D288)-1,AND(B288="Long",F288&lt;&gt;Q288),(F288/D288)-1,AND(B288="Short",F288&lt;&gt;Q288),(D288-F288)/D288)</f>
        <v>0.13732154996600943</v>
      </c>
      <c r="P288" t="s">
        <v>23</v>
      </c>
      <c r="Q288" s="7">
        <v>16.73</v>
      </c>
      <c r="R288" s="8">
        <v>43906</v>
      </c>
      <c r="S288" s="10">
        <f t="shared" si="12"/>
        <v>3</v>
      </c>
      <c r="T288" s="10">
        <v>1</v>
      </c>
      <c r="V288" s="11" t="str">
        <f t="shared" si="13"/>
        <v>1</v>
      </c>
      <c r="X288" s="10">
        <v>0</v>
      </c>
      <c r="AC288">
        <f t="shared" si="14"/>
        <v>3</v>
      </c>
    </row>
    <row r="289" spans="1:29" hidden="1" x14ac:dyDescent="0.2">
      <c r="A289" t="s">
        <v>186</v>
      </c>
      <c r="B289" t="s">
        <v>25</v>
      </c>
      <c r="C289" s="6">
        <v>43906</v>
      </c>
      <c r="D289" s="7">
        <v>55.41865</v>
      </c>
      <c r="E289" s="6">
        <v>43935</v>
      </c>
      <c r="F289" s="7">
        <v>61.605150000000002</v>
      </c>
      <c r="G289">
        <v>1</v>
      </c>
      <c r="H289">
        <v>0</v>
      </c>
      <c r="J289" s="7"/>
      <c r="K289" s="8"/>
      <c r="M289" s="7"/>
      <c r="N289" s="8"/>
      <c r="O289" s="9" cm="1">
        <f t="array" ref="O289">_xlfn.IFS(AND(B289="Short",F289=Q289),(D289-F289)/D289,AND(B289="Long",F289=Q289),(F289/D289)-1,AND(B289="Long",F289&lt;&gt;Q289),(F289/D289)-1,AND(B289="Short",F289&lt;&gt;Q289),(D289-F289)/D289)</f>
        <v>0.11163209497163873</v>
      </c>
      <c r="P289" t="s">
        <v>23</v>
      </c>
      <c r="Q289" s="7">
        <v>61.605150000000002</v>
      </c>
      <c r="R289" s="8">
        <v>43906</v>
      </c>
      <c r="S289" s="10">
        <f t="shared" si="12"/>
        <v>29</v>
      </c>
      <c r="T289" s="10">
        <v>1</v>
      </c>
      <c r="V289" s="11" t="str">
        <f t="shared" si="13"/>
        <v>1</v>
      </c>
      <c r="X289" s="10">
        <v>0</v>
      </c>
      <c r="AC289">
        <f t="shared" si="14"/>
        <v>29</v>
      </c>
    </row>
    <row r="290" spans="1:29" hidden="1" x14ac:dyDescent="0.2">
      <c r="A290" t="s">
        <v>185</v>
      </c>
      <c r="B290" t="s">
        <v>25</v>
      </c>
      <c r="C290" s="6">
        <v>44868</v>
      </c>
      <c r="D290" s="7">
        <v>46.317999999999998</v>
      </c>
      <c r="E290" s="6">
        <v>44875</v>
      </c>
      <c r="F290" s="7">
        <v>53.997999999999998</v>
      </c>
      <c r="G290">
        <v>1</v>
      </c>
      <c r="H290">
        <v>0</v>
      </c>
      <c r="J290" s="7"/>
      <c r="K290" s="8"/>
      <c r="M290" s="7"/>
      <c r="N290" s="8"/>
      <c r="O290" s="9" cm="1">
        <f t="array" ref="O290">_xlfn.IFS(AND(B290="Short",F290=Q290),(D290-F290)/D290,AND(B290="Long",F290=Q290),(F290/D290)-1,AND(B290="Long",F290&lt;&gt;Q290),(F290/D290)-1,AND(B290="Short",F290&lt;&gt;Q290),(D290-F290)/D290)</f>
        <v>0.16581026814629296</v>
      </c>
      <c r="P290" t="s">
        <v>23</v>
      </c>
      <c r="Q290" s="7">
        <v>53.997999999999998</v>
      </c>
      <c r="R290" s="8">
        <v>44868</v>
      </c>
      <c r="S290" s="10">
        <f t="shared" si="12"/>
        <v>7</v>
      </c>
      <c r="T290" s="10">
        <v>1</v>
      </c>
      <c r="V290" s="11" t="str">
        <f t="shared" si="13"/>
        <v>1</v>
      </c>
      <c r="X290" s="10">
        <v>0</v>
      </c>
      <c r="AC290">
        <f t="shared" si="14"/>
        <v>7</v>
      </c>
    </row>
    <row r="291" spans="1:29" hidden="1" x14ac:dyDescent="0.2">
      <c r="A291" t="s">
        <v>185</v>
      </c>
      <c r="B291" t="s">
        <v>22</v>
      </c>
      <c r="C291" s="6">
        <v>44965</v>
      </c>
      <c r="D291" s="7">
        <v>60.052999999999997</v>
      </c>
      <c r="E291" s="6">
        <v>45233</v>
      </c>
      <c r="F291" s="7">
        <v>53.082999999999998</v>
      </c>
      <c r="G291">
        <v>1</v>
      </c>
      <c r="H291">
        <v>0</v>
      </c>
      <c r="J291" s="7"/>
      <c r="K291" s="8"/>
      <c r="M291" s="7"/>
      <c r="N291" s="8"/>
      <c r="O291" s="9" cm="1">
        <f t="array" ref="O291">_xlfn.IFS(AND(B291="Short",F291=Q291),(D291-F291)/D291,AND(B291="Long",F291=Q291),(F291/D291)-1,AND(B291="Long",F291&lt;&gt;Q291),(F291/D291)-1,AND(B291="Short",F291&lt;&gt;Q291),(D291-F291)/D291)</f>
        <v>0.11606414334004961</v>
      </c>
      <c r="P291" t="s">
        <v>23</v>
      </c>
      <c r="Q291" s="7">
        <v>53.082999999999998</v>
      </c>
      <c r="R291" s="8">
        <v>44965</v>
      </c>
      <c r="S291" s="10">
        <f t="shared" si="12"/>
        <v>268</v>
      </c>
      <c r="T291" s="10">
        <v>1</v>
      </c>
      <c r="V291" s="11" t="str">
        <f t="shared" si="13"/>
        <v>1</v>
      </c>
      <c r="X291" s="10">
        <v>0</v>
      </c>
      <c r="AC291">
        <f t="shared" si="14"/>
        <v>268</v>
      </c>
    </row>
    <row r="292" spans="1:29" x14ac:dyDescent="0.2">
      <c r="A292" t="s">
        <v>185</v>
      </c>
      <c r="B292" t="s">
        <v>25</v>
      </c>
      <c r="C292" s="6">
        <v>45233</v>
      </c>
      <c r="D292" s="7">
        <v>45.808999999999997</v>
      </c>
      <c r="E292" s="6">
        <v>45282</v>
      </c>
      <c r="F292" s="7">
        <v>58.899000000000001</v>
      </c>
      <c r="G292">
        <v>1</v>
      </c>
      <c r="H292">
        <v>0</v>
      </c>
      <c r="J292" s="7"/>
      <c r="K292" s="8"/>
      <c r="M292" s="7"/>
      <c r="N292" s="8"/>
      <c r="O292" s="9" cm="1">
        <f t="array" ref="O292">_xlfn.IFS(AND(B292="Short",F292=Q292),(D292-F292)/D292,AND(B292="Long",F292=Q292),(F292/D292)-1,AND(B292="Long",F292&lt;&gt;Q292),(F292/D292)-1,AND(B292="Short",F292&lt;&gt;Q292),(D292-F292)/D292)</f>
        <v>0.28575170817961548</v>
      </c>
      <c r="P292" t="s">
        <v>23</v>
      </c>
      <c r="Q292" s="7">
        <v>58.899000000000001</v>
      </c>
      <c r="R292" s="8">
        <v>45233</v>
      </c>
      <c r="S292" s="10">
        <f t="shared" si="12"/>
        <v>49</v>
      </c>
      <c r="T292" s="10">
        <v>1</v>
      </c>
      <c r="V292" s="11" t="str">
        <f t="shared" si="13"/>
        <v>1</v>
      </c>
      <c r="X292" s="10">
        <v>0</v>
      </c>
      <c r="AC292">
        <f t="shared" si="14"/>
        <v>49</v>
      </c>
    </row>
    <row r="293" spans="1:29" hidden="1" x14ac:dyDescent="0.2">
      <c r="A293" t="s">
        <v>186</v>
      </c>
      <c r="B293" t="s">
        <v>22</v>
      </c>
      <c r="C293" s="6">
        <v>44594</v>
      </c>
      <c r="D293" s="7">
        <v>150.465</v>
      </c>
      <c r="E293" s="6">
        <v>44603</v>
      </c>
      <c r="F293" s="7">
        <v>136.47999999999999</v>
      </c>
      <c r="G293">
        <v>1</v>
      </c>
      <c r="H293">
        <v>0</v>
      </c>
      <c r="J293" s="7"/>
      <c r="K293" s="8"/>
      <c r="M293" s="7"/>
      <c r="N293" s="8"/>
      <c r="O293" s="9" cm="1">
        <f t="array" ref="O293">_xlfn.IFS(AND(B293="Short",F293=Q293),(D293-F293)/D293,AND(B293="Long",F293=Q293),(F293/D293)-1,AND(B293="Long",F293&lt;&gt;Q293),(F293/D293)-1,AND(B293="Short",F293&lt;&gt;Q293),(D293-F293)/D293)</f>
        <v>9.2945203203402868E-2</v>
      </c>
      <c r="P293" t="s">
        <v>23</v>
      </c>
      <c r="Q293" s="7">
        <v>136.47999999999999</v>
      </c>
      <c r="R293" s="8">
        <v>44594</v>
      </c>
      <c r="S293" s="10">
        <f t="shared" si="12"/>
        <v>9</v>
      </c>
      <c r="T293" s="10">
        <v>1</v>
      </c>
      <c r="V293" s="11" t="str">
        <f t="shared" si="13"/>
        <v>1</v>
      </c>
      <c r="X293" s="10">
        <v>0</v>
      </c>
      <c r="AC293">
        <f t="shared" si="14"/>
        <v>9</v>
      </c>
    </row>
    <row r="294" spans="1:29" hidden="1" x14ac:dyDescent="0.2">
      <c r="A294" t="s">
        <v>189</v>
      </c>
      <c r="B294" t="s">
        <v>25</v>
      </c>
      <c r="C294" s="6">
        <v>43906</v>
      </c>
      <c r="D294" s="7">
        <v>55.1038</v>
      </c>
      <c r="E294" s="6">
        <v>43935</v>
      </c>
      <c r="F294" s="7">
        <v>61.336799999999997</v>
      </c>
      <c r="G294">
        <v>1</v>
      </c>
      <c r="H294">
        <v>0</v>
      </c>
      <c r="J294" s="7"/>
      <c r="K294" s="8"/>
      <c r="M294" s="7"/>
      <c r="N294" s="8"/>
      <c r="O294" s="9" cm="1">
        <f t="array" ref="O294">_xlfn.IFS(AND(B294="Short",F294=Q294),(D294-F294)/D294,AND(B294="Long",F294=Q294),(F294/D294)-1,AND(B294="Long",F294&lt;&gt;Q294),(F294/D294)-1,AND(B294="Short",F294&lt;&gt;Q294),(D294-F294)/D294)</f>
        <v>0.11311379614473038</v>
      </c>
      <c r="P294" t="s">
        <v>23</v>
      </c>
      <c r="Q294" s="7">
        <v>61.336799999999997</v>
      </c>
      <c r="R294" s="8">
        <v>43906</v>
      </c>
      <c r="S294" s="10">
        <f t="shared" si="12"/>
        <v>29</v>
      </c>
      <c r="T294" s="10">
        <v>1</v>
      </c>
      <c r="V294" s="11" t="str">
        <f t="shared" si="13"/>
        <v>1</v>
      </c>
      <c r="X294" s="10">
        <v>0</v>
      </c>
      <c r="AC294">
        <f t="shared" si="14"/>
        <v>29</v>
      </c>
    </row>
    <row r="295" spans="1:29" hidden="1" x14ac:dyDescent="0.2">
      <c r="A295" t="s">
        <v>208</v>
      </c>
      <c r="B295" t="s">
        <v>25</v>
      </c>
      <c r="C295" s="6">
        <v>43906</v>
      </c>
      <c r="D295" s="7">
        <v>234.92500000000001</v>
      </c>
      <c r="E295" s="6">
        <v>43938</v>
      </c>
      <c r="F295" s="7">
        <v>264.17500000000001</v>
      </c>
      <c r="G295">
        <v>1</v>
      </c>
      <c r="H295">
        <v>0</v>
      </c>
      <c r="J295" s="7"/>
      <c r="K295" s="8"/>
      <c r="M295" s="7"/>
      <c r="N295" s="8"/>
      <c r="O295" s="9" cm="1">
        <f t="array" ref="O295">_xlfn.IFS(AND(B295="Short",F295=Q295),(D295-F295)/D295,AND(B295="Long",F295=Q295),(F295/D295)-1,AND(B295="Long",F295&lt;&gt;Q295),(F295/D295)-1,AND(B295="Short",F295&lt;&gt;Q295),(D295-F295)/D295)</f>
        <v>0.12450782164520602</v>
      </c>
      <c r="P295" t="s">
        <v>23</v>
      </c>
      <c r="Q295" s="7">
        <v>264.17500000000001</v>
      </c>
      <c r="R295" s="8">
        <v>43906</v>
      </c>
      <c r="S295" s="10">
        <f t="shared" si="12"/>
        <v>32</v>
      </c>
      <c r="T295" s="10">
        <v>1</v>
      </c>
      <c r="V295" s="11" t="str">
        <f t="shared" si="13"/>
        <v>1</v>
      </c>
      <c r="X295" s="10">
        <v>0</v>
      </c>
      <c r="AC295">
        <f t="shared" si="14"/>
        <v>32</v>
      </c>
    </row>
    <row r="296" spans="1:29" hidden="1" x14ac:dyDescent="0.2">
      <c r="A296" t="s">
        <v>208</v>
      </c>
      <c r="B296" t="s">
        <v>22</v>
      </c>
      <c r="C296" s="6">
        <v>44519</v>
      </c>
      <c r="D296" s="7">
        <v>707.17700000000002</v>
      </c>
      <c r="E296" s="6">
        <v>44547</v>
      </c>
      <c r="F296" s="7">
        <v>620.24699999999996</v>
      </c>
      <c r="G296">
        <v>1</v>
      </c>
      <c r="H296">
        <v>0</v>
      </c>
      <c r="J296" s="7"/>
      <c r="K296" s="8"/>
      <c r="M296" s="7"/>
      <c r="N296" s="8"/>
      <c r="O296" s="9" cm="1">
        <f t="array" ref="O296">_xlfn.IFS(AND(B296="Short",F296=Q296),(D296-F296)/D296,AND(B296="Long",F296=Q296),(F296/D296)-1,AND(B296="Long",F296&lt;&gt;Q296),(F296/D296)-1,AND(B296="Short",F296&lt;&gt;Q296),(D296-F296)/D296)</f>
        <v>0.12292537794639823</v>
      </c>
      <c r="P296" t="s">
        <v>23</v>
      </c>
      <c r="Q296" s="7">
        <v>620.24699999999996</v>
      </c>
      <c r="R296" s="8">
        <v>44519</v>
      </c>
      <c r="S296" s="10">
        <f t="shared" si="12"/>
        <v>28</v>
      </c>
      <c r="T296" s="10">
        <v>1</v>
      </c>
      <c r="V296" s="11" t="str">
        <f t="shared" si="13"/>
        <v>1</v>
      </c>
      <c r="X296" s="10">
        <v>0</v>
      </c>
      <c r="AC296">
        <f t="shared" si="14"/>
        <v>28</v>
      </c>
    </row>
    <row r="297" spans="1:29" hidden="1" x14ac:dyDescent="0.2">
      <c r="A297" t="s">
        <v>202</v>
      </c>
      <c r="B297" t="s">
        <v>22</v>
      </c>
      <c r="C297" s="6">
        <v>43775</v>
      </c>
      <c r="D297" s="7">
        <v>21.315999999999999</v>
      </c>
      <c r="E297" s="6">
        <v>43902</v>
      </c>
      <c r="F297" s="7">
        <v>18.076000000000001</v>
      </c>
      <c r="G297">
        <v>1</v>
      </c>
      <c r="H297">
        <v>0</v>
      </c>
      <c r="J297" s="7"/>
      <c r="K297" s="8"/>
      <c r="M297" s="7"/>
      <c r="N297" s="8"/>
      <c r="O297" s="9" cm="1">
        <f t="array" ref="O297">_xlfn.IFS(AND(B297="Short",F297=Q297),(D297-F297)/D297,AND(B297="Long",F297=Q297),(F297/D297)-1,AND(B297="Long",F297&lt;&gt;Q297),(F297/D297)-1,AND(B297="Short",F297&lt;&gt;Q297),(D297-F297)/D297)</f>
        <v>0.15199849878025889</v>
      </c>
      <c r="P297" t="s">
        <v>23</v>
      </c>
      <c r="Q297" s="7">
        <v>18.076000000000001</v>
      </c>
      <c r="R297" s="8">
        <v>43775</v>
      </c>
      <c r="S297" s="10">
        <f t="shared" si="12"/>
        <v>127</v>
      </c>
      <c r="T297" s="10">
        <v>1</v>
      </c>
      <c r="V297" s="11" t="str">
        <f t="shared" si="13"/>
        <v>1</v>
      </c>
      <c r="X297" s="10">
        <v>0</v>
      </c>
      <c r="AC297">
        <f t="shared" si="14"/>
        <v>127</v>
      </c>
    </row>
    <row r="298" spans="1:29" hidden="1" x14ac:dyDescent="0.2">
      <c r="A298" t="s">
        <v>191</v>
      </c>
      <c r="B298" t="s">
        <v>25</v>
      </c>
      <c r="C298" s="6">
        <v>43906</v>
      </c>
      <c r="D298" s="7">
        <v>53.978999999999999</v>
      </c>
      <c r="E298" s="6">
        <v>43928</v>
      </c>
      <c r="F298" s="7">
        <v>60.369</v>
      </c>
      <c r="G298">
        <v>1</v>
      </c>
      <c r="H298">
        <v>0</v>
      </c>
      <c r="J298" s="7"/>
      <c r="K298" s="8"/>
      <c r="M298" s="7"/>
      <c r="N298" s="8"/>
      <c r="O298" s="9" cm="1">
        <f t="array" ref="O298">_xlfn.IFS(AND(B298="Short",F298=Q298),(D298-F298)/D298,AND(B298="Long",F298=Q298),(F298/D298)-1,AND(B298="Long",F298&lt;&gt;Q298),(F298/D298)-1,AND(B298="Short",F298&lt;&gt;Q298),(D298-F298)/D298)</f>
        <v>0.11837936975490471</v>
      </c>
      <c r="P298" t="s">
        <v>23</v>
      </c>
      <c r="Q298" s="7">
        <v>60.369</v>
      </c>
      <c r="R298" s="8">
        <v>43906</v>
      </c>
      <c r="S298" s="10">
        <f t="shared" si="12"/>
        <v>22</v>
      </c>
      <c r="T298" s="10">
        <v>1</v>
      </c>
      <c r="V298" s="11" t="str">
        <f t="shared" si="13"/>
        <v>1</v>
      </c>
      <c r="X298" s="10">
        <v>0</v>
      </c>
      <c r="AC298">
        <f t="shared" si="14"/>
        <v>22</v>
      </c>
    </row>
    <row r="299" spans="1:29" hidden="1" x14ac:dyDescent="0.2">
      <c r="A299" t="s">
        <v>193</v>
      </c>
      <c r="B299" t="s">
        <v>25</v>
      </c>
      <c r="C299" s="6">
        <v>43906</v>
      </c>
      <c r="D299" s="7">
        <v>71.611000000000004</v>
      </c>
      <c r="E299" s="6">
        <v>43949</v>
      </c>
      <c r="F299" s="7">
        <v>80.120999999999995</v>
      </c>
      <c r="G299">
        <v>1</v>
      </c>
      <c r="H299">
        <v>0</v>
      </c>
      <c r="J299" s="7"/>
      <c r="K299" s="8"/>
      <c r="M299" s="7"/>
      <c r="N299" s="8"/>
      <c r="O299" s="9" cm="1">
        <f t="array" ref="O299">_xlfn.IFS(AND(B299="Short",F299=Q299),(D299-F299)/D299,AND(B299="Long",F299=Q299),(F299/D299)-1,AND(B299="Long",F299&lt;&gt;Q299),(F299/D299)-1,AND(B299="Short",F299&lt;&gt;Q299),(D299-F299)/D299)</f>
        <v>0.11883649160045229</v>
      </c>
      <c r="P299" t="s">
        <v>23</v>
      </c>
      <c r="Q299" s="7">
        <v>80.120999999999995</v>
      </c>
      <c r="R299" s="8">
        <v>43906</v>
      </c>
      <c r="S299" s="10">
        <f t="shared" si="12"/>
        <v>43</v>
      </c>
      <c r="T299" s="10">
        <v>1</v>
      </c>
      <c r="V299" s="11" t="str">
        <f t="shared" si="13"/>
        <v>1</v>
      </c>
      <c r="X299" s="10">
        <v>0</v>
      </c>
      <c r="AC299">
        <f t="shared" si="14"/>
        <v>43</v>
      </c>
    </row>
    <row r="300" spans="1:29" hidden="1" x14ac:dyDescent="0.2">
      <c r="A300" t="s">
        <v>202</v>
      </c>
      <c r="B300" t="s">
        <v>25</v>
      </c>
      <c r="C300" s="6">
        <v>43902</v>
      </c>
      <c r="D300" s="7">
        <v>17.596</v>
      </c>
      <c r="E300" s="6">
        <v>44071</v>
      </c>
      <c r="F300" s="7">
        <v>19.556000000000001</v>
      </c>
      <c r="G300">
        <v>1</v>
      </c>
      <c r="H300">
        <v>0</v>
      </c>
      <c r="J300" s="7"/>
      <c r="K300" s="8"/>
      <c r="M300" s="7"/>
      <c r="N300" s="8"/>
      <c r="O300" s="9" cm="1">
        <f t="array" ref="O300">_xlfn.IFS(AND(B300="Short",F300=Q300),(D300-F300)/D300,AND(B300="Long",F300=Q300),(F300/D300)-1,AND(B300="Long",F300&lt;&gt;Q300),(F300/D300)-1,AND(B300="Short",F300&lt;&gt;Q300),(D300-F300)/D300)</f>
        <v>0.11138895203455346</v>
      </c>
      <c r="P300" t="s">
        <v>23</v>
      </c>
      <c r="Q300" s="7">
        <v>19.556000000000001</v>
      </c>
      <c r="R300" s="8">
        <v>43902</v>
      </c>
      <c r="S300" s="10">
        <f t="shared" si="12"/>
        <v>169</v>
      </c>
      <c r="T300" s="10">
        <v>1</v>
      </c>
      <c r="V300" s="11" t="str">
        <f t="shared" si="13"/>
        <v>1</v>
      </c>
      <c r="X300" s="10">
        <v>0</v>
      </c>
      <c r="AC300">
        <f t="shared" si="14"/>
        <v>169</v>
      </c>
    </row>
    <row r="301" spans="1:29" x14ac:dyDescent="0.2">
      <c r="A301" t="s">
        <v>211</v>
      </c>
      <c r="B301" t="s">
        <v>25</v>
      </c>
      <c r="C301" s="6">
        <v>44861</v>
      </c>
      <c r="D301" s="7">
        <v>30.545000000000002</v>
      </c>
      <c r="E301" s="6">
        <v>44959</v>
      </c>
      <c r="F301" s="7">
        <v>33.994999999999997</v>
      </c>
      <c r="G301">
        <v>1</v>
      </c>
      <c r="H301">
        <v>0</v>
      </c>
      <c r="J301" s="7"/>
      <c r="K301" s="8"/>
      <c r="M301" s="7"/>
      <c r="N301" s="8"/>
      <c r="O301" s="9" cm="1">
        <f t="array" ref="O301">_xlfn.IFS(AND(B301="Short",F301=Q301),(D301-F301)/D301,AND(B301="Long",F301=Q301),(F301/D301)-1,AND(B301="Long",F301&lt;&gt;Q301),(F301/D301)-1,AND(B301="Short",F301&lt;&gt;Q301),(D301-F301)/D301)</f>
        <v>0.11294810934686517</v>
      </c>
      <c r="P301" t="s">
        <v>23</v>
      </c>
      <c r="Q301" s="7">
        <v>33.994999999999997</v>
      </c>
      <c r="R301" s="8">
        <v>44861</v>
      </c>
      <c r="S301" s="10">
        <f t="shared" si="12"/>
        <v>98</v>
      </c>
      <c r="T301" s="10">
        <v>1</v>
      </c>
      <c r="V301" s="11" t="str">
        <f t="shared" si="13"/>
        <v>1</v>
      </c>
      <c r="X301" s="10">
        <v>0</v>
      </c>
      <c r="AC301">
        <f t="shared" si="14"/>
        <v>98</v>
      </c>
    </row>
    <row r="302" spans="1:29" hidden="1" x14ac:dyDescent="0.2">
      <c r="A302" t="s">
        <v>217</v>
      </c>
      <c r="B302" t="s">
        <v>25</v>
      </c>
      <c r="C302" s="6">
        <v>43906</v>
      </c>
      <c r="D302" s="7">
        <v>29.245999999999999</v>
      </c>
      <c r="E302" s="6">
        <v>43930</v>
      </c>
      <c r="F302" s="7">
        <v>33.905999999999999</v>
      </c>
      <c r="G302">
        <v>1</v>
      </c>
      <c r="H302">
        <v>0</v>
      </c>
      <c r="J302" s="7"/>
      <c r="K302" s="8"/>
      <c r="M302" s="7"/>
      <c r="N302" s="8"/>
      <c r="O302" s="9" cm="1">
        <f t="array" ref="O302">_xlfn.IFS(AND(B302="Short",F302=Q302),(D302-F302)/D302,AND(B302="Long",F302=Q302),(F302/D302)-1,AND(B302="Long",F302&lt;&gt;Q302),(F302/D302)-1,AND(B302="Short",F302&lt;&gt;Q302),(D302-F302)/D302)</f>
        <v>0.15933802913218909</v>
      </c>
      <c r="P302" t="s">
        <v>23</v>
      </c>
      <c r="Q302" s="7">
        <v>33.905999999999999</v>
      </c>
      <c r="R302" s="8">
        <v>43906</v>
      </c>
      <c r="S302" s="10">
        <f t="shared" si="12"/>
        <v>24</v>
      </c>
      <c r="T302" s="10">
        <v>1</v>
      </c>
      <c r="V302" s="11" t="str">
        <f t="shared" si="13"/>
        <v>1</v>
      </c>
      <c r="X302" s="10">
        <v>0</v>
      </c>
      <c r="AC302">
        <f t="shared" si="14"/>
        <v>24</v>
      </c>
    </row>
    <row r="303" spans="1:29" hidden="1" x14ac:dyDescent="0.2">
      <c r="A303" t="s">
        <v>195</v>
      </c>
      <c r="B303" t="s">
        <v>25</v>
      </c>
      <c r="C303" s="6">
        <v>43906</v>
      </c>
      <c r="D303" s="7">
        <v>101.11499999999999</v>
      </c>
      <c r="E303" s="6">
        <v>43928</v>
      </c>
      <c r="F303" s="7">
        <v>120.66500000000001</v>
      </c>
      <c r="G303">
        <v>1</v>
      </c>
      <c r="H303">
        <v>0</v>
      </c>
      <c r="J303" s="7"/>
      <c r="K303" s="8"/>
      <c r="M303" s="7"/>
      <c r="N303" s="8"/>
      <c r="O303" s="9" cm="1">
        <f t="array" ref="O303">_xlfn.IFS(AND(B303="Short",F303=Q303),(D303-F303)/D303,AND(B303="Long",F303=Q303),(F303/D303)-1,AND(B303="Long",F303&lt;&gt;Q303),(F303/D303)-1,AND(B303="Short",F303&lt;&gt;Q303),(D303-F303)/D303)</f>
        <v>0.19334421203580088</v>
      </c>
      <c r="P303" t="s">
        <v>23</v>
      </c>
      <c r="Q303" s="7">
        <v>120.66500000000001</v>
      </c>
      <c r="R303" s="8">
        <v>43906</v>
      </c>
      <c r="S303" s="10">
        <f t="shared" si="12"/>
        <v>22</v>
      </c>
      <c r="T303" s="10">
        <v>1</v>
      </c>
      <c r="V303" s="11" t="str">
        <f t="shared" si="13"/>
        <v>1</v>
      </c>
      <c r="X303" s="10">
        <v>0</v>
      </c>
      <c r="AC303">
        <f t="shared" si="14"/>
        <v>22</v>
      </c>
    </row>
    <row r="304" spans="1:29" hidden="1" x14ac:dyDescent="0.2">
      <c r="A304" t="s">
        <v>220</v>
      </c>
      <c r="B304" t="s">
        <v>25</v>
      </c>
      <c r="C304" s="6">
        <v>43906</v>
      </c>
      <c r="D304" s="7">
        <v>15.076000000000001</v>
      </c>
      <c r="E304" s="6">
        <v>43950</v>
      </c>
      <c r="F304" s="7">
        <v>17.335999999999999</v>
      </c>
      <c r="G304">
        <v>1</v>
      </c>
      <c r="H304">
        <v>0</v>
      </c>
      <c r="J304" s="7"/>
      <c r="K304" s="8"/>
      <c r="M304" s="7"/>
      <c r="N304" s="8"/>
      <c r="O304" s="9" cm="1">
        <f t="array" ref="O304">_xlfn.IFS(AND(B304="Short",F304=Q304),(D304-F304)/D304,AND(B304="Long",F304=Q304),(F304/D304)-1,AND(B304="Long",F304&lt;&gt;Q304),(F304/D304)-1,AND(B304="Short",F304&lt;&gt;Q304),(D304-F304)/D304)</f>
        <v>0.14990713717166337</v>
      </c>
      <c r="P304" t="s">
        <v>23</v>
      </c>
      <c r="Q304" s="7">
        <v>17.335999999999999</v>
      </c>
      <c r="R304" s="8">
        <v>43906</v>
      </c>
      <c r="S304" s="10">
        <f t="shared" si="12"/>
        <v>44</v>
      </c>
      <c r="T304" s="10">
        <v>1</v>
      </c>
      <c r="V304" s="11" t="str">
        <f t="shared" si="13"/>
        <v>1</v>
      </c>
      <c r="X304" s="10">
        <v>0</v>
      </c>
      <c r="AC304">
        <f t="shared" si="14"/>
        <v>44</v>
      </c>
    </row>
    <row r="305" spans="1:29" hidden="1" x14ac:dyDescent="0.2">
      <c r="A305" t="s">
        <v>196</v>
      </c>
      <c r="B305" t="s">
        <v>25</v>
      </c>
      <c r="C305" s="6">
        <v>43906</v>
      </c>
      <c r="D305" s="7">
        <v>152.30799999999999</v>
      </c>
      <c r="E305" s="6">
        <v>43957</v>
      </c>
      <c r="F305" s="7">
        <v>175.28800000000001</v>
      </c>
      <c r="G305">
        <v>1</v>
      </c>
      <c r="H305">
        <v>0</v>
      </c>
      <c r="J305" s="7"/>
      <c r="K305" s="8"/>
      <c r="M305" s="7"/>
      <c r="N305" s="8"/>
      <c r="O305" s="9" cm="1">
        <f t="array" ref="O305">_xlfn.IFS(AND(B305="Short",F305=Q305),(D305-F305)/D305,AND(B305="Long",F305=Q305),(F305/D305)-1,AND(B305="Long",F305&lt;&gt;Q305),(F305/D305)-1,AND(B305="Short",F305&lt;&gt;Q305),(D305-F305)/D305)</f>
        <v>0.15087848307377172</v>
      </c>
      <c r="P305" t="s">
        <v>23</v>
      </c>
      <c r="Q305" s="7">
        <v>175.28800000000001</v>
      </c>
      <c r="R305" s="8">
        <v>43906</v>
      </c>
      <c r="S305" s="10">
        <f t="shared" si="12"/>
        <v>51</v>
      </c>
      <c r="T305" s="10">
        <v>1</v>
      </c>
      <c r="V305" s="11" t="str">
        <f t="shared" si="13"/>
        <v>1</v>
      </c>
      <c r="X305" s="10">
        <v>0</v>
      </c>
      <c r="AC305">
        <f t="shared" si="14"/>
        <v>51</v>
      </c>
    </row>
    <row r="306" spans="1:29" hidden="1" x14ac:dyDescent="0.2">
      <c r="A306" t="s">
        <v>207</v>
      </c>
      <c r="B306" t="s">
        <v>22</v>
      </c>
      <c r="C306" s="6">
        <v>45351</v>
      </c>
      <c r="D306" s="7">
        <v>34.366999999999997</v>
      </c>
      <c r="E306" s="6">
        <v>45448</v>
      </c>
      <c r="F306" s="7">
        <v>30.437000000000001</v>
      </c>
      <c r="G306">
        <v>1</v>
      </c>
      <c r="H306">
        <v>0</v>
      </c>
      <c r="J306" s="7"/>
      <c r="K306" s="8"/>
      <c r="M306" s="7"/>
      <c r="N306" s="8"/>
      <c r="O306" s="9" cm="1">
        <f t="array" ref="O306">_xlfn.IFS(AND(B306="Short",F306=Q306),(D306-F306)/D306,AND(B306="Long",F306=Q306),(F306/D306)-1,AND(B306="Long",F306&lt;&gt;Q306),(F306/D306)-1,AND(B306="Short",F306&lt;&gt;Q306),(D306-F306)/D306)</f>
        <v>0.11435388599528608</v>
      </c>
      <c r="P306" t="s">
        <v>23</v>
      </c>
      <c r="Q306" s="7">
        <v>30.437000000000001</v>
      </c>
      <c r="R306" s="8">
        <v>45351</v>
      </c>
      <c r="S306" s="10">
        <f t="shared" si="12"/>
        <v>97</v>
      </c>
      <c r="T306" s="10">
        <v>1</v>
      </c>
      <c r="V306" s="11" t="str">
        <f t="shared" si="13"/>
        <v>1</v>
      </c>
      <c r="X306" s="10">
        <v>0</v>
      </c>
      <c r="AC306">
        <f t="shared" si="14"/>
        <v>97</v>
      </c>
    </row>
    <row r="307" spans="1:29" hidden="1" x14ac:dyDescent="0.2">
      <c r="A307" t="s">
        <v>200</v>
      </c>
      <c r="B307" t="s">
        <v>25</v>
      </c>
      <c r="C307" s="6">
        <v>43906</v>
      </c>
      <c r="D307" s="7">
        <v>69.834000000000003</v>
      </c>
      <c r="E307" s="6">
        <v>43928</v>
      </c>
      <c r="F307" s="7">
        <v>78.174000000000007</v>
      </c>
      <c r="G307">
        <v>1</v>
      </c>
      <c r="H307">
        <v>0</v>
      </c>
      <c r="J307" s="7"/>
      <c r="K307" s="8"/>
      <c r="M307" s="7"/>
      <c r="N307" s="8"/>
      <c r="O307" s="9" cm="1">
        <f t="array" ref="O307">_xlfn.IFS(AND(B307="Short",F307=Q307),(D307-F307)/D307,AND(B307="Long",F307=Q307),(F307/D307)-1,AND(B307="Long",F307&lt;&gt;Q307),(F307/D307)-1,AND(B307="Short",F307&lt;&gt;Q307),(D307-F307)/D307)</f>
        <v>0.11942606753157503</v>
      </c>
      <c r="P307" t="s">
        <v>23</v>
      </c>
      <c r="Q307" s="7">
        <v>78.174000000000007</v>
      </c>
      <c r="R307" s="8">
        <v>43906</v>
      </c>
      <c r="S307" s="10">
        <f t="shared" si="12"/>
        <v>22</v>
      </c>
      <c r="T307" s="10">
        <v>1</v>
      </c>
      <c r="V307" s="11" t="str">
        <f t="shared" si="13"/>
        <v>1</v>
      </c>
      <c r="X307" s="10">
        <v>0</v>
      </c>
      <c r="AC307">
        <f t="shared" si="14"/>
        <v>22</v>
      </c>
    </row>
    <row r="308" spans="1:29" hidden="1" x14ac:dyDescent="0.2">
      <c r="A308" t="s">
        <v>201</v>
      </c>
      <c r="B308" t="s">
        <v>25</v>
      </c>
      <c r="C308" s="6">
        <v>43902</v>
      </c>
      <c r="D308" s="7">
        <v>21.222000000000001</v>
      </c>
      <c r="E308" s="6">
        <v>43915</v>
      </c>
      <c r="F308" s="7">
        <v>23.742000000000001</v>
      </c>
      <c r="G308">
        <v>1</v>
      </c>
      <c r="H308">
        <v>0</v>
      </c>
      <c r="J308" s="7"/>
      <c r="K308" s="8"/>
      <c r="M308" s="7"/>
      <c r="N308" s="8"/>
      <c r="O308" s="9" cm="1">
        <f t="array" ref="O308">_xlfn.IFS(AND(B308="Short",F308=Q308),(D308-F308)/D308,AND(B308="Long",F308=Q308),(F308/D308)-1,AND(B308="Long",F308&lt;&gt;Q308),(F308/D308)-1,AND(B308="Short",F308&lt;&gt;Q308),(D308-F308)/D308)</f>
        <v>0.1187446988973706</v>
      </c>
      <c r="P308" t="s">
        <v>23</v>
      </c>
      <c r="Q308" s="7">
        <v>23.742000000000001</v>
      </c>
      <c r="R308" s="8">
        <v>43902</v>
      </c>
      <c r="S308" s="10">
        <f t="shared" si="12"/>
        <v>13</v>
      </c>
      <c r="T308" s="10">
        <v>1</v>
      </c>
      <c r="V308" s="11" t="str">
        <f t="shared" si="13"/>
        <v>1</v>
      </c>
      <c r="X308" s="10">
        <v>0</v>
      </c>
      <c r="AC308">
        <f t="shared" si="14"/>
        <v>13</v>
      </c>
    </row>
    <row r="309" spans="1:29" hidden="1" x14ac:dyDescent="0.2">
      <c r="A309" t="s">
        <v>204</v>
      </c>
      <c r="B309" t="s">
        <v>25</v>
      </c>
      <c r="C309" s="6">
        <v>43906</v>
      </c>
      <c r="D309" s="7">
        <v>26.326000000000001</v>
      </c>
      <c r="E309" s="6">
        <v>43987</v>
      </c>
      <c r="F309" s="7">
        <v>29.286000000000001</v>
      </c>
      <c r="G309">
        <v>1</v>
      </c>
      <c r="H309">
        <v>0</v>
      </c>
      <c r="J309" s="7"/>
      <c r="K309" s="8"/>
      <c r="M309" s="7"/>
      <c r="N309" s="8"/>
      <c r="O309" s="9" cm="1">
        <f t="array" ref="O309">_xlfn.IFS(AND(B309="Short",F309=Q309),(D309-F309)/D309,AND(B309="Long",F309=Q309),(F309/D309)-1,AND(B309="Long",F309&lt;&gt;Q309),(F309/D309)-1,AND(B309="Short",F309&lt;&gt;Q309),(D309-F309)/D309)</f>
        <v>0.11243637468662171</v>
      </c>
      <c r="P309" t="s">
        <v>23</v>
      </c>
      <c r="Q309" s="7">
        <v>29.286000000000001</v>
      </c>
      <c r="R309" s="8">
        <v>43906</v>
      </c>
      <c r="S309" s="10">
        <f t="shared" si="12"/>
        <v>81</v>
      </c>
      <c r="T309" s="10">
        <v>1</v>
      </c>
      <c r="V309" s="11" t="str">
        <f t="shared" si="13"/>
        <v>1</v>
      </c>
      <c r="X309" s="10">
        <v>0</v>
      </c>
      <c r="AC309">
        <f t="shared" si="14"/>
        <v>81</v>
      </c>
    </row>
    <row r="310" spans="1:29" hidden="1" x14ac:dyDescent="0.2">
      <c r="A310" t="s">
        <v>206</v>
      </c>
      <c r="B310" t="s">
        <v>25</v>
      </c>
      <c r="C310" s="6">
        <v>43906</v>
      </c>
      <c r="D310" s="7">
        <v>152.92400000000001</v>
      </c>
      <c r="E310" s="6">
        <v>43930</v>
      </c>
      <c r="F310" s="7">
        <v>179.864</v>
      </c>
      <c r="G310">
        <v>1</v>
      </c>
      <c r="H310">
        <v>0</v>
      </c>
      <c r="J310" s="7"/>
      <c r="K310" s="8"/>
      <c r="M310" s="7"/>
      <c r="N310" s="8"/>
      <c r="O310" s="9" cm="1">
        <f t="array" ref="O310">_xlfn.IFS(AND(B310="Short",F310=Q310),(D310-F310)/D310,AND(B310="Long",F310=Q310),(F310/D310)-1,AND(B310="Long",F310&lt;&gt;Q310),(F310/D310)-1,AND(B310="Short",F310&lt;&gt;Q310),(D310-F310)/D310)</f>
        <v>0.17616593863618535</v>
      </c>
      <c r="P310" t="s">
        <v>23</v>
      </c>
      <c r="Q310" s="7">
        <v>179.864</v>
      </c>
      <c r="R310" s="8">
        <v>43906</v>
      </c>
      <c r="S310" s="10">
        <f t="shared" si="12"/>
        <v>24</v>
      </c>
      <c r="T310" s="10">
        <v>1</v>
      </c>
      <c r="V310" s="11" t="str">
        <f t="shared" si="13"/>
        <v>1</v>
      </c>
      <c r="X310" s="10">
        <v>0</v>
      </c>
      <c r="AC310">
        <f t="shared" si="14"/>
        <v>24</v>
      </c>
    </row>
    <row r="311" spans="1:29" x14ac:dyDescent="0.2">
      <c r="A311" t="s">
        <v>220</v>
      </c>
      <c r="B311" t="s">
        <v>25</v>
      </c>
      <c r="C311" s="6">
        <v>44602</v>
      </c>
      <c r="D311" s="7">
        <v>33.698</v>
      </c>
      <c r="E311" s="6">
        <v>44970</v>
      </c>
      <c r="F311" s="7">
        <v>37.54</v>
      </c>
      <c r="G311">
        <v>0</v>
      </c>
      <c r="H311">
        <v>0</v>
      </c>
      <c r="J311" s="7"/>
      <c r="K311" s="8"/>
      <c r="M311" s="7"/>
      <c r="N311" s="8"/>
      <c r="O311" s="9" cm="1">
        <f t="array" ref="O311">_xlfn.IFS(AND(B311="Short",F311=Q311),(D311-F311)/D311,AND(B311="Long",F311=Q311),(F311/D311)-1,AND(B311="Long",F311&lt;&gt;Q311),(F311/D311)-1,AND(B311="Short",F311&lt;&gt;Q311),(D311-F311)/D311)</f>
        <v>0.11401270105050743</v>
      </c>
      <c r="P311" t="s">
        <v>23</v>
      </c>
      <c r="Q311" s="7">
        <v>40.078000000000003</v>
      </c>
      <c r="R311" s="8">
        <v>44602</v>
      </c>
      <c r="S311" s="10">
        <f t="shared" si="12"/>
        <v>368</v>
      </c>
      <c r="T311" s="10">
        <v>0</v>
      </c>
      <c r="V311" s="11" t="b">
        <f t="shared" si="13"/>
        <v>0</v>
      </c>
      <c r="X311" s="10">
        <v>0</v>
      </c>
      <c r="AC311">
        <f t="shared" si="14"/>
        <v>368</v>
      </c>
    </row>
    <row r="312" spans="1:29" hidden="1" x14ac:dyDescent="0.2">
      <c r="A312" t="s">
        <v>210</v>
      </c>
      <c r="B312" t="s">
        <v>25</v>
      </c>
      <c r="C312" s="6">
        <v>43906</v>
      </c>
      <c r="D312" s="7">
        <v>157.26300000000001</v>
      </c>
      <c r="E312" s="6">
        <v>43916</v>
      </c>
      <c r="F312" s="7">
        <v>179.893</v>
      </c>
      <c r="G312">
        <v>1</v>
      </c>
      <c r="H312">
        <v>0</v>
      </c>
      <c r="J312" s="7"/>
      <c r="K312" s="8"/>
      <c r="M312" s="7"/>
      <c r="N312" s="8"/>
      <c r="O312" s="9" cm="1">
        <f t="array" ref="O312">_xlfn.IFS(AND(B312="Short",F312=Q312),(D312-F312)/D312,AND(B312="Long",F312=Q312),(F312/D312)-1,AND(B312="Long",F312&lt;&gt;Q312),(F312/D312)-1,AND(B312="Short",F312&lt;&gt;Q312),(D312-F312)/D312)</f>
        <v>0.14389907352651288</v>
      </c>
      <c r="P312" t="s">
        <v>23</v>
      </c>
      <c r="Q312" s="7">
        <v>179.893</v>
      </c>
      <c r="R312" s="8">
        <v>43906</v>
      </c>
      <c r="S312" s="10">
        <f t="shared" si="12"/>
        <v>10</v>
      </c>
      <c r="T312" s="10">
        <v>1</v>
      </c>
      <c r="V312" s="11" t="str">
        <f t="shared" si="13"/>
        <v>1</v>
      </c>
      <c r="X312" s="10">
        <v>0</v>
      </c>
      <c r="AC312">
        <f t="shared" si="14"/>
        <v>10</v>
      </c>
    </row>
    <row r="313" spans="1:29" hidden="1" x14ac:dyDescent="0.2">
      <c r="A313" t="s">
        <v>205</v>
      </c>
      <c r="B313" t="s">
        <v>25</v>
      </c>
      <c r="C313" s="6">
        <v>43906</v>
      </c>
      <c r="D313" s="7">
        <v>140.59530000000001</v>
      </c>
      <c r="E313" s="6">
        <v>43915</v>
      </c>
      <c r="F313" s="7">
        <v>158.81530000000001</v>
      </c>
      <c r="G313">
        <v>1</v>
      </c>
      <c r="H313">
        <v>0</v>
      </c>
      <c r="J313" s="7"/>
      <c r="K313" s="8"/>
      <c r="M313" s="7"/>
      <c r="N313" s="8"/>
      <c r="O313" s="9" cm="1">
        <f t="array" ref="O313">_xlfn.IFS(AND(B313="Short",F313=Q313),(D313-F313)/D313,AND(B313="Long",F313=Q313),(F313/D313)-1,AND(B313="Long",F313&lt;&gt;Q313),(F313/D313)-1,AND(B313="Short",F313&lt;&gt;Q313),(D313-F313)/D313)</f>
        <v>0.12959181423561095</v>
      </c>
      <c r="P313" t="s">
        <v>23</v>
      </c>
      <c r="Q313" s="7">
        <v>158.81530000000001</v>
      </c>
      <c r="R313" s="8">
        <v>43906</v>
      </c>
      <c r="S313" s="10">
        <f t="shared" si="12"/>
        <v>9</v>
      </c>
      <c r="T313" s="10">
        <v>1</v>
      </c>
      <c r="V313" s="11" t="str">
        <f t="shared" si="13"/>
        <v>1</v>
      </c>
      <c r="X313" s="10">
        <v>0</v>
      </c>
      <c r="AC313">
        <f t="shared" si="14"/>
        <v>9</v>
      </c>
    </row>
    <row r="314" spans="1:29" hidden="1" x14ac:dyDescent="0.2">
      <c r="A314" t="s">
        <v>223</v>
      </c>
      <c r="B314" t="s">
        <v>25</v>
      </c>
      <c r="C314" s="6">
        <v>43906</v>
      </c>
      <c r="D314" s="7">
        <v>32.158999999999999</v>
      </c>
      <c r="E314" s="6">
        <v>43921</v>
      </c>
      <c r="F314" s="7">
        <v>36.249000000000002</v>
      </c>
      <c r="G314">
        <v>1</v>
      </c>
      <c r="H314">
        <v>0</v>
      </c>
      <c r="J314" s="7"/>
      <c r="K314" s="8"/>
      <c r="M314" s="7"/>
      <c r="N314" s="8"/>
      <c r="O314" s="9" cm="1">
        <f t="array" ref="O314">_xlfn.IFS(AND(B314="Short",F314=Q314),(D314-F314)/D314,AND(B314="Long",F314=Q314),(F314/D314)-1,AND(B314="Long",F314&lt;&gt;Q314),(F314/D314)-1,AND(B314="Short",F314&lt;&gt;Q314),(D314-F314)/D314)</f>
        <v>0.12718057153518458</v>
      </c>
      <c r="P314" t="s">
        <v>23</v>
      </c>
      <c r="Q314" s="7">
        <v>36.249000000000002</v>
      </c>
      <c r="R314" s="8">
        <v>43906</v>
      </c>
      <c r="S314" s="10">
        <f t="shared" si="12"/>
        <v>15</v>
      </c>
      <c r="T314" s="10">
        <v>1</v>
      </c>
      <c r="V314" s="11" t="str">
        <f t="shared" si="13"/>
        <v>1</v>
      </c>
      <c r="X314" s="10">
        <v>0</v>
      </c>
      <c r="AC314">
        <f t="shared" si="14"/>
        <v>15</v>
      </c>
    </row>
    <row r="315" spans="1:29" hidden="1" x14ac:dyDescent="0.2">
      <c r="A315" t="s">
        <v>205</v>
      </c>
      <c r="B315" t="s">
        <v>22</v>
      </c>
      <c r="C315" s="6">
        <v>44853</v>
      </c>
      <c r="D315" s="7">
        <v>215.51900000000001</v>
      </c>
      <c r="E315" s="6">
        <v>45219</v>
      </c>
      <c r="F315" s="7">
        <v>266.91000000000003</v>
      </c>
      <c r="G315">
        <v>0</v>
      </c>
      <c r="H315">
        <v>0</v>
      </c>
      <c r="J315" s="7"/>
      <c r="K315" s="8"/>
      <c r="M315" s="7"/>
      <c r="N315" s="8"/>
      <c r="O315" s="9" cm="1">
        <f t="array" ref="O315">_xlfn.IFS(AND(B315="Short",F315=Q315),(D315-F315)/D315,AND(B315="Long",F315=Q315),(F315/D315)-1,AND(B315="Long",F315&lt;&gt;Q315),(F315/D315)-1,AND(B315="Short",F315&lt;&gt;Q315),(D315-F315)/D315)</f>
        <v>-0.23845229422927916</v>
      </c>
      <c r="P315" t="s">
        <v>23</v>
      </c>
      <c r="Q315" s="7">
        <v>191.309</v>
      </c>
      <c r="R315" s="8">
        <v>44853</v>
      </c>
      <c r="S315" s="10">
        <f t="shared" si="12"/>
        <v>366</v>
      </c>
      <c r="T315" s="10">
        <v>0</v>
      </c>
      <c r="V315" s="11" t="b">
        <f t="shared" si="13"/>
        <v>0</v>
      </c>
      <c r="X315" s="10">
        <v>0</v>
      </c>
      <c r="AC315" t="b">
        <f t="shared" si="14"/>
        <v>0</v>
      </c>
    </row>
    <row r="316" spans="1:29" hidden="1" x14ac:dyDescent="0.2">
      <c r="A316" t="s">
        <v>216</v>
      </c>
      <c r="B316" t="s">
        <v>25</v>
      </c>
      <c r="C316" s="6">
        <v>43906</v>
      </c>
      <c r="D316" s="7">
        <v>36.344000000000001</v>
      </c>
      <c r="E316" s="6">
        <v>43907</v>
      </c>
      <c r="F316" s="7">
        <v>40.484000000000002</v>
      </c>
      <c r="G316">
        <v>1</v>
      </c>
      <c r="H316">
        <v>0</v>
      </c>
      <c r="J316" s="7"/>
      <c r="K316" s="8"/>
      <c r="M316" s="7"/>
      <c r="N316" s="8"/>
      <c r="O316" s="9" cm="1">
        <f t="array" ref="O316">_xlfn.IFS(AND(B316="Short",F316=Q316),(D316-F316)/D316,AND(B316="Long",F316=Q316),(F316/D316)-1,AND(B316="Long",F316&lt;&gt;Q316),(F316/D316)-1,AND(B316="Short",F316&lt;&gt;Q316),(D316-F316)/D316)</f>
        <v>0.11391151221659701</v>
      </c>
      <c r="P316" t="s">
        <v>23</v>
      </c>
      <c r="Q316" s="7">
        <v>40.484000000000002</v>
      </c>
      <c r="R316" s="8">
        <v>43906</v>
      </c>
      <c r="S316" s="10">
        <f t="shared" si="12"/>
        <v>1</v>
      </c>
      <c r="T316" s="10">
        <v>1</v>
      </c>
      <c r="V316" s="11" t="str">
        <f t="shared" si="13"/>
        <v>1</v>
      </c>
      <c r="X316" s="10">
        <v>0</v>
      </c>
      <c r="AC316">
        <f t="shared" si="14"/>
        <v>1</v>
      </c>
    </row>
    <row r="317" spans="1:29" hidden="1" x14ac:dyDescent="0.2">
      <c r="A317" t="s">
        <v>226</v>
      </c>
      <c r="B317" t="s">
        <v>22</v>
      </c>
      <c r="C317" s="6">
        <v>44518</v>
      </c>
      <c r="D317" s="7">
        <v>32.056399999999996</v>
      </c>
      <c r="E317" s="6">
        <v>44536</v>
      </c>
      <c r="F317" s="7">
        <v>28.950399999999998</v>
      </c>
      <c r="G317">
        <v>1</v>
      </c>
      <c r="H317">
        <v>0</v>
      </c>
      <c r="J317" s="7"/>
      <c r="K317" s="8"/>
      <c r="M317" s="7"/>
      <c r="N317" s="8"/>
      <c r="O317" s="9" cm="1">
        <f t="array" ref="O317">_xlfn.IFS(AND(B317="Short",F317=Q317),(D317-F317)/D317,AND(B317="Long",F317=Q317),(F317/D317)-1,AND(B317="Long",F317&lt;&gt;Q317),(F317/D317)-1,AND(B317="Short",F317&lt;&gt;Q317),(D317-F317)/D317)</f>
        <v>9.6891728328820412E-2</v>
      </c>
      <c r="P317" t="s">
        <v>23</v>
      </c>
      <c r="Q317" s="7">
        <v>28.950399999999998</v>
      </c>
      <c r="R317" s="8">
        <v>44518</v>
      </c>
      <c r="S317" s="10">
        <f t="shared" si="12"/>
        <v>18</v>
      </c>
      <c r="T317" s="10">
        <v>1</v>
      </c>
      <c r="V317" s="11" t="str">
        <f t="shared" si="13"/>
        <v>1</v>
      </c>
      <c r="X317" s="10">
        <v>0</v>
      </c>
      <c r="AC317">
        <f t="shared" si="14"/>
        <v>18</v>
      </c>
    </row>
    <row r="318" spans="1:29" hidden="1" x14ac:dyDescent="0.2">
      <c r="A318" t="s">
        <v>212</v>
      </c>
      <c r="B318" t="s">
        <v>25</v>
      </c>
      <c r="C318" s="6">
        <v>43906</v>
      </c>
      <c r="D318" s="7">
        <v>151.49799999999999</v>
      </c>
      <c r="E318" s="6">
        <v>43928</v>
      </c>
      <c r="F318" s="7">
        <v>179.27799999999999</v>
      </c>
      <c r="G318">
        <v>1</v>
      </c>
      <c r="H318">
        <v>0</v>
      </c>
      <c r="J318" s="7"/>
      <c r="K318" s="8"/>
      <c r="M318" s="7"/>
      <c r="N318" s="8"/>
      <c r="O318" s="9" cm="1">
        <f t="array" ref="O318">_xlfn.IFS(AND(B318="Short",F318=Q318),(D318-F318)/D318,AND(B318="Long",F318=Q318),(F318/D318)-1,AND(B318="Long",F318&lt;&gt;Q318),(F318/D318)-1,AND(B318="Short",F318&lt;&gt;Q318),(D318-F318)/D318)</f>
        <v>0.18336875734333136</v>
      </c>
      <c r="P318" t="s">
        <v>23</v>
      </c>
      <c r="Q318" s="7">
        <v>179.27799999999999</v>
      </c>
      <c r="R318" s="8">
        <v>43906</v>
      </c>
      <c r="S318" s="10">
        <f t="shared" si="12"/>
        <v>22</v>
      </c>
      <c r="T318" s="10">
        <v>1</v>
      </c>
      <c r="V318" s="11" t="str">
        <f t="shared" si="13"/>
        <v>1</v>
      </c>
      <c r="X318" s="10">
        <v>0</v>
      </c>
      <c r="AC318">
        <f t="shared" si="14"/>
        <v>22</v>
      </c>
    </row>
    <row r="319" spans="1:29" hidden="1" x14ac:dyDescent="0.2">
      <c r="A319" t="s">
        <v>226</v>
      </c>
      <c r="B319" t="s">
        <v>22</v>
      </c>
      <c r="C319" s="6">
        <v>44980</v>
      </c>
      <c r="D319" s="7">
        <v>23.171399999999998</v>
      </c>
      <c r="E319" s="6">
        <v>45348</v>
      </c>
      <c r="F319" s="7">
        <v>79.091999999999999</v>
      </c>
      <c r="G319">
        <v>0</v>
      </c>
      <c r="H319">
        <v>0</v>
      </c>
      <c r="J319" s="7"/>
      <c r="K319" s="8"/>
      <c r="M319" s="7"/>
      <c r="N319" s="8"/>
      <c r="O319" s="9" cm="1">
        <f t="array" ref="O319">_xlfn.IFS(AND(B319="Short",F319=Q319),(D319-F319)/D319,AND(B319="Long",F319=Q319),(F319/D319)-1,AND(B319="Long",F319&lt;&gt;Q319),(F319/D319)-1,AND(B319="Short",F319&lt;&gt;Q319),(D319-F319)/D319)</f>
        <v>-2.4133457624485359</v>
      </c>
      <c r="P319" t="s">
        <v>23</v>
      </c>
      <c r="Q319" s="7">
        <v>20.485399999999998</v>
      </c>
      <c r="R319" s="8">
        <v>44980</v>
      </c>
      <c r="S319" s="10">
        <f t="shared" si="12"/>
        <v>368</v>
      </c>
      <c r="T319" s="10">
        <v>0</v>
      </c>
      <c r="V319" s="11" t="b">
        <f t="shared" si="13"/>
        <v>0</v>
      </c>
      <c r="X319" s="10">
        <v>0</v>
      </c>
      <c r="AC319" t="b">
        <f t="shared" si="14"/>
        <v>0</v>
      </c>
    </row>
    <row r="320" spans="1:29" x14ac:dyDescent="0.2">
      <c r="A320" t="s">
        <v>226</v>
      </c>
      <c r="B320" t="s">
        <v>25</v>
      </c>
      <c r="C320" s="6">
        <v>45509</v>
      </c>
      <c r="D320" s="7">
        <v>93.581000000000003</v>
      </c>
      <c r="E320" s="6">
        <v>45511</v>
      </c>
      <c r="F320" s="7">
        <v>108.791</v>
      </c>
      <c r="G320">
        <v>1</v>
      </c>
      <c r="H320">
        <v>0</v>
      </c>
      <c r="J320" s="7"/>
      <c r="K320" s="8"/>
      <c r="M320" s="7"/>
      <c r="N320" s="8"/>
      <c r="O320" s="9" cm="1">
        <f t="array" ref="O320">_xlfn.IFS(AND(B320="Short",F320=Q320),(D320-F320)/D320,AND(B320="Long",F320=Q320),(F320/D320)-1,AND(B320="Long",F320&lt;&gt;Q320),(F320/D320)-1,AND(B320="Short",F320&lt;&gt;Q320),(D320-F320)/D320)</f>
        <v>0.16253299280836919</v>
      </c>
      <c r="P320" t="s">
        <v>23</v>
      </c>
      <c r="Q320" s="7">
        <v>108.791</v>
      </c>
      <c r="R320" s="8">
        <v>45509</v>
      </c>
      <c r="S320" s="10">
        <f t="shared" si="12"/>
        <v>2</v>
      </c>
      <c r="T320" s="10">
        <v>1</v>
      </c>
      <c r="V320" s="11" t="str">
        <f t="shared" si="13"/>
        <v>1</v>
      </c>
      <c r="X320" s="10">
        <v>0</v>
      </c>
      <c r="AC320">
        <f t="shared" si="14"/>
        <v>2</v>
      </c>
    </row>
    <row r="321" spans="1:29" hidden="1" x14ac:dyDescent="0.2">
      <c r="A321" t="s">
        <v>231</v>
      </c>
      <c r="B321" t="s">
        <v>25</v>
      </c>
      <c r="C321" s="6">
        <v>43906</v>
      </c>
      <c r="D321" s="7">
        <v>2632.2280000000001</v>
      </c>
      <c r="E321" s="6">
        <v>43915</v>
      </c>
      <c r="F321" s="7">
        <v>2954.5079999999998</v>
      </c>
      <c r="G321">
        <v>1</v>
      </c>
      <c r="H321">
        <v>0</v>
      </c>
      <c r="J321" s="7"/>
      <c r="K321" s="8"/>
      <c r="M321" s="7"/>
      <c r="N321" s="8"/>
      <c r="O321" s="9" cm="1">
        <f t="array" ref="O321">_xlfn.IFS(AND(B321="Short",F321=Q321),(D321-F321)/D321,AND(B321="Long",F321=Q321),(F321/D321)-1,AND(B321="Long",F321&lt;&gt;Q321),(F321/D321)-1,AND(B321="Short",F321&lt;&gt;Q321),(D321-F321)/D321)</f>
        <v>0.12243620233505603</v>
      </c>
      <c r="P321" t="s">
        <v>23</v>
      </c>
      <c r="Q321" s="7">
        <v>2954.5079999999998</v>
      </c>
      <c r="R321" s="8">
        <v>43906</v>
      </c>
      <c r="S321" s="10">
        <f t="shared" si="12"/>
        <v>9</v>
      </c>
      <c r="T321" s="10">
        <v>1</v>
      </c>
      <c r="V321" s="11" t="str">
        <f t="shared" si="13"/>
        <v>1</v>
      </c>
      <c r="X321" s="10">
        <v>0</v>
      </c>
      <c r="AC321">
        <f t="shared" si="14"/>
        <v>9</v>
      </c>
    </row>
    <row r="322" spans="1:29" hidden="1" x14ac:dyDescent="0.2">
      <c r="A322" t="s">
        <v>209</v>
      </c>
      <c r="B322" t="s">
        <v>25</v>
      </c>
      <c r="C322" s="6">
        <v>43906</v>
      </c>
      <c r="D322" s="7">
        <v>92.738</v>
      </c>
      <c r="E322" s="6">
        <v>43917</v>
      </c>
      <c r="F322" s="7">
        <v>107.818</v>
      </c>
      <c r="G322">
        <v>1</v>
      </c>
      <c r="H322">
        <v>0</v>
      </c>
      <c r="J322" s="7"/>
      <c r="K322" s="8"/>
      <c r="M322" s="7"/>
      <c r="N322" s="8"/>
      <c r="O322" s="9" cm="1">
        <f t="array" ref="O322">_xlfn.IFS(AND(B322="Short",F322=Q322),(D322-F322)/D322,AND(B322="Long",F322=Q322),(F322/D322)-1,AND(B322="Long",F322&lt;&gt;Q322),(F322/D322)-1,AND(B322="Short",F322&lt;&gt;Q322),(D322-F322)/D322)</f>
        <v>0.16260863939269776</v>
      </c>
      <c r="P322" t="s">
        <v>23</v>
      </c>
      <c r="Q322" s="7">
        <v>107.818</v>
      </c>
      <c r="R322" s="8">
        <v>43906</v>
      </c>
      <c r="S322" s="10">
        <f t="shared" si="12"/>
        <v>11</v>
      </c>
      <c r="T322" s="10">
        <v>1</v>
      </c>
      <c r="V322" s="11" t="str">
        <f t="shared" si="13"/>
        <v>1</v>
      </c>
      <c r="X322" s="10">
        <v>0</v>
      </c>
      <c r="AC322">
        <f t="shared" si="14"/>
        <v>11</v>
      </c>
    </row>
    <row r="323" spans="1:29" hidden="1" x14ac:dyDescent="0.2">
      <c r="A323" t="s">
        <v>218</v>
      </c>
      <c r="B323" t="s">
        <v>22</v>
      </c>
      <c r="C323" s="6">
        <v>44207</v>
      </c>
      <c r="D323" s="7">
        <v>183.14099999999999</v>
      </c>
      <c r="E323" s="6">
        <v>44573</v>
      </c>
      <c r="F323" s="7">
        <v>255.92</v>
      </c>
      <c r="G323">
        <v>0</v>
      </c>
      <c r="H323">
        <v>0</v>
      </c>
      <c r="J323" s="7"/>
      <c r="K323" s="8"/>
      <c r="M323" s="7"/>
      <c r="N323" s="8"/>
      <c r="O323" s="9" cm="1">
        <f t="array" ref="O323">_xlfn.IFS(AND(B323="Short",F323=Q323),(D323-F323)/D323,AND(B323="Long",F323=Q323),(F323/D323)-1,AND(B323="Long",F323&lt;&gt;Q323),(F323/D323)-1,AND(B323="Short",F323&lt;&gt;Q323),(D323-F323)/D323)</f>
        <v>-0.39739326529832208</v>
      </c>
      <c r="P323" t="s">
        <v>23</v>
      </c>
      <c r="Q323" s="7">
        <v>164.55099999999999</v>
      </c>
      <c r="R323" s="8">
        <v>44207</v>
      </c>
      <c r="S323" s="10">
        <f t="shared" ref="S323:S386" si="15">_xlfn.DAYS(E323,C323)</f>
        <v>366</v>
      </c>
      <c r="T323" s="10">
        <v>0</v>
      </c>
      <c r="V323" s="11" t="b">
        <f t="shared" ref="V323:V386" si="16">IF(F323=Q323,"1")</f>
        <v>0</v>
      </c>
      <c r="X323" s="10">
        <v>0</v>
      </c>
      <c r="AC323" t="b">
        <f t="shared" si="14"/>
        <v>0</v>
      </c>
    </row>
    <row r="324" spans="1:29" hidden="1" x14ac:dyDescent="0.2">
      <c r="A324" t="s">
        <v>209</v>
      </c>
      <c r="B324" t="s">
        <v>22</v>
      </c>
      <c r="C324" s="6">
        <v>44320</v>
      </c>
      <c r="D324" s="7">
        <v>229.41399999999999</v>
      </c>
      <c r="E324" s="6">
        <v>44686</v>
      </c>
      <c r="F324" s="7">
        <v>259.55</v>
      </c>
      <c r="G324">
        <v>0</v>
      </c>
      <c r="H324">
        <v>0</v>
      </c>
      <c r="J324" s="7"/>
      <c r="K324" s="8"/>
      <c r="M324" s="7"/>
      <c r="N324" s="8"/>
      <c r="O324" s="9" cm="1">
        <f t="array" ref="O324">_xlfn.IFS(AND(B324="Short",F324=Q324),(D324-F324)/D324,AND(B324="Long",F324=Q324),(F324/D324)-1,AND(B324="Long",F324&lt;&gt;Q324),(F324/D324)-1,AND(B324="Short",F324&lt;&gt;Q324),(D324-F324)/D324)</f>
        <v>-0.13136077135658689</v>
      </c>
      <c r="P324" t="s">
        <v>23</v>
      </c>
      <c r="Q324" s="7">
        <v>193.85400000000001</v>
      </c>
      <c r="R324" s="8">
        <v>44320</v>
      </c>
      <c r="S324" s="10">
        <f t="shared" si="15"/>
        <v>366</v>
      </c>
      <c r="T324" s="10">
        <v>0</v>
      </c>
      <c r="V324" s="11" t="b">
        <f t="shared" si="16"/>
        <v>0</v>
      </c>
      <c r="X324" s="10">
        <v>0</v>
      </c>
      <c r="AC324" t="b">
        <f t="shared" ref="AC324:AC387" si="17">IF(O324&gt;-0.01,_xlfn.DAYS(E324,C324))</f>
        <v>0</v>
      </c>
    </row>
    <row r="325" spans="1:29" hidden="1" x14ac:dyDescent="0.2">
      <c r="A325" t="s">
        <v>219</v>
      </c>
      <c r="B325" t="s">
        <v>25</v>
      </c>
      <c r="C325" s="6">
        <v>43906</v>
      </c>
      <c r="D325" s="7">
        <v>298.36799999999999</v>
      </c>
      <c r="E325" s="6">
        <v>43908</v>
      </c>
      <c r="F325" s="7">
        <v>331.94799999999998</v>
      </c>
      <c r="G325">
        <v>1</v>
      </c>
      <c r="H325">
        <v>0</v>
      </c>
      <c r="J325" s="7"/>
      <c r="K325" s="8"/>
      <c r="M325" s="7"/>
      <c r="N325" s="8"/>
      <c r="O325" s="9" cm="1">
        <f t="array" ref="O325">_xlfn.IFS(AND(B325="Short",F325=Q325),(D325-F325)/D325,AND(B325="Long",F325=Q325),(F325/D325)-1,AND(B325="Long",F325&lt;&gt;Q325),(F325/D325)-1,AND(B325="Short",F325&lt;&gt;Q325),(D325-F325)/D325)</f>
        <v>0.11254558129558134</v>
      </c>
      <c r="P325" t="s">
        <v>23</v>
      </c>
      <c r="Q325" s="7">
        <v>331.94799999999998</v>
      </c>
      <c r="R325" s="8">
        <v>43906</v>
      </c>
      <c r="S325" s="10">
        <f t="shared" si="15"/>
        <v>2</v>
      </c>
      <c r="T325" s="10">
        <v>1</v>
      </c>
      <c r="V325" s="11" t="str">
        <f t="shared" si="16"/>
        <v>1</v>
      </c>
      <c r="X325" s="10">
        <v>0</v>
      </c>
      <c r="AC325">
        <f t="shared" si="17"/>
        <v>2</v>
      </c>
    </row>
    <row r="326" spans="1:29" hidden="1" x14ac:dyDescent="0.2">
      <c r="A326" t="s">
        <v>233</v>
      </c>
      <c r="B326" t="s">
        <v>25</v>
      </c>
      <c r="C326" s="6">
        <v>43906</v>
      </c>
      <c r="D326" s="7">
        <v>9.6020000000000003</v>
      </c>
      <c r="E326" s="6">
        <v>43907</v>
      </c>
      <c r="F326" s="7">
        <v>10.722</v>
      </c>
      <c r="G326">
        <v>1</v>
      </c>
      <c r="H326">
        <v>0</v>
      </c>
      <c r="J326" s="7"/>
      <c r="K326" s="8"/>
      <c r="M326" s="7"/>
      <c r="N326" s="8"/>
      <c r="O326" s="9" cm="1">
        <f t="array" ref="O326">_xlfn.IFS(AND(B326="Short",F326=Q326),(D326-F326)/D326,AND(B326="Long",F326=Q326),(F326/D326)-1,AND(B326="Long",F326&lt;&gt;Q326),(F326/D326)-1,AND(B326="Short",F326&lt;&gt;Q326),(D326-F326)/D326)</f>
        <v>0.11664236617371371</v>
      </c>
      <c r="P326" t="s">
        <v>23</v>
      </c>
      <c r="Q326" s="7">
        <v>10.722</v>
      </c>
      <c r="R326" s="8">
        <v>43906</v>
      </c>
      <c r="S326" s="10">
        <f t="shared" si="15"/>
        <v>1</v>
      </c>
      <c r="T326" s="10">
        <v>1</v>
      </c>
      <c r="V326" s="11" t="str">
        <f t="shared" si="16"/>
        <v>1</v>
      </c>
      <c r="X326" s="10">
        <v>0</v>
      </c>
      <c r="AC326">
        <f t="shared" si="17"/>
        <v>1</v>
      </c>
    </row>
    <row r="327" spans="1:29" hidden="1" x14ac:dyDescent="0.2">
      <c r="A327" t="s">
        <v>224</v>
      </c>
      <c r="B327" t="s">
        <v>22</v>
      </c>
      <c r="C327" s="6">
        <v>43903</v>
      </c>
      <c r="D327" s="7">
        <v>25.545000000000002</v>
      </c>
      <c r="E327" s="6">
        <v>43906</v>
      </c>
      <c r="F327" s="7">
        <v>22.594999999999999</v>
      </c>
      <c r="G327">
        <v>1</v>
      </c>
      <c r="H327">
        <v>0</v>
      </c>
      <c r="J327" s="7"/>
      <c r="K327" s="8"/>
      <c r="M327" s="7"/>
      <c r="N327" s="8"/>
      <c r="O327" s="9" cm="1">
        <f t="array" ref="O327">_xlfn.IFS(AND(B327="Short",F327=Q327),(D327-F327)/D327,AND(B327="Long",F327=Q327),(F327/D327)-1,AND(B327="Long",F327&lt;&gt;Q327),(F327/D327)-1,AND(B327="Short",F327&lt;&gt;Q327),(D327-F327)/D327)</f>
        <v>0.11548248189469573</v>
      </c>
      <c r="P327" t="s">
        <v>23</v>
      </c>
      <c r="Q327" s="7">
        <v>22.594999999999999</v>
      </c>
      <c r="R327" s="8">
        <v>43903</v>
      </c>
      <c r="S327" s="10">
        <f t="shared" si="15"/>
        <v>3</v>
      </c>
      <c r="T327" s="10">
        <v>1</v>
      </c>
      <c r="V327" s="11" t="str">
        <f t="shared" si="16"/>
        <v>1</v>
      </c>
      <c r="X327" s="10">
        <v>0</v>
      </c>
      <c r="AC327">
        <f t="shared" si="17"/>
        <v>3</v>
      </c>
    </row>
    <row r="328" spans="1:29" hidden="1" x14ac:dyDescent="0.2">
      <c r="A328" t="s">
        <v>233</v>
      </c>
      <c r="B328" t="s">
        <v>22</v>
      </c>
      <c r="C328" s="6">
        <v>44141</v>
      </c>
      <c r="D328" s="7">
        <v>15.16</v>
      </c>
      <c r="E328" s="6">
        <v>44508</v>
      </c>
      <c r="F328" s="7">
        <v>23.95</v>
      </c>
      <c r="G328">
        <v>0</v>
      </c>
      <c r="H328">
        <v>0</v>
      </c>
      <c r="J328" s="7"/>
      <c r="K328" s="8"/>
      <c r="M328" s="7"/>
      <c r="N328" s="8"/>
      <c r="O328" s="9" cm="1">
        <f t="array" ref="O328">_xlfn.IFS(AND(B328="Short",F328=Q328),(D328-F328)/D328,AND(B328="Long",F328=Q328),(F328/D328)-1,AND(B328="Long",F328&lt;&gt;Q328),(F328/D328)-1,AND(B328="Short",F328&lt;&gt;Q328),(D328-F328)/D328)</f>
        <v>-0.57981530343007914</v>
      </c>
      <c r="P328" t="s">
        <v>23</v>
      </c>
      <c r="Q328" s="7">
        <v>13.76</v>
      </c>
      <c r="R328" s="8">
        <v>44141</v>
      </c>
      <c r="S328" s="10">
        <f t="shared" si="15"/>
        <v>367</v>
      </c>
      <c r="T328" s="10">
        <v>0</v>
      </c>
      <c r="V328" s="11" t="b">
        <f t="shared" si="16"/>
        <v>0</v>
      </c>
      <c r="X328" s="10">
        <v>0</v>
      </c>
      <c r="AC328" t="b">
        <f t="shared" si="17"/>
        <v>0</v>
      </c>
    </row>
    <row r="329" spans="1:29" hidden="1" x14ac:dyDescent="0.2">
      <c r="A329" t="s">
        <v>213</v>
      </c>
      <c r="B329" t="s">
        <v>25</v>
      </c>
      <c r="C329" s="6">
        <v>43906</v>
      </c>
      <c r="D329" s="7">
        <v>140.988</v>
      </c>
      <c r="E329" s="6">
        <v>43907</v>
      </c>
      <c r="F329" s="7">
        <v>158.16800000000001</v>
      </c>
      <c r="G329">
        <v>1</v>
      </c>
      <c r="H329">
        <v>0</v>
      </c>
      <c r="J329" s="7"/>
      <c r="K329" s="8"/>
      <c r="M329" s="7"/>
      <c r="N329" s="8"/>
      <c r="O329" s="9" cm="1">
        <f t="array" ref="O329">_xlfn.IFS(AND(B329="Short",F329=Q329),(D329-F329)/D329,AND(B329="Long",F329=Q329),(F329/D329)-1,AND(B329="Long",F329&lt;&gt;Q329),(F329/D329)-1,AND(B329="Short",F329&lt;&gt;Q329),(D329-F329)/D329)</f>
        <v>0.12185434221352187</v>
      </c>
      <c r="P329" t="s">
        <v>23</v>
      </c>
      <c r="Q329" s="7">
        <v>158.16800000000001</v>
      </c>
      <c r="R329" s="8">
        <v>43906</v>
      </c>
      <c r="S329" s="10">
        <f t="shared" si="15"/>
        <v>1</v>
      </c>
      <c r="T329" s="10">
        <v>1</v>
      </c>
      <c r="V329" s="11" t="str">
        <f t="shared" si="16"/>
        <v>1</v>
      </c>
      <c r="X329" s="10">
        <v>0</v>
      </c>
      <c r="AC329">
        <f t="shared" si="17"/>
        <v>1</v>
      </c>
    </row>
    <row r="330" spans="1:29" hidden="1" x14ac:dyDescent="0.2">
      <c r="A330" t="s">
        <v>228</v>
      </c>
      <c r="B330" t="s">
        <v>25</v>
      </c>
      <c r="C330" s="6">
        <v>43906</v>
      </c>
      <c r="D330" s="7">
        <v>153.40600000000001</v>
      </c>
      <c r="E330" s="6">
        <v>43916</v>
      </c>
      <c r="F330" s="7">
        <v>172.46600000000001</v>
      </c>
      <c r="G330">
        <v>1</v>
      </c>
      <c r="H330">
        <v>0</v>
      </c>
      <c r="J330" s="7"/>
      <c r="K330" s="8"/>
      <c r="M330" s="7"/>
      <c r="N330" s="8"/>
      <c r="O330" s="9" cm="1">
        <f t="array" ref="O330">_xlfn.IFS(AND(B330="Short",F330=Q330),(D330-F330)/D330,AND(B330="Long",F330=Q330),(F330/D330)-1,AND(B330="Long",F330&lt;&gt;Q330),(F330/D330)-1,AND(B330="Short",F330&lt;&gt;Q330),(D330-F330)/D330)</f>
        <v>0.12424546627902422</v>
      </c>
      <c r="P330" t="s">
        <v>23</v>
      </c>
      <c r="Q330" s="7">
        <v>172.46600000000001</v>
      </c>
      <c r="R330" s="8">
        <v>43906</v>
      </c>
      <c r="S330" s="10">
        <f t="shared" si="15"/>
        <v>10</v>
      </c>
      <c r="T330" s="10">
        <v>1</v>
      </c>
      <c r="V330" s="11" t="str">
        <f t="shared" si="16"/>
        <v>1</v>
      </c>
      <c r="X330" s="10">
        <v>0</v>
      </c>
      <c r="AC330">
        <f t="shared" si="17"/>
        <v>10</v>
      </c>
    </row>
    <row r="331" spans="1:29" hidden="1" x14ac:dyDescent="0.2">
      <c r="A331" t="s">
        <v>233</v>
      </c>
      <c r="B331" t="s">
        <v>25</v>
      </c>
      <c r="C331" s="6">
        <v>44874</v>
      </c>
      <c r="D331" s="7">
        <v>15.522</v>
      </c>
      <c r="E331" s="6">
        <v>44875</v>
      </c>
      <c r="F331" s="7">
        <v>17.542000000000002</v>
      </c>
      <c r="G331">
        <v>1</v>
      </c>
      <c r="H331">
        <v>0</v>
      </c>
      <c r="J331" s="7"/>
      <c r="K331" s="8"/>
      <c r="M331" s="7"/>
      <c r="N331" s="8"/>
      <c r="O331" s="9" cm="1">
        <f t="array" ref="O331">_xlfn.IFS(AND(B331="Short",F331=Q331),(D331-F331)/D331,AND(B331="Long",F331=Q331),(F331/D331)-1,AND(B331="Long",F331&lt;&gt;Q331),(F331/D331)-1,AND(B331="Short",F331&lt;&gt;Q331),(D331-F331)/D331)</f>
        <v>0.13013786883133616</v>
      </c>
      <c r="P331" t="s">
        <v>23</v>
      </c>
      <c r="Q331" s="7">
        <v>17.542000000000002</v>
      </c>
      <c r="R331" s="8">
        <v>44874</v>
      </c>
      <c r="S331" s="10">
        <f t="shared" si="15"/>
        <v>1</v>
      </c>
      <c r="T331" s="10">
        <v>1</v>
      </c>
      <c r="V331" s="11" t="str">
        <f t="shared" si="16"/>
        <v>1</v>
      </c>
      <c r="X331" s="10">
        <v>0</v>
      </c>
      <c r="AC331">
        <f t="shared" si="17"/>
        <v>1</v>
      </c>
    </row>
    <row r="332" spans="1:29" x14ac:dyDescent="0.2">
      <c r="A332" t="s">
        <v>228</v>
      </c>
      <c r="B332" t="s">
        <v>25</v>
      </c>
      <c r="C332" s="6">
        <v>45051</v>
      </c>
      <c r="D332" s="7">
        <v>410.43799999999999</v>
      </c>
      <c r="E332" s="6">
        <v>45071</v>
      </c>
      <c r="F332" s="7">
        <v>464.31799999999998</v>
      </c>
      <c r="G332">
        <v>1</v>
      </c>
      <c r="H332">
        <v>0</v>
      </c>
      <c r="J332" s="7"/>
      <c r="K332" s="8"/>
      <c r="M332" s="7"/>
      <c r="N332" s="8"/>
      <c r="O332" s="9" cm="1">
        <f t="array" ref="O332">_xlfn.IFS(AND(B332="Short",F332=Q332),(D332-F332)/D332,AND(B332="Long",F332=Q332),(F332/D332)-1,AND(B332="Long",F332&lt;&gt;Q332),(F332/D332)-1,AND(B332="Short",F332&lt;&gt;Q332),(D332-F332)/D332)</f>
        <v>0.13127439467105861</v>
      </c>
      <c r="P332" t="s">
        <v>23</v>
      </c>
      <c r="Q332" s="7">
        <v>464.31799999999998</v>
      </c>
      <c r="R332" s="8">
        <v>45051</v>
      </c>
      <c r="S332" s="10">
        <f t="shared" si="15"/>
        <v>20</v>
      </c>
      <c r="T332" s="10">
        <v>1</v>
      </c>
      <c r="V332" s="11" t="str">
        <f t="shared" si="16"/>
        <v>1</v>
      </c>
      <c r="X332" s="10">
        <v>0</v>
      </c>
      <c r="AC332">
        <f t="shared" si="17"/>
        <v>20</v>
      </c>
    </row>
    <row r="333" spans="1:29" hidden="1" x14ac:dyDescent="0.2">
      <c r="A333" t="s">
        <v>237</v>
      </c>
      <c r="B333" t="s">
        <v>22</v>
      </c>
      <c r="C333" s="6">
        <v>44141</v>
      </c>
      <c r="D333" s="7">
        <v>15.503</v>
      </c>
      <c r="E333" s="6">
        <v>44508</v>
      </c>
      <c r="F333" s="7">
        <v>24.05</v>
      </c>
      <c r="G333">
        <v>0</v>
      </c>
      <c r="H333">
        <v>0</v>
      </c>
      <c r="J333" s="7"/>
      <c r="K333" s="8"/>
      <c r="M333" s="7"/>
      <c r="N333" s="8"/>
      <c r="O333" s="9" cm="1">
        <f t="array" ref="O333">_xlfn.IFS(AND(B333="Short",F333=Q333),(D333-F333)/D333,AND(B333="Long",F333=Q333),(F333/D333)-1,AND(B333="Long",F333&lt;&gt;Q333),(F333/D333)-1,AND(B333="Short",F333&lt;&gt;Q333),(D333-F333)/D333)</f>
        <v>-0.55131264916467781</v>
      </c>
      <c r="P333" t="s">
        <v>23</v>
      </c>
      <c r="Q333" s="7">
        <v>13.833</v>
      </c>
      <c r="R333" s="8">
        <v>44141</v>
      </c>
      <c r="S333" s="10">
        <f t="shared" si="15"/>
        <v>367</v>
      </c>
      <c r="T333" s="10">
        <v>0</v>
      </c>
      <c r="V333" s="11" t="b">
        <f t="shared" si="16"/>
        <v>0</v>
      </c>
      <c r="X333" s="10">
        <v>0</v>
      </c>
      <c r="AC333" t="b">
        <f t="shared" si="17"/>
        <v>0</v>
      </c>
    </row>
    <row r="334" spans="1:29" hidden="1" x14ac:dyDescent="0.2">
      <c r="A334" t="s">
        <v>225</v>
      </c>
      <c r="B334" t="s">
        <v>22</v>
      </c>
      <c r="C334" s="6">
        <v>43698</v>
      </c>
      <c r="D334" s="7">
        <v>108.80500000000001</v>
      </c>
      <c r="E334" s="6">
        <v>43899</v>
      </c>
      <c r="F334" s="7">
        <v>96.655000000000001</v>
      </c>
      <c r="G334">
        <v>1</v>
      </c>
      <c r="H334">
        <v>0</v>
      </c>
      <c r="J334" s="7"/>
      <c r="K334" s="8"/>
      <c r="M334" s="7"/>
      <c r="N334" s="8"/>
      <c r="O334" s="9" cm="1">
        <f t="array" ref="O334">_xlfn.IFS(AND(B334="Short",F334=Q334),(D334-F334)/D334,AND(B334="Long",F334=Q334),(F334/D334)-1,AND(B334="Long",F334&lt;&gt;Q334),(F334/D334)-1,AND(B334="Short",F334&lt;&gt;Q334),(D334-F334)/D334)</f>
        <v>0.11166766233169437</v>
      </c>
      <c r="P334" t="s">
        <v>23</v>
      </c>
      <c r="Q334" s="7">
        <v>96.655000000000001</v>
      </c>
      <c r="R334" s="8">
        <v>43698</v>
      </c>
      <c r="S334" s="10">
        <f t="shared" si="15"/>
        <v>201</v>
      </c>
      <c r="T334" s="10">
        <v>1</v>
      </c>
      <c r="V334" s="11" t="str">
        <f t="shared" si="16"/>
        <v>1</v>
      </c>
      <c r="X334" s="10">
        <v>0</v>
      </c>
      <c r="AC334">
        <f t="shared" si="17"/>
        <v>201</v>
      </c>
    </row>
    <row r="335" spans="1:29" hidden="1" x14ac:dyDescent="0.2">
      <c r="A335" t="s">
        <v>225</v>
      </c>
      <c r="B335" t="s">
        <v>25</v>
      </c>
      <c r="C335" s="6">
        <v>43906</v>
      </c>
      <c r="D335" s="7">
        <v>86.644000000000005</v>
      </c>
      <c r="E335" s="6">
        <v>43930</v>
      </c>
      <c r="F335" s="7">
        <v>97.584000000000003</v>
      </c>
      <c r="G335">
        <v>1</v>
      </c>
      <c r="H335">
        <v>0</v>
      </c>
      <c r="J335" s="7"/>
      <c r="K335" s="8"/>
      <c r="M335" s="7"/>
      <c r="N335" s="8"/>
      <c r="O335" s="9" cm="1">
        <f t="array" ref="O335">_xlfn.IFS(AND(B335="Short",F335=Q335),(D335-F335)/D335,AND(B335="Long",F335=Q335),(F335/D335)-1,AND(B335="Long",F335&lt;&gt;Q335),(F335/D335)-1,AND(B335="Short",F335&lt;&gt;Q335),(D335-F335)/D335)</f>
        <v>0.12626379206869487</v>
      </c>
      <c r="P335" t="s">
        <v>23</v>
      </c>
      <c r="Q335" s="7">
        <v>97.584000000000003</v>
      </c>
      <c r="R335" s="8">
        <v>43906</v>
      </c>
      <c r="S335" s="10">
        <f t="shared" si="15"/>
        <v>24</v>
      </c>
      <c r="T335" s="10">
        <v>1</v>
      </c>
      <c r="V335" s="11" t="str">
        <f t="shared" si="16"/>
        <v>1</v>
      </c>
      <c r="X335" s="10">
        <v>0</v>
      </c>
      <c r="AC335">
        <f t="shared" si="17"/>
        <v>24</v>
      </c>
    </row>
    <row r="336" spans="1:29" hidden="1" x14ac:dyDescent="0.2">
      <c r="A336" t="s">
        <v>237</v>
      </c>
      <c r="B336" t="s">
        <v>25</v>
      </c>
      <c r="C336" s="6">
        <v>44874</v>
      </c>
      <c r="D336" s="7">
        <v>15.254</v>
      </c>
      <c r="E336" s="6">
        <v>44875</v>
      </c>
      <c r="F336" s="7">
        <v>17.294</v>
      </c>
      <c r="G336">
        <v>1</v>
      </c>
      <c r="H336">
        <v>0</v>
      </c>
      <c r="J336" s="7"/>
      <c r="K336" s="8"/>
      <c r="M336" s="7"/>
      <c r="N336" s="8"/>
      <c r="O336" s="9" cm="1">
        <f t="array" ref="O336">_xlfn.IFS(AND(B336="Short",F336=Q336),(D336-F336)/D336,AND(B336="Long",F336=Q336),(F336/D336)-1,AND(B336="Long",F336&lt;&gt;Q336),(F336/D336)-1,AND(B336="Short",F336&lt;&gt;Q336),(D336-F336)/D336)</f>
        <v>0.13373541366199038</v>
      </c>
      <c r="P336" t="s">
        <v>23</v>
      </c>
      <c r="Q336" s="7">
        <v>17.294</v>
      </c>
      <c r="R336" s="8">
        <v>44874</v>
      </c>
      <c r="S336" s="10">
        <f t="shared" si="15"/>
        <v>1</v>
      </c>
      <c r="T336" s="10">
        <v>1</v>
      </c>
      <c r="V336" s="11" t="str">
        <f t="shared" si="16"/>
        <v>1</v>
      </c>
      <c r="X336" s="10">
        <v>0</v>
      </c>
      <c r="AC336">
        <f t="shared" si="17"/>
        <v>1</v>
      </c>
    </row>
    <row r="337" spans="1:29" hidden="1" x14ac:dyDescent="0.2">
      <c r="A337" t="s">
        <v>237</v>
      </c>
      <c r="B337" t="s">
        <v>22</v>
      </c>
      <c r="C337" s="6">
        <v>45330</v>
      </c>
      <c r="D337" s="7">
        <v>26.619</v>
      </c>
      <c r="E337" s="6">
        <v>45398</v>
      </c>
      <c r="F337" s="7">
        <v>24.009</v>
      </c>
      <c r="G337">
        <v>1</v>
      </c>
      <c r="H337">
        <v>0</v>
      </c>
      <c r="J337" s="7"/>
      <c r="K337" s="8"/>
      <c r="M337" s="7"/>
      <c r="N337" s="8"/>
      <c r="O337" s="9" cm="1">
        <f t="array" ref="O337">_xlfn.IFS(AND(B337="Short",F337=Q337),(D337-F337)/D337,AND(B337="Long",F337=Q337),(F337/D337)-1,AND(B337="Long",F337&lt;&gt;Q337),(F337/D337)-1,AND(B337="Short",F337&lt;&gt;Q337),(D337-F337)/D337)</f>
        <v>9.805026484841653E-2</v>
      </c>
      <c r="P337" t="s">
        <v>23</v>
      </c>
      <c r="Q337" s="7">
        <v>24.009</v>
      </c>
      <c r="R337" s="8">
        <v>45330</v>
      </c>
      <c r="S337" s="10">
        <f t="shared" si="15"/>
        <v>68</v>
      </c>
      <c r="T337" s="10">
        <v>1</v>
      </c>
      <c r="V337" s="11" t="str">
        <f t="shared" si="16"/>
        <v>1</v>
      </c>
      <c r="X337" s="10">
        <v>0</v>
      </c>
      <c r="AC337">
        <f t="shared" si="17"/>
        <v>68</v>
      </c>
    </row>
    <row r="338" spans="1:29" hidden="1" x14ac:dyDescent="0.2">
      <c r="A338" t="s">
        <v>215</v>
      </c>
      <c r="B338" t="s">
        <v>25</v>
      </c>
      <c r="C338" s="6">
        <v>43902</v>
      </c>
      <c r="D338" s="7">
        <v>78.504999999999995</v>
      </c>
      <c r="E338" s="6">
        <v>43987</v>
      </c>
      <c r="F338" s="7">
        <v>89.055000000000007</v>
      </c>
      <c r="G338">
        <v>1</v>
      </c>
      <c r="H338">
        <v>0</v>
      </c>
      <c r="J338" s="7"/>
      <c r="K338" s="8"/>
      <c r="M338" s="7"/>
      <c r="N338" s="8"/>
      <c r="O338" s="9" cm="1">
        <f t="array" ref="O338">_xlfn.IFS(AND(B338="Short",F338=Q338),(D338-F338)/D338,AND(B338="Long",F338=Q338),(F338/D338)-1,AND(B338="Long",F338&lt;&gt;Q338),(F338/D338)-1,AND(B338="Short",F338&lt;&gt;Q338),(D338-F338)/D338)</f>
        <v>0.13438634481880141</v>
      </c>
      <c r="P338" t="s">
        <v>23</v>
      </c>
      <c r="Q338" s="7">
        <v>89.055000000000007</v>
      </c>
      <c r="R338" s="8">
        <v>43902</v>
      </c>
      <c r="S338" s="10">
        <f t="shared" si="15"/>
        <v>85</v>
      </c>
      <c r="T338" s="10">
        <v>1</v>
      </c>
      <c r="V338" s="11" t="str">
        <f t="shared" si="16"/>
        <v>1</v>
      </c>
      <c r="X338" s="10">
        <v>0</v>
      </c>
      <c r="AC338">
        <f t="shared" si="17"/>
        <v>85</v>
      </c>
    </row>
    <row r="339" spans="1:29" hidden="1" x14ac:dyDescent="0.2">
      <c r="A339" t="s">
        <v>240</v>
      </c>
      <c r="B339" t="s">
        <v>25</v>
      </c>
      <c r="C339" s="6">
        <v>43902</v>
      </c>
      <c r="D339" s="7">
        <v>87.811999999999998</v>
      </c>
      <c r="E339" s="6">
        <v>43949</v>
      </c>
      <c r="F339" s="7">
        <v>101.932</v>
      </c>
      <c r="G339">
        <v>1</v>
      </c>
      <c r="H339">
        <v>0</v>
      </c>
      <c r="J339" s="7"/>
      <c r="K339" s="8"/>
      <c r="M339" s="7"/>
      <c r="N339" s="8"/>
      <c r="O339" s="9" cm="1">
        <f t="array" ref="O339">_xlfn.IFS(AND(B339="Short",F339=Q339),(D339-F339)/D339,AND(B339="Long",F339=Q339),(F339/D339)-1,AND(B339="Long",F339&lt;&gt;Q339),(F339/D339)-1,AND(B339="Short",F339&lt;&gt;Q339),(D339-F339)/D339)</f>
        <v>0.16079806860110235</v>
      </c>
      <c r="P339" t="s">
        <v>23</v>
      </c>
      <c r="Q339" s="7">
        <v>101.932</v>
      </c>
      <c r="R339" s="8">
        <v>43902</v>
      </c>
      <c r="S339" s="10">
        <f t="shared" si="15"/>
        <v>47</v>
      </c>
      <c r="T339" s="10">
        <v>1</v>
      </c>
      <c r="V339" s="11" t="str">
        <f t="shared" si="16"/>
        <v>1</v>
      </c>
      <c r="X339" s="10">
        <v>0</v>
      </c>
      <c r="AC339">
        <f t="shared" si="17"/>
        <v>47</v>
      </c>
    </row>
    <row r="340" spans="1:29" hidden="1" x14ac:dyDescent="0.2">
      <c r="A340" t="s">
        <v>234</v>
      </c>
      <c r="B340" t="s">
        <v>22</v>
      </c>
      <c r="C340" s="6">
        <v>43840</v>
      </c>
      <c r="D340" s="7">
        <v>20.74</v>
      </c>
      <c r="E340" s="6">
        <v>43882</v>
      </c>
      <c r="F340" s="7">
        <v>18.14</v>
      </c>
      <c r="G340">
        <v>1</v>
      </c>
      <c r="H340">
        <v>0</v>
      </c>
      <c r="J340" s="7"/>
      <c r="K340" s="8"/>
      <c r="M340" s="7"/>
      <c r="N340" s="8"/>
      <c r="O340" s="9" cm="1">
        <f t="array" ref="O340">_xlfn.IFS(AND(B340="Short",F340=Q340),(D340-F340)/D340,AND(B340="Long",F340=Q340),(F340/D340)-1,AND(B340="Long",F340&lt;&gt;Q340),(F340/D340)-1,AND(B340="Short",F340&lt;&gt;Q340),(D340-F340)/D340)</f>
        <v>0.12536162005785911</v>
      </c>
      <c r="P340" t="s">
        <v>23</v>
      </c>
      <c r="Q340" s="7">
        <v>18.14</v>
      </c>
      <c r="R340" s="8">
        <v>43840</v>
      </c>
      <c r="S340" s="10">
        <f t="shared" si="15"/>
        <v>42</v>
      </c>
      <c r="T340" s="10">
        <v>1</v>
      </c>
      <c r="V340" s="11" t="str">
        <f t="shared" si="16"/>
        <v>1</v>
      </c>
      <c r="X340" s="10">
        <v>0</v>
      </c>
      <c r="AC340">
        <f t="shared" si="17"/>
        <v>42</v>
      </c>
    </row>
    <row r="341" spans="1:29" hidden="1" x14ac:dyDescent="0.2">
      <c r="A341" t="s">
        <v>234</v>
      </c>
      <c r="B341" t="s">
        <v>25</v>
      </c>
      <c r="C341" s="6">
        <v>43889</v>
      </c>
      <c r="D341" s="7">
        <v>23.658000000000001</v>
      </c>
      <c r="E341" s="6">
        <v>43892</v>
      </c>
      <c r="F341" s="7">
        <v>26.437999999999999</v>
      </c>
      <c r="G341">
        <v>1</v>
      </c>
      <c r="H341">
        <v>0</v>
      </c>
      <c r="J341" s="7"/>
      <c r="K341" s="8"/>
      <c r="M341" s="7"/>
      <c r="N341" s="8"/>
      <c r="O341" s="9" cm="1">
        <f t="array" ref="O341">_xlfn.IFS(AND(B341="Short",F341=Q341),(D341-F341)/D341,AND(B341="Long",F341=Q341),(F341/D341)-1,AND(B341="Long",F341&lt;&gt;Q341),(F341/D341)-1,AND(B341="Short",F341&lt;&gt;Q341),(D341-F341)/D341)</f>
        <v>0.11750781976498414</v>
      </c>
      <c r="P341" t="s">
        <v>23</v>
      </c>
      <c r="Q341" s="7">
        <v>26.437999999999999</v>
      </c>
      <c r="R341" s="8">
        <v>43889</v>
      </c>
      <c r="S341" s="10">
        <f t="shared" si="15"/>
        <v>3</v>
      </c>
      <c r="T341" s="10">
        <v>1</v>
      </c>
      <c r="V341" s="11" t="str">
        <f t="shared" si="16"/>
        <v>1</v>
      </c>
      <c r="X341" s="10">
        <v>0</v>
      </c>
      <c r="AC341">
        <f t="shared" si="17"/>
        <v>3</v>
      </c>
    </row>
    <row r="342" spans="1:29" hidden="1" x14ac:dyDescent="0.2">
      <c r="A342" t="s">
        <v>234</v>
      </c>
      <c r="B342" t="s">
        <v>25</v>
      </c>
      <c r="C342" s="6">
        <v>43978</v>
      </c>
      <c r="D342" s="7">
        <v>51.850999999999999</v>
      </c>
      <c r="E342" s="6">
        <v>43979</v>
      </c>
      <c r="F342" s="7">
        <v>58.360999999999997</v>
      </c>
      <c r="G342">
        <v>1</v>
      </c>
      <c r="H342">
        <v>0</v>
      </c>
      <c r="J342" s="7"/>
      <c r="K342" s="8"/>
      <c r="M342" s="7"/>
      <c r="N342" s="8"/>
      <c r="O342" s="9" cm="1">
        <f t="array" ref="O342">_xlfn.IFS(AND(B342="Short",F342=Q342),(D342-F342)/D342,AND(B342="Long",F342=Q342),(F342/D342)-1,AND(B342="Long",F342&lt;&gt;Q342),(F342/D342)-1,AND(B342="Short",F342&lt;&gt;Q342),(D342-F342)/D342)</f>
        <v>0.12555206264102914</v>
      </c>
      <c r="P342" t="s">
        <v>23</v>
      </c>
      <c r="Q342" s="7">
        <v>58.360999999999997</v>
      </c>
      <c r="R342" s="8">
        <v>43978</v>
      </c>
      <c r="S342" s="10">
        <f t="shared" si="15"/>
        <v>1</v>
      </c>
      <c r="T342" s="10">
        <v>1</v>
      </c>
      <c r="V342" s="11" t="str">
        <f t="shared" si="16"/>
        <v>1</v>
      </c>
      <c r="X342" s="10">
        <v>0</v>
      </c>
      <c r="AC342">
        <f t="shared" si="17"/>
        <v>1</v>
      </c>
    </row>
    <row r="343" spans="1:29" hidden="1" x14ac:dyDescent="0.2">
      <c r="A343" t="s">
        <v>234</v>
      </c>
      <c r="B343" t="s">
        <v>25</v>
      </c>
      <c r="C343" s="6">
        <v>44505</v>
      </c>
      <c r="D343" s="7">
        <v>245.815</v>
      </c>
      <c r="E343" s="6">
        <v>44522</v>
      </c>
      <c r="F343" s="7">
        <v>288.26499999999999</v>
      </c>
      <c r="G343">
        <v>1</v>
      </c>
      <c r="H343">
        <v>0</v>
      </c>
      <c r="J343" s="7"/>
      <c r="K343" s="8"/>
      <c r="M343" s="7"/>
      <c r="N343" s="8"/>
      <c r="O343" s="9" cm="1">
        <f t="array" ref="O343">_xlfn.IFS(AND(B343="Short",F343=Q343),(D343-F343)/D343,AND(B343="Long",F343=Q343),(F343/D343)-1,AND(B343="Long",F343&lt;&gt;Q343),(F343/D343)-1,AND(B343="Short",F343&lt;&gt;Q343),(D343-F343)/D343)</f>
        <v>0.17269084474096363</v>
      </c>
      <c r="P343" t="s">
        <v>23</v>
      </c>
      <c r="Q343" s="7">
        <v>288.26499999999999</v>
      </c>
      <c r="R343" s="8">
        <v>44505</v>
      </c>
      <c r="S343" s="10">
        <f t="shared" si="15"/>
        <v>17</v>
      </c>
      <c r="T343" s="10">
        <v>1</v>
      </c>
      <c r="V343" s="11" t="str">
        <f t="shared" si="16"/>
        <v>1</v>
      </c>
      <c r="X343" s="10">
        <v>0</v>
      </c>
      <c r="AC343">
        <f t="shared" si="17"/>
        <v>17</v>
      </c>
    </row>
    <row r="344" spans="1:29" hidden="1" x14ac:dyDescent="0.2">
      <c r="A344" t="s">
        <v>234</v>
      </c>
      <c r="B344" t="s">
        <v>25</v>
      </c>
      <c r="C344" s="6">
        <v>44540</v>
      </c>
      <c r="D344" s="7">
        <v>239.0855</v>
      </c>
      <c r="E344" s="6">
        <v>44544</v>
      </c>
      <c r="F344" s="7">
        <v>275.89049999999997</v>
      </c>
      <c r="G344">
        <v>1</v>
      </c>
      <c r="H344">
        <v>0</v>
      </c>
      <c r="J344" s="7"/>
      <c r="K344" s="8"/>
      <c r="M344" s="7"/>
      <c r="N344" s="8"/>
      <c r="O344" s="9" cm="1">
        <f t="array" ref="O344">_xlfn.IFS(AND(B344="Short",F344=Q344),(D344-F344)/D344,AND(B344="Long",F344=Q344),(F344/D344)-1,AND(B344="Long",F344&lt;&gt;Q344),(F344/D344)-1,AND(B344="Short",F344&lt;&gt;Q344),(D344-F344)/D344)</f>
        <v>0.15394074504727384</v>
      </c>
      <c r="P344" t="s">
        <v>23</v>
      </c>
      <c r="Q344" s="7">
        <v>275.89049999999997</v>
      </c>
      <c r="R344" s="8">
        <v>44540</v>
      </c>
      <c r="S344" s="10">
        <f t="shared" si="15"/>
        <v>4</v>
      </c>
      <c r="T344" s="10">
        <v>1</v>
      </c>
      <c r="V344" s="11" t="str">
        <f t="shared" si="16"/>
        <v>1</v>
      </c>
      <c r="X344" s="10">
        <v>0</v>
      </c>
      <c r="AC344">
        <f t="shared" si="17"/>
        <v>4</v>
      </c>
    </row>
    <row r="345" spans="1:29" x14ac:dyDescent="0.2">
      <c r="A345" t="s">
        <v>234</v>
      </c>
      <c r="B345" t="s">
        <v>25</v>
      </c>
      <c r="C345" s="6">
        <v>45232</v>
      </c>
      <c r="D345" s="7">
        <v>65.534999999999997</v>
      </c>
      <c r="E345" s="6">
        <v>45233</v>
      </c>
      <c r="F345" s="7">
        <v>77.385000000000005</v>
      </c>
      <c r="G345">
        <v>1</v>
      </c>
      <c r="H345">
        <v>0</v>
      </c>
      <c r="J345" s="7"/>
      <c r="K345" s="8"/>
      <c r="M345" s="7"/>
      <c r="N345" s="8"/>
      <c r="O345" s="9" cm="1">
        <f t="array" ref="O345">_xlfn.IFS(AND(B345="Short",F345=Q345),(D345-F345)/D345,AND(B345="Long",F345=Q345),(F345/D345)-1,AND(B345="Long",F345&lt;&gt;Q345),(F345/D345)-1,AND(B345="Short",F345&lt;&gt;Q345),(D345-F345)/D345)</f>
        <v>0.18081940947585284</v>
      </c>
      <c r="P345" t="s">
        <v>23</v>
      </c>
      <c r="Q345" s="7">
        <v>77.385000000000005</v>
      </c>
      <c r="R345" s="8">
        <v>45232</v>
      </c>
      <c r="S345" s="10">
        <f t="shared" si="15"/>
        <v>1</v>
      </c>
      <c r="T345" s="10">
        <v>1</v>
      </c>
      <c r="V345" s="11" t="str">
        <f t="shared" si="16"/>
        <v>1</v>
      </c>
      <c r="X345" s="10">
        <v>0</v>
      </c>
      <c r="AC345">
        <f t="shared" si="17"/>
        <v>1</v>
      </c>
    </row>
    <row r="346" spans="1:29" hidden="1" x14ac:dyDescent="0.2">
      <c r="A346" t="s">
        <v>236</v>
      </c>
      <c r="B346" t="s">
        <v>22</v>
      </c>
      <c r="C346" s="6">
        <v>43724</v>
      </c>
      <c r="D346" s="7">
        <v>13.942</v>
      </c>
      <c r="E346" s="6">
        <v>43732</v>
      </c>
      <c r="F346" s="7">
        <v>12.561999999999999</v>
      </c>
      <c r="G346">
        <v>1</v>
      </c>
      <c r="H346">
        <v>0</v>
      </c>
      <c r="J346" s="7"/>
      <c r="K346" s="8"/>
      <c r="M346" s="7"/>
      <c r="N346" s="8"/>
      <c r="O346" s="9" cm="1">
        <f t="array" ref="O346">_xlfn.IFS(AND(B346="Short",F346=Q346),(D346-F346)/D346,AND(B346="Long",F346=Q346),(F346/D346)-1,AND(B346="Long",F346&lt;&gt;Q346),(F346/D346)-1,AND(B346="Short",F346&lt;&gt;Q346),(D346-F346)/D346)</f>
        <v>9.8981494764022432E-2</v>
      </c>
      <c r="P346" t="s">
        <v>23</v>
      </c>
      <c r="Q346" s="7">
        <v>12.561999999999999</v>
      </c>
      <c r="R346" s="8">
        <v>43724</v>
      </c>
      <c r="S346" s="10">
        <f t="shared" si="15"/>
        <v>8</v>
      </c>
      <c r="T346" s="10">
        <v>1</v>
      </c>
      <c r="V346" s="11" t="str">
        <f t="shared" si="16"/>
        <v>1</v>
      </c>
      <c r="X346" s="10">
        <v>0</v>
      </c>
      <c r="AC346">
        <f t="shared" si="17"/>
        <v>8</v>
      </c>
    </row>
    <row r="347" spans="1:29" hidden="1" x14ac:dyDescent="0.2">
      <c r="A347" t="s">
        <v>236</v>
      </c>
      <c r="B347" t="s">
        <v>22</v>
      </c>
      <c r="C347" s="6">
        <v>45441</v>
      </c>
      <c r="D347" s="7">
        <v>29.06</v>
      </c>
      <c r="E347" s="6">
        <v>45509</v>
      </c>
      <c r="F347" s="7">
        <v>26.16</v>
      </c>
      <c r="G347">
        <v>1</v>
      </c>
      <c r="H347">
        <v>0</v>
      </c>
      <c r="J347" s="7"/>
      <c r="K347" s="8"/>
      <c r="M347" s="7"/>
      <c r="N347" s="8"/>
      <c r="O347" s="9" cm="1">
        <f t="array" ref="O347">_xlfn.IFS(AND(B347="Short",F347=Q347),(D347-F347)/D347,AND(B347="Long",F347=Q347),(F347/D347)-1,AND(B347="Long",F347&lt;&gt;Q347),(F347/D347)-1,AND(B347="Short",F347&lt;&gt;Q347),(D347-F347)/D347)</f>
        <v>9.9793530626290386E-2</v>
      </c>
      <c r="P347" t="s">
        <v>23</v>
      </c>
      <c r="Q347" s="7">
        <v>26.16</v>
      </c>
      <c r="R347" s="8">
        <v>45441</v>
      </c>
      <c r="S347" s="10">
        <f t="shared" si="15"/>
        <v>68</v>
      </c>
      <c r="T347" s="10">
        <v>1</v>
      </c>
      <c r="V347" s="11" t="str">
        <f t="shared" si="16"/>
        <v>1</v>
      </c>
      <c r="X347" s="10">
        <v>0</v>
      </c>
      <c r="AC347">
        <f t="shared" si="17"/>
        <v>68</v>
      </c>
    </row>
    <row r="348" spans="1:29" hidden="1" x14ac:dyDescent="0.2">
      <c r="A348" t="s">
        <v>238</v>
      </c>
      <c r="B348" t="s">
        <v>25</v>
      </c>
      <c r="C348" s="6">
        <v>43899</v>
      </c>
      <c r="D348" s="7">
        <v>37.348999999999997</v>
      </c>
      <c r="E348" s="6">
        <v>43977</v>
      </c>
      <c r="F348" s="7">
        <v>42.338999999999999</v>
      </c>
      <c r="G348">
        <v>1</v>
      </c>
      <c r="H348">
        <v>0</v>
      </c>
      <c r="J348" s="7"/>
      <c r="K348" s="8"/>
      <c r="M348" s="7"/>
      <c r="N348" s="8"/>
      <c r="O348" s="9" cm="1">
        <f t="array" ref="O348">_xlfn.IFS(AND(B348="Short",F348=Q348),(D348-F348)/D348,AND(B348="Long",F348=Q348),(F348/D348)-1,AND(B348="Long",F348&lt;&gt;Q348),(F348/D348)-1,AND(B348="Short",F348&lt;&gt;Q348),(D348-F348)/D348)</f>
        <v>0.13360464804947925</v>
      </c>
      <c r="P348" t="s">
        <v>23</v>
      </c>
      <c r="Q348" s="7">
        <v>42.338999999999999</v>
      </c>
      <c r="R348" s="8">
        <v>43899</v>
      </c>
      <c r="S348" s="10">
        <f t="shared" si="15"/>
        <v>78</v>
      </c>
      <c r="T348" s="10">
        <v>1</v>
      </c>
      <c r="V348" s="11" t="str">
        <f t="shared" si="16"/>
        <v>1</v>
      </c>
      <c r="X348" s="10">
        <v>0</v>
      </c>
      <c r="AC348">
        <f t="shared" si="17"/>
        <v>78</v>
      </c>
    </row>
    <row r="349" spans="1:29" hidden="1" x14ac:dyDescent="0.2">
      <c r="A349" t="s">
        <v>227</v>
      </c>
      <c r="B349" t="s">
        <v>25</v>
      </c>
      <c r="C349" s="6">
        <v>43906</v>
      </c>
      <c r="D349" s="7">
        <v>227.61600000000001</v>
      </c>
      <c r="E349" s="6">
        <v>43929</v>
      </c>
      <c r="F349" s="7">
        <v>265.57600000000002</v>
      </c>
      <c r="G349">
        <v>1</v>
      </c>
      <c r="H349">
        <v>0</v>
      </c>
      <c r="J349" s="7"/>
      <c r="K349" s="8"/>
      <c r="M349" s="7"/>
      <c r="N349" s="8"/>
      <c r="O349" s="9" cm="1">
        <f t="array" ref="O349">_xlfn.IFS(AND(B349="Short",F349=Q349),(D349-F349)/D349,AND(B349="Long",F349=Q349),(F349/D349)-1,AND(B349="Long",F349&lt;&gt;Q349),(F349/D349)-1,AND(B349="Short",F349&lt;&gt;Q349),(D349-F349)/D349)</f>
        <v>0.16677210740896942</v>
      </c>
      <c r="P349" t="s">
        <v>23</v>
      </c>
      <c r="Q349" s="7">
        <v>265.57600000000002</v>
      </c>
      <c r="R349" s="8">
        <v>43906</v>
      </c>
      <c r="S349" s="10">
        <f t="shared" si="15"/>
        <v>23</v>
      </c>
      <c r="T349" s="10">
        <v>1</v>
      </c>
      <c r="V349" s="11" t="str">
        <f t="shared" si="16"/>
        <v>1</v>
      </c>
      <c r="X349" s="10">
        <v>0</v>
      </c>
      <c r="AC349">
        <f t="shared" si="17"/>
        <v>23</v>
      </c>
    </row>
    <row r="350" spans="1:29" hidden="1" x14ac:dyDescent="0.2">
      <c r="A350" t="s">
        <v>221</v>
      </c>
      <c r="B350" t="s">
        <v>22</v>
      </c>
      <c r="C350" s="6">
        <v>44636</v>
      </c>
      <c r="D350" s="7">
        <v>61.003</v>
      </c>
      <c r="E350" s="6">
        <v>44693</v>
      </c>
      <c r="F350" s="7">
        <v>55.232999999999997</v>
      </c>
      <c r="G350">
        <v>1</v>
      </c>
      <c r="H350">
        <v>0</v>
      </c>
      <c r="J350" s="7"/>
      <c r="K350" s="8"/>
      <c r="M350" s="7"/>
      <c r="N350" s="8"/>
      <c r="O350" s="9" cm="1">
        <f t="array" ref="O350">_xlfn.IFS(AND(B350="Short",F350=Q350),(D350-F350)/D350,AND(B350="Long",F350=Q350),(F350/D350)-1,AND(B350="Long",F350&lt;&gt;Q350),(F350/D350)-1,AND(B350="Short",F350&lt;&gt;Q350),(D350-F350)/D350)</f>
        <v>9.4585512187925241E-2</v>
      </c>
      <c r="P350" t="s">
        <v>23</v>
      </c>
      <c r="Q350" s="7">
        <v>55.232999999999997</v>
      </c>
      <c r="R350" s="8">
        <v>44636</v>
      </c>
      <c r="S350" s="10">
        <f t="shared" si="15"/>
        <v>57</v>
      </c>
      <c r="T350" s="10">
        <v>1</v>
      </c>
      <c r="V350" s="11" t="str">
        <f t="shared" si="16"/>
        <v>1</v>
      </c>
      <c r="X350" s="10">
        <v>0</v>
      </c>
      <c r="AC350">
        <f t="shared" si="17"/>
        <v>57</v>
      </c>
    </row>
    <row r="351" spans="1:29" x14ac:dyDescent="0.2">
      <c r="A351" t="s">
        <v>221</v>
      </c>
      <c r="B351" t="s">
        <v>25</v>
      </c>
      <c r="C351" s="6">
        <v>45259</v>
      </c>
      <c r="D351" s="7">
        <v>118.881</v>
      </c>
      <c r="E351" s="6">
        <v>45274</v>
      </c>
      <c r="F351" s="7">
        <v>131.99100000000001</v>
      </c>
      <c r="G351">
        <v>1</v>
      </c>
      <c r="H351">
        <v>0</v>
      </c>
      <c r="J351" s="7"/>
      <c r="K351" s="8"/>
      <c r="M351" s="7"/>
      <c r="N351" s="8"/>
      <c r="O351" s="9" cm="1">
        <f t="array" ref="O351">_xlfn.IFS(AND(B351="Short",F351=Q351),(D351-F351)/D351,AND(B351="Long",F351=Q351),(F351/D351)-1,AND(B351="Long",F351&lt;&gt;Q351),(F351/D351)-1,AND(B351="Short",F351&lt;&gt;Q351),(D351-F351)/D351)</f>
        <v>0.11027834557246341</v>
      </c>
      <c r="P351" t="s">
        <v>23</v>
      </c>
      <c r="Q351" s="7">
        <v>131.99100000000001</v>
      </c>
      <c r="R351" s="8">
        <v>45259</v>
      </c>
      <c r="S351" s="10">
        <f t="shared" si="15"/>
        <v>15</v>
      </c>
      <c r="T351" s="10">
        <v>1</v>
      </c>
      <c r="V351" s="11" t="str">
        <f t="shared" si="16"/>
        <v>1</v>
      </c>
      <c r="X351" s="10">
        <v>0</v>
      </c>
      <c r="AC351">
        <f t="shared" si="17"/>
        <v>15</v>
      </c>
    </row>
    <row r="352" spans="1:29" hidden="1" x14ac:dyDescent="0.2">
      <c r="A352" t="s">
        <v>230</v>
      </c>
      <c r="B352" t="s">
        <v>22</v>
      </c>
      <c r="C352" s="6">
        <v>44448</v>
      </c>
      <c r="D352" s="7">
        <v>428.4375</v>
      </c>
      <c r="E352" s="6">
        <v>44550</v>
      </c>
      <c r="F352" s="7">
        <v>375.5625</v>
      </c>
      <c r="G352">
        <v>1</v>
      </c>
      <c r="H352">
        <v>0</v>
      </c>
      <c r="J352" s="7"/>
      <c r="K352" s="8"/>
      <c r="M352" s="7"/>
      <c r="N352" s="8"/>
      <c r="O352" s="9" cm="1">
        <f t="array" ref="O352">_xlfn.IFS(AND(B352="Short",F352=Q352),(D352-F352)/D352,AND(B352="Long",F352=Q352),(F352/D352)-1,AND(B352="Long",F352&lt;&gt;Q352),(F352/D352)-1,AND(B352="Short",F352&lt;&gt;Q352),(D352-F352)/D352)</f>
        <v>0.12341356673960613</v>
      </c>
      <c r="P352" t="s">
        <v>23</v>
      </c>
      <c r="Q352" s="7">
        <v>375.5625</v>
      </c>
      <c r="R352" s="8">
        <v>44448</v>
      </c>
      <c r="S352" s="10">
        <f t="shared" si="15"/>
        <v>102</v>
      </c>
      <c r="T352" s="10">
        <v>1</v>
      </c>
      <c r="V352" s="11" t="str">
        <f t="shared" si="16"/>
        <v>1</v>
      </c>
      <c r="X352" s="10">
        <v>0</v>
      </c>
      <c r="AC352">
        <f t="shared" si="17"/>
        <v>102</v>
      </c>
    </row>
    <row r="353" spans="1:29" hidden="1" x14ac:dyDescent="0.2">
      <c r="A353" t="s">
        <v>242</v>
      </c>
      <c r="B353" t="s">
        <v>25</v>
      </c>
      <c r="C353" s="6">
        <v>43906</v>
      </c>
      <c r="D353" s="7">
        <v>254.24</v>
      </c>
      <c r="E353" s="6">
        <v>43916</v>
      </c>
      <c r="F353" s="7">
        <v>286.64</v>
      </c>
      <c r="G353">
        <v>1</v>
      </c>
      <c r="H353">
        <v>0</v>
      </c>
      <c r="J353" s="7"/>
      <c r="K353" s="8"/>
      <c r="M353" s="7"/>
      <c r="N353" s="8"/>
      <c r="O353" s="9" cm="1">
        <f t="array" ref="O353">_xlfn.IFS(AND(B353="Short",F353=Q353),(D353-F353)/D353,AND(B353="Long",F353=Q353),(F353/D353)-1,AND(B353="Long",F353&lt;&gt;Q353),(F353/D353)-1,AND(B353="Short",F353&lt;&gt;Q353),(D353-F353)/D353)</f>
        <v>0.12743864065449961</v>
      </c>
      <c r="P353" t="s">
        <v>23</v>
      </c>
      <c r="Q353" s="7">
        <v>286.64</v>
      </c>
      <c r="R353" s="8">
        <v>43906</v>
      </c>
      <c r="S353" s="10">
        <f t="shared" si="15"/>
        <v>10</v>
      </c>
      <c r="T353" s="10">
        <v>1</v>
      </c>
      <c r="V353" s="11" t="str">
        <f t="shared" si="16"/>
        <v>1</v>
      </c>
      <c r="X353" s="10">
        <v>0</v>
      </c>
      <c r="AC353">
        <f t="shared" si="17"/>
        <v>10</v>
      </c>
    </row>
    <row r="354" spans="1:29" hidden="1" x14ac:dyDescent="0.2">
      <c r="A354" t="s">
        <v>245</v>
      </c>
      <c r="B354" t="s">
        <v>25</v>
      </c>
      <c r="C354" s="6">
        <v>43906</v>
      </c>
      <c r="D354" s="7">
        <v>64.611999999999995</v>
      </c>
      <c r="E354" s="6">
        <v>44272</v>
      </c>
      <c r="F354" s="7">
        <v>63.88</v>
      </c>
      <c r="G354">
        <v>0</v>
      </c>
      <c r="H354">
        <v>0</v>
      </c>
      <c r="J354" s="7"/>
      <c r="K354" s="8"/>
      <c r="M354" s="7"/>
      <c r="N354" s="8"/>
      <c r="O354" s="9" cm="1">
        <f t="array" ref="O354">_xlfn.IFS(AND(B354="Short",F354=Q354),(D354-F354)/D354,AND(B354="Long",F354=Q354),(F354/D354)-1,AND(B354="Long",F354&lt;&gt;Q354),(F354/D354)-1,AND(B354="Short",F354&lt;&gt;Q354),(D354-F354)/D354)</f>
        <v>-1.1329164861016428E-2</v>
      </c>
      <c r="P354" t="s">
        <v>23</v>
      </c>
      <c r="Q354" s="7">
        <v>72.731999999999999</v>
      </c>
      <c r="R354" s="8">
        <v>43906</v>
      </c>
      <c r="S354" s="10">
        <f t="shared" si="15"/>
        <v>366</v>
      </c>
      <c r="T354" s="10">
        <v>0</v>
      </c>
      <c r="V354" s="11" t="b">
        <f t="shared" si="16"/>
        <v>0</v>
      </c>
      <c r="X354" s="10">
        <v>0</v>
      </c>
      <c r="AC354" t="b">
        <f t="shared" si="17"/>
        <v>0</v>
      </c>
    </row>
    <row r="355" spans="1:29" hidden="1" x14ac:dyDescent="0.2">
      <c r="A355" t="s">
        <v>222</v>
      </c>
      <c r="B355" t="s">
        <v>25</v>
      </c>
      <c r="C355" s="6">
        <v>43906</v>
      </c>
      <c r="D355" s="7">
        <v>29.155999999999999</v>
      </c>
      <c r="E355" s="6">
        <v>43985</v>
      </c>
      <c r="F355" s="7">
        <v>33.216000000000001</v>
      </c>
      <c r="G355">
        <v>1</v>
      </c>
      <c r="H355">
        <v>0</v>
      </c>
      <c r="J355" s="7"/>
      <c r="K355" s="8"/>
      <c r="M355" s="7"/>
      <c r="N355" s="8"/>
      <c r="O355" s="9" cm="1">
        <f t="array" ref="O355">_xlfn.IFS(AND(B355="Short",F355=Q355),(D355-F355)/D355,AND(B355="Long",F355=Q355),(F355/D355)-1,AND(B355="Long",F355&lt;&gt;Q355),(F355/D355)-1,AND(B355="Short",F355&lt;&gt;Q355),(D355-F355)/D355)</f>
        <v>0.13925092605295664</v>
      </c>
      <c r="P355" t="s">
        <v>23</v>
      </c>
      <c r="Q355" s="7">
        <v>33.216000000000001</v>
      </c>
      <c r="R355" s="8">
        <v>43906</v>
      </c>
      <c r="S355" s="10">
        <f t="shared" si="15"/>
        <v>79</v>
      </c>
      <c r="T355" s="10">
        <v>1</v>
      </c>
      <c r="V355" s="11" t="str">
        <f t="shared" si="16"/>
        <v>1</v>
      </c>
      <c r="X355" s="10">
        <v>0</v>
      </c>
      <c r="AC355">
        <f t="shared" si="17"/>
        <v>79</v>
      </c>
    </row>
    <row r="356" spans="1:29" hidden="1" x14ac:dyDescent="0.2">
      <c r="A356" t="s">
        <v>222</v>
      </c>
      <c r="B356" t="s">
        <v>25</v>
      </c>
      <c r="C356" s="6">
        <v>44685</v>
      </c>
      <c r="D356" s="7">
        <v>54.844999999999999</v>
      </c>
      <c r="E356" s="6">
        <v>44869</v>
      </c>
      <c r="F356" s="7">
        <v>62.695</v>
      </c>
      <c r="G356">
        <v>1</v>
      </c>
      <c r="H356">
        <v>0</v>
      </c>
      <c r="J356" s="7"/>
      <c r="K356" s="8"/>
      <c r="M356" s="7"/>
      <c r="N356" s="8"/>
      <c r="O356" s="9" cm="1">
        <f t="array" ref="O356">_xlfn.IFS(AND(B356="Short",F356=Q356),(D356-F356)/D356,AND(B356="Long",F356=Q356),(F356/D356)-1,AND(B356="Long",F356&lt;&gt;Q356),(F356/D356)-1,AND(B356="Short",F356&lt;&gt;Q356),(D356-F356)/D356)</f>
        <v>0.14313064089707361</v>
      </c>
      <c r="P356" t="s">
        <v>23</v>
      </c>
      <c r="Q356" s="7">
        <v>62.695</v>
      </c>
      <c r="R356" s="8">
        <v>44685</v>
      </c>
      <c r="S356" s="10">
        <f t="shared" si="15"/>
        <v>184</v>
      </c>
      <c r="T356" s="10">
        <v>1</v>
      </c>
      <c r="V356" s="11" t="str">
        <f t="shared" si="16"/>
        <v>1</v>
      </c>
      <c r="X356" s="10">
        <v>0</v>
      </c>
      <c r="AC356">
        <f t="shared" si="17"/>
        <v>184</v>
      </c>
    </row>
    <row r="357" spans="1:29" hidden="1" x14ac:dyDescent="0.2">
      <c r="A357" t="s">
        <v>244</v>
      </c>
      <c r="B357" t="s">
        <v>25</v>
      </c>
      <c r="C357" s="6">
        <v>43906</v>
      </c>
      <c r="D357" s="7">
        <v>141.88300000000001</v>
      </c>
      <c r="E357" s="6">
        <v>43921</v>
      </c>
      <c r="F357" s="7">
        <v>160.71299999999999</v>
      </c>
      <c r="G357">
        <v>1</v>
      </c>
      <c r="H357">
        <v>0</v>
      </c>
      <c r="J357" s="7"/>
      <c r="K357" s="8"/>
      <c r="M357" s="7"/>
      <c r="N357" s="8"/>
      <c r="O357" s="9" cm="1">
        <f t="array" ref="O357">_xlfn.IFS(AND(B357="Short",F357=Q357),(D357-F357)/D357,AND(B357="Long",F357=Q357),(F357/D357)-1,AND(B357="Long",F357&lt;&gt;Q357),(F357/D357)-1,AND(B357="Short",F357&lt;&gt;Q357),(D357-F357)/D357)</f>
        <v>0.13271498347229738</v>
      </c>
      <c r="P357" t="s">
        <v>23</v>
      </c>
      <c r="Q357" s="7">
        <v>160.71299999999999</v>
      </c>
      <c r="R357" s="8">
        <v>43906</v>
      </c>
      <c r="S357" s="10">
        <f t="shared" si="15"/>
        <v>15</v>
      </c>
      <c r="T357" s="10">
        <v>1</v>
      </c>
      <c r="V357" s="11" t="str">
        <f t="shared" si="16"/>
        <v>1</v>
      </c>
      <c r="X357" s="10">
        <v>0</v>
      </c>
      <c r="AC357">
        <f t="shared" si="17"/>
        <v>15</v>
      </c>
    </row>
    <row r="358" spans="1:29" hidden="1" x14ac:dyDescent="0.2">
      <c r="A358" t="s">
        <v>247</v>
      </c>
      <c r="B358" t="s">
        <v>25</v>
      </c>
      <c r="C358" s="6">
        <v>43906</v>
      </c>
      <c r="D358" s="7">
        <v>140.21700000000001</v>
      </c>
      <c r="E358" s="6">
        <v>43907</v>
      </c>
      <c r="F358" s="7">
        <v>156.58699999999999</v>
      </c>
      <c r="G358">
        <v>1</v>
      </c>
      <c r="H358">
        <v>0</v>
      </c>
      <c r="J358" s="7"/>
      <c r="K358" s="8"/>
      <c r="M358" s="7"/>
      <c r="N358" s="8"/>
      <c r="O358" s="9" cm="1">
        <f t="array" ref="O358">_xlfn.IFS(AND(B358="Short",F358=Q358),(D358-F358)/D358,AND(B358="Long",F358=Q358),(F358/D358)-1,AND(B358="Long",F358&lt;&gt;Q358),(F358/D358)-1,AND(B358="Short",F358&lt;&gt;Q358),(D358-F358)/D358)</f>
        <v>0.11674761262899636</v>
      </c>
      <c r="P358" t="s">
        <v>23</v>
      </c>
      <c r="Q358" s="7">
        <v>156.58699999999999</v>
      </c>
      <c r="R358" s="8">
        <v>43906</v>
      </c>
      <c r="S358" s="10">
        <f t="shared" si="15"/>
        <v>1</v>
      </c>
      <c r="T358" s="10">
        <v>1</v>
      </c>
      <c r="V358" s="11" t="str">
        <f t="shared" si="16"/>
        <v>1</v>
      </c>
      <c r="X358" s="10">
        <v>0</v>
      </c>
      <c r="AC358">
        <f t="shared" si="17"/>
        <v>1</v>
      </c>
    </row>
    <row r="359" spans="1:29" hidden="1" x14ac:dyDescent="0.2">
      <c r="A359" t="s">
        <v>252</v>
      </c>
      <c r="B359" t="s">
        <v>25</v>
      </c>
      <c r="C359" s="6">
        <v>43899</v>
      </c>
      <c r="D359" s="7">
        <v>113.547</v>
      </c>
      <c r="E359" s="6">
        <v>43987</v>
      </c>
      <c r="F359" s="7">
        <v>126.417</v>
      </c>
      <c r="G359">
        <v>1</v>
      </c>
      <c r="H359">
        <v>0</v>
      </c>
      <c r="J359" s="7"/>
      <c r="K359" s="8"/>
      <c r="M359" s="7"/>
      <c r="N359" s="8"/>
      <c r="O359" s="9" cm="1">
        <f t="array" ref="O359">_xlfn.IFS(AND(B359="Short",F359=Q359),(D359-F359)/D359,AND(B359="Long",F359=Q359),(F359/D359)-1,AND(B359="Long",F359&lt;&gt;Q359),(F359/D359)-1,AND(B359="Short",F359&lt;&gt;Q359),(D359-F359)/D359)</f>
        <v>0.11334513461386031</v>
      </c>
      <c r="P359" t="s">
        <v>23</v>
      </c>
      <c r="Q359" s="7">
        <v>126.417</v>
      </c>
      <c r="R359" s="8">
        <v>43899</v>
      </c>
      <c r="S359" s="10">
        <f t="shared" si="15"/>
        <v>88</v>
      </c>
      <c r="T359" s="10">
        <v>1</v>
      </c>
      <c r="V359" s="11" t="str">
        <f t="shared" si="16"/>
        <v>1</v>
      </c>
      <c r="X359" s="10">
        <v>0</v>
      </c>
      <c r="AC359">
        <f t="shared" si="17"/>
        <v>88</v>
      </c>
    </row>
    <row r="360" spans="1:29" hidden="1" x14ac:dyDescent="0.2">
      <c r="A360" t="s">
        <v>256</v>
      </c>
      <c r="B360" t="s">
        <v>25</v>
      </c>
      <c r="C360" s="6">
        <v>43906</v>
      </c>
      <c r="D360" s="7">
        <v>54.377000000000002</v>
      </c>
      <c r="E360" s="6">
        <v>43915</v>
      </c>
      <c r="F360" s="7">
        <v>61.146999999999998</v>
      </c>
      <c r="G360">
        <v>1</v>
      </c>
      <c r="H360">
        <v>0</v>
      </c>
      <c r="J360" s="7"/>
      <c r="K360" s="8"/>
      <c r="M360" s="7"/>
      <c r="N360" s="8"/>
      <c r="O360" s="9" cm="1">
        <f t="array" ref="O360">_xlfn.IFS(AND(B360="Short",F360=Q360),(D360-F360)/D360,AND(B360="Long",F360=Q360),(F360/D360)-1,AND(B360="Long",F360&lt;&gt;Q360),(F360/D360)-1,AND(B360="Short",F360&lt;&gt;Q360),(D360-F360)/D360)</f>
        <v>0.12450116777313935</v>
      </c>
      <c r="P360" t="s">
        <v>23</v>
      </c>
      <c r="Q360" s="7">
        <v>61.146999999999998</v>
      </c>
      <c r="R360" s="8">
        <v>43906</v>
      </c>
      <c r="S360" s="10">
        <f t="shared" si="15"/>
        <v>9</v>
      </c>
      <c r="T360" s="10">
        <v>1</v>
      </c>
      <c r="V360" s="11" t="str">
        <f t="shared" si="16"/>
        <v>1</v>
      </c>
      <c r="X360" s="10">
        <v>0</v>
      </c>
      <c r="AC360">
        <f t="shared" si="17"/>
        <v>9</v>
      </c>
    </row>
    <row r="361" spans="1:29" hidden="1" x14ac:dyDescent="0.2">
      <c r="A361" t="s">
        <v>256</v>
      </c>
      <c r="B361" t="s">
        <v>22</v>
      </c>
      <c r="C361" s="6">
        <v>44048</v>
      </c>
      <c r="D361" s="7">
        <v>117.857</v>
      </c>
      <c r="E361" s="6">
        <v>44078</v>
      </c>
      <c r="F361" s="7">
        <v>106.42700000000001</v>
      </c>
      <c r="G361">
        <v>1</v>
      </c>
      <c r="H361">
        <v>0</v>
      </c>
      <c r="J361" s="7"/>
      <c r="K361" s="8"/>
      <c r="M361" s="7"/>
      <c r="N361" s="8"/>
      <c r="O361" s="9" cm="1">
        <f t="array" ref="O361">_xlfn.IFS(AND(B361="Short",F361=Q361),(D361-F361)/D361,AND(B361="Long",F361=Q361),(F361/D361)-1,AND(B361="Long",F361&lt;&gt;Q361),(F361/D361)-1,AND(B361="Short",F361&lt;&gt;Q361),(D361-F361)/D361)</f>
        <v>9.698193573567962E-2</v>
      </c>
      <c r="P361" t="s">
        <v>23</v>
      </c>
      <c r="Q361" s="7">
        <v>106.42700000000001</v>
      </c>
      <c r="R361" s="8">
        <v>44048</v>
      </c>
      <c r="S361" s="10">
        <f t="shared" si="15"/>
        <v>30</v>
      </c>
      <c r="T361" s="10">
        <v>1</v>
      </c>
      <c r="V361" s="11" t="str">
        <f t="shared" si="16"/>
        <v>1</v>
      </c>
      <c r="X361" s="10">
        <v>0</v>
      </c>
      <c r="AC361">
        <f t="shared" si="17"/>
        <v>30</v>
      </c>
    </row>
    <row r="362" spans="1:29" hidden="1" x14ac:dyDescent="0.2">
      <c r="A362" t="s">
        <v>256</v>
      </c>
      <c r="B362" t="s">
        <v>25</v>
      </c>
      <c r="C362" s="6">
        <v>44685</v>
      </c>
      <c r="D362" s="7">
        <v>70.478999999999999</v>
      </c>
      <c r="E362" s="6">
        <v>44686</v>
      </c>
      <c r="F362" s="7">
        <v>79.968999999999994</v>
      </c>
      <c r="G362">
        <v>1</v>
      </c>
      <c r="H362">
        <v>0</v>
      </c>
      <c r="J362" s="7"/>
      <c r="K362" s="8"/>
      <c r="M362" s="7"/>
      <c r="N362" s="8"/>
      <c r="O362" s="9" cm="1">
        <f t="array" ref="O362">_xlfn.IFS(AND(B362="Short",F362=Q362),(D362-F362)/D362,AND(B362="Long",F362=Q362),(F362/D362)-1,AND(B362="Long",F362&lt;&gt;Q362),(F362/D362)-1,AND(B362="Short",F362&lt;&gt;Q362),(D362-F362)/D362)</f>
        <v>0.13465003759985228</v>
      </c>
      <c r="P362" t="s">
        <v>23</v>
      </c>
      <c r="Q362" s="7">
        <v>79.968999999999994</v>
      </c>
      <c r="R362" s="8">
        <v>44685</v>
      </c>
      <c r="S362" s="10">
        <f t="shared" si="15"/>
        <v>1</v>
      </c>
      <c r="T362" s="10">
        <v>1</v>
      </c>
      <c r="V362" s="11" t="str">
        <f t="shared" si="16"/>
        <v>1</v>
      </c>
      <c r="X362" s="10">
        <v>0</v>
      </c>
      <c r="AC362">
        <f t="shared" si="17"/>
        <v>1</v>
      </c>
    </row>
    <row r="363" spans="1:29" hidden="1" x14ac:dyDescent="0.2">
      <c r="A363" t="s">
        <v>256</v>
      </c>
      <c r="B363" t="s">
        <v>22</v>
      </c>
      <c r="C363" s="6">
        <v>44867</v>
      </c>
      <c r="D363" s="7">
        <v>51.055</v>
      </c>
      <c r="E363" s="6">
        <v>44868</v>
      </c>
      <c r="F363" s="7">
        <v>43.104999999999997</v>
      </c>
      <c r="G363">
        <v>1</v>
      </c>
      <c r="H363">
        <v>0</v>
      </c>
      <c r="J363" s="7"/>
      <c r="K363" s="8"/>
      <c r="M363" s="7"/>
      <c r="N363" s="8"/>
      <c r="O363" s="9" cm="1">
        <f t="array" ref="O363">_xlfn.IFS(AND(B363="Short",F363=Q363),(D363-F363)/D363,AND(B363="Long",F363=Q363),(F363/D363)-1,AND(B363="Long",F363&lt;&gt;Q363),(F363/D363)-1,AND(B363="Short",F363&lt;&gt;Q363),(D363-F363)/D363)</f>
        <v>0.15571442561943008</v>
      </c>
      <c r="P363" t="s">
        <v>23</v>
      </c>
      <c r="Q363" s="7">
        <v>43.104999999999997</v>
      </c>
      <c r="R363" s="8">
        <v>44867</v>
      </c>
      <c r="S363" s="10">
        <f t="shared" si="15"/>
        <v>1</v>
      </c>
      <c r="T363" s="10">
        <v>1</v>
      </c>
      <c r="V363" s="11" t="str">
        <f t="shared" si="16"/>
        <v>1</v>
      </c>
      <c r="X363" s="10">
        <v>0</v>
      </c>
      <c r="AC363">
        <f t="shared" si="17"/>
        <v>1</v>
      </c>
    </row>
    <row r="364" spans="1:29" hidden="1" x14ac:dyDescent="0.2">
      <c r="A364" t="s">
        <v>256</v>
      </c>
      <c r="B364" t="s">
        <v>22</v>
      </c>
      <c r="C364" s="6">
        <v>45300</v>
      </c>
      <c r="D364" s="7">
        <v>41.768999999999998</v>
      </c>
      <c r="E364" s="6">
        <v>45302</v>
      </c>
      <c r="F364" s="7">
        <v>37.459000000000003</v>
      </c>
      <c r="G364">
        <v>1</v>
      </c>
      <c r="H364">
        <v>0</v>
      </c>
      <c r="J364" s="7"/>
      <c r="K364" s="8"/>
      <c r="M364" s="7"/>
      <c r="N364" s="8"/>
      <c r="O364" s="9" cm="1">
        <f t="array" ref="O364">_xlfn.IFS(AND(B364="Short",F364=Q364),(D364-F364)/D364,AND(B364="Long",F364=Q364),(F364/D364)-1,AND(B364="Long",F364&lt;&gt;Q364),(F364/D364)-1,AND(B364="Short",F364&lt;&gt;Q364),(D364-F364)/D364)</f>
        <v>0.10318657377480896</v>
      </c>
      <c r="P364" t="s">
        <v>23</v>
      </c>
      <c r="Q364" s="7">
        <v>37.459000000000003</v>
      </c>
      <c r="R364" s="8">
        <v>45300</v>
      </c>
      <c r="S364" s="10">
        <f t="shared" si="15"/>
        <v>2</v>
      </c>
      <c r="T364" s="10">
        <v>1</v>
      </c>
      <c r="V364" s="11" t="str">
        <f t="shared" si="16"/>
        <v>1</v>
      </c>
      <c r="X364" s="10">
        <v>0</v>
      </c>
      <c r="AC364">
        <f t="shared" si="17"/>
        <v>2</v>
      </c>
    </row>
    <row r="365" spans="1:29" hidden="1" x14ac:dyDescent="0.2">
      <c r="A365" t="s">
        <v>229</v>
      </c>
      <c r="B365" t="s">
        <v>25</v>
      </c>
      <c r="C365" s="6">
        <v>43906</v>
      </c>
      <c r="D365" s="7">
        <v>17.140999999999998</v>
      </c>
      <c r="E365" s="6">
        <v>43927</v>
      </c>
      <c r="F365" s="7">
        <v>20.651</v>
      </c>
      <c r="G365">
        <v>1</v>
      </c>
      <c r="H365">
        <v>0</v>
      </c>
      <c r="J365" s="7"/>
      <c r="K365" s="8"/>
      <c r="M365" s="7"/>
      <c r="N365" s="8"/>
      <c r="O365" s="9" cm="1">
        <f t="array" ref="O365">_xlfn.IFS(AND(B365="Short",F365=Q365),(D365-F365)/D365,AND(B365="Long",F365=Q365),(F365/D365)-1,AND(B365="Long",F365&lt;&gt;Q365),(F365/D365)-1,AND(B365="Short",F365&lt;&gt;Q365),(D365-F365)/D365)</f>
        <v>0.20477218365322924</v>
      </c>
      <c r="P365" t="s">
        <v>23</v>
      </c>
      <c r="Q365" s="7">
        <v>20.651</v>
      </c>
      <c r="R365" s="8">
        <v>43906</v>
      </c>
      <c r="S365" s="10">
        <f t="shared" si="15"/>
        <v>21</v>
      </c>
      <c r="T365" s="10">
        <v>1</v>
      </c>
      <c r="V365" s="11" t="str">
        <f t="shared" si="16"/>
        <v>1</v>
      </c>
      <c r="X365" s="10">
        <v>0</v>
      </c>
      <c r="AC365">
        <f t="shared" si="17"/>
        <v>21</v>
      </c>
    </row>
    <row r="366" spans="1:29" hidden="1" x14ac:dyDescent="0.2">
      <c r="A366" t="s">
        <v>230</v>
      </c>
      <c r="B366" t="s">
        <v>22</v>
      </c>
      <c r="C366" s="6">
        <v>44806</v>
      </c>
      <c r="D366" s="7">
        <v>323.20499999999998</v>
      </c>
      <c r="E366" s="6">
        <v>44827</v>
      </c>
      <c r="F366" s="7">
        <v>291.255</v>
      </c>
      <c r="G366">
        <v>1</v>
      </c>
      <c r="H366">
        <v>0</v>
      </c>
      <c r="J366" s="7"/>
      <c r="K366" s="8"/>
      <c r="M366" s="7"/>
      <c r="N366" s="8"/>
      <c r="O366" s="9" cm="1">
        <f t="array" ref="O366">_xlfn.IFS(AND(B366="Short",F366=Q366),(D366-F366)/D366,AND(B366="Long",F366=Q366),(F366/D366)-1,AND(B366="Long",F366&lt;&gt;Q366),(F366/D366)-1,AND(B366="Short",F366&lt;&gt;Q366),(D366-F366)/D366)</f>
        <v>9.8853668724184315E-2</v>
      </c>
      <c r="P366" t="s">
        <v>23</v>
      </c>
      <c r="Q366" s="7">
        <v>291.255</v>
      </c>
      <c r="R366" s="8">
        <v>44806</v>
      </c>
      <c r="S366" s="10">
        <f t="shared" si="15"/>
        <v>21</v>
      </c>
      <c r="T366" s="10">
        <v>1</v>
      </c>
      <c r="V366" s="11" t="str">
        <f t="shared" si="16"/>
        <v>1</v>
      </c>
      <c r="X366" s="10">
        <v>0</v>
      </c>
      <c r="AC366">
        <f t="shared" si="17"/>
        <v>21</v>
      </c>
    </row>
    <row r="367" spans="1:29" hidden="1" x14ac:dyDescent="0.2">
      <c r="A367" t="s">
        <v>248</v>
      </c>
      <c r="B367" t="s">
        <v>22</v>
      </c>
      <c r="C367" s="6">
        <v>43910</v>
      </c>
      <c r="D367" s="7">
        <v>22.515000000000001</v>
      </c>
      <c r="E367" s="6">
        <v>43910</v>
      </c>
      <c r="F367" s="7">
        <v>20.265000000000001</v>
      </c>
      <c r="G367">
        <v>1</v>
      </c>
      <c r="H367">
        <v>0</v>
      </c>
      <c r="J367" s="7"/>
      <c r="K367" s="8"/>
      <c r="M367" s="7"/>
      <c r="N367" s="8"/>
      <c r="O367" s="9" cm="1">
        <f t="array" ref="O367">_xlfn.IFS(AND(B367="Short",F367=Q367),(D367-F367)/D367,AND(B367="Long",F367=Q367),(F367/D367)-1,AND(B367="Long",F367&lt;&gt;Q367),(F367/D367)-1,AND(B367="Short",F367&lt;&gt;Q367),(D367-F367)/D367)</f>
        <v>9.9933377748167879E-2</v>
      </c>
      <c r="P367" t="s">
        <v>23</v>
      </c>
      <c r="Q367" s="7">
        <v>20.265000000000001</v>
      </c>
      <c r="R367" s="8">
        <v>43910</v>
      </c>
      <c r="S367" s="10">
        <f t="shared" si="15"/>
        <v>0</v>
      </c>
      <c r="T367" s="10">
        <v>1</v>
      </c>
      <c r="V367" s="11" t="str">
        <f t="shared" si="16"/>
        <v>1</v>
      </c>
      <c r="X367" s="10">
        <v>0</v>
      </c>
      <c r="AC367">
        <f t="shared" si="17"/>
        <v>0</v>
      </c>
    </row>
    <row r="368" spans="1:29" hidden="1" x14ac:dyDescent="0.2">
      <c r="A368" t="s">
        <v>248</v>
      </c>
      <c r="B368" t="s">
        <v>22</v>
      </c>
      <c r="C368" s="6">
        <v>43914</v>
      </c>
      <c r="D368" s="7">
        <v>22.21</v>
      </c>
      <c r="E368" s="6">
        <v>43920</v>
      </c>
      <c r="F368" s="7">
        <v>19.309999999999999</v>
      </c>
      <c r="G368">
        <v>1</v>
      </c>
      <c r="H368">
        <v>0</v>
      </c>
      <c r="J368" s="7"/>
      <c r="K368" s="8"/>
      <c r="M368" s="7"/>
      <c r="N368" s="8"/>
      <c r="O368" s="9" cm="1">
        <f t="array" ref="O368">_xlfn.IFS(AND(B368="Short",F368=Q368),(D368-F368)/D368,AND(B368="Long",F368=Q368),(F368/D368)-1,AND(B368="Long",F368&lt;&gt;Q368),(F368/D368)-1,AND(B368="Short",F368&lt;&gt;Q368),(D368-F368)/D368)</f>
        <v>0.13057181449797398</v>
      </c>
      <c r="P368" t="s">
        <v>23</v>
      </c>
      <c r="Q368" s="7">
        <v>19.309999999999999</v>
      </c>
      <c r="R368" s="8">
        <v>43914</v>
      </c>
      <c r="S368" s="10">
        <f t="shared" si="15"/>
        <v>6</v>
      </c>
      <c r="T368" s="10">
        <v>1</v>
      </c>
      <c r="V368" s="11" t="str">
        <f t="shared" si="16"/>
        <v>1</v>
      </c>
      <c r="X368" s="10">
        <v>0</v>
      </c>
      <c r="AC368">
        <f t="shared" si="17"/>
        <v>6</v>
      </c>
    </row>
    <row r="369" spans="1:29" hidden="1" x14ac:dyDescent="0.2">
      <c r="A369" t="s">
        <v>261</v>
      </c>
      <c r="B369" t="s">
        <v>25</v>
      </c>
      <c r="C369" s="6">
        <v>43899</v>
      </c>
      <c r="D369" s="7">
        <v>46.079000000000001</v>
      </c>
      <c r="E369" s="6">
        <v>43987</v>
      </c>
      <c r="F369" s="7">
        <v>52.069000000000003</v>
      </c>
      <c r="G369">
        <v>1</v>
      </c>
      <c r="H369">
        <v>0</v>
      </c>
      <c r="J369" s="7"/>
      <c r="K369" s="8"/>
      <c r="M369" s="7"/>
      <c r="N369" s="8"/>
      <c r="O369" s="9" cm="1">
        <f t="array" ref="O369">_xlfn.IFS(AND(B369="Short",F369=Q369),(D369-F369)/D369,AND(B369="Long",F369=Q369),(F369/D369)-1,AND(B369="Long",F369&lt;&gt;Q369),(F369/D369)-1,AND(B369="Short",F369&lt;&gt;Q369),(D369-F369)/D369)</f>
        <v>0.12999414049784064</v>
      </c>
      <c r="P369" t="s">
        <v>23</v>
      </c>
      <c r="Q369" s="7">
        <v>52.069000000000003</v>
      </c>
      <c r="R369" s="8">
        <v>43899</v>
      </c>
      <c r="S369" s="10">
        <f t="shared" si="15"/>
        <v>88</v>
      </c>
      <c r="T369" s="10">
        <v>1</v>
      </c>
      <c r="V369" s="11" t="str">
        <f t="shared" si="16"/>
        <v>1</v>
      </c>
      <c r="X369" s="10">
        <v>0</v>
      </c>
      <c r="AC369">
        <f t="shared" si="17"/>
        <v>88</v>
      </c>
    </row>
    <row r="370" spans="1:29" hidden="1" x14ac:dyDescent="0.2">
      <c r="A370" t="s">
        <v>261</v>
      </c>
      <c r="B370" t="s">
        <v>22</v>
      </c>
      <c r="C370" s="6">
        <v>45372</v>
      </c>
      <c r="D370" s="7">
        <v>111.65349999999999</v>
      </c>
      <c r="E370" s="6">
        <v>45506</v>
      </c>
      <c r="F370" s="7">
        <v>94.538499999999999</v>
      </c>
      <c r="G370">
        <v>1</v>
      </c>
      <c r="H370">
        <v>0</v>
      </c>
      <c r="J370" s="7"/>
      <c r="K370" s="8"/>
      <c r="M370" s="7"/>
      <c r="N370" s="8"/>
      <c r="O370" s="9" cm="1">
        <f t="array" ref="O370">_xlfn.IFS(AND(B370="Short",F370=Q370),(D370-F370)/D370,AND(B370="Long",F370=Q370),(F370/D370)-1,AND(B370="Long",F370&lt;&gt;Q370),(F370/D370)-1,AND(B370="Short",F370&lt;&gt;Q370),(D370-F370)/D370)</f>
        <v>0.15328673082348512</v>
      </c>
      <c r="P370" t="s">
        <v>23</v>
      </c>
      <c r="Q370" s="7">
        <v>94.538499999999999</v>
      </c>
      <c r="R370" s="8">
        <v>45372</v>
      </c>
      <c r="S370" s="10">
        <f t="shared" si="15"/>
        <v>134</v>
      </c>
      <c r="T370" s="10">
        <v>1</v>
      </c>
      <c r="V370" s="11" t="str">
        <f t="shared" si="16"/>
        <v>1</v>
      </c>
      <c r="X370" s="10">
        <v>0</v>
      </c>
      <c r="AC370">
        <f t="shared" si="17"/>
        <v>134</v>
      </c>
    </row>
    <row r="371" spans="1:29" hidden="1" x14ac:dyDescent="0.2">
      <c r="A371" t="s">
        <v>250</v>
      </c>
      <c r="B371" t="s">
        <v>22</v>
      </c>
      <c r="C371" s="6">
        <v>44601</v>
      </c>
      <c r="D371" s="7">
        <v>88.262</v>
      </c>
      <c r="E371" s="6">
        <v>44627</v>
      </c>
      <c r="F371" s="7">
        <v>77.882000000000005</v>
      </c>
      <c r="G371">
        <v>1</v>
      </c>
      <c r="H371">
        <v>0</v>
      </c>
      <c r="J371" s="7"/>
      <c r="K371" s="8"/>
      <c r="M371" s="7"/>
      <c r="N371" s="8"/>
      <c r="O371" s="9" cm="1">
        <f t="array" ref="O371">_xlfn.IFS(AND(B371="Short",F371=Q371),(D371-F371)/D371,AND(B371="Long",F371=Q371),(F371/D371)-1,AND(B371="Long",F371&lt;&gt;Q371),(F371/D371)-1,AND(B371="Short",F371&lt;&gt;Q371),(D371-F371)/D371)</f>
        <v>0.11760440506673309</v>
      </c>
      <c r="P371" t="s">
        <v>23</v>
      </c>
      <c r="Q371" s="7">
        <v>77.882000000000005</v>
      </c>
      <c r="R371" s="8">
        <v>44601</v>
      </c>
      <c r="S371" s="10">
        <f t="shared" si="15"/>
        <v>26</v>
      </c>
      <c r="T371" s="10">
        <v>1</v>
      </c>
      <c r="V371" s="11" t="str">
        <f t="shared" si="16"/>
        <v>1</v>
      </c>
      <c r="X371" s="10">
        <v>0</v>
      </c>
      <c r="AC371">
        <f t="shared" si="17"/>
        <v>26</v>
      </c>
    </row>
    <row r="372" spans="1:29" hidden="1" x14ac:dyDescent="0.2">
      <c r="A372" t="s">
        <v>264</v>
      </c>
      <c r="B372" t="s">
        <v>22</v>
      </c>
      <c r="C372" s="6">
        <v>43900</v>
      </c>
      <c r="D372" s="7">
        <v>21.997</v>
      </c>
      <c r="E372" s="6">
        <v>43901</v>
      </c>
      <c r="F372" s="7">
        <v>19.567</v>
      </c>
      <c r="G372">
        <v>1</v>
      </c>
      <c r="H372">
        <v>0</v>
      </c>
      <c r="J372" s="7"/>
      <c r="K372" s="8"/>
      <c r="M372" s="7"/>
      <c r="N372" s="8"/>
      <c r="O372" s="9" cm="1">
        <f t="array" ref="O372">_xlfn.IFS(AND(B372="Short",F372=Q372),(D372-F372)/D372,AND(B372="Long",F372=Q372),(F372/D372)-1,AND(B372="Long",F372&lt;&gt;Q372),(F372/D372)-1,AND(B372="Short",F372&lt;&gt;Q372),(D372-F372)/D372)</f>
        <v>0.11046960949220347</v>
      </c>
      <c r="P372" t="s">
        <v>23</v>
      </c>
      <c r="Q372" s="7">
        <v>19.567</v>
      </c>
      <c r="R372" s="8">
        <v>43900</v>
      </c>
      <c r="S372" s="10">
        <f t="shared" si="15"/>
        <v>1</v>
      </c>
      <c r="T372" s="10">
        <v>1</v>
      </c>
      <c r="V372" s="11" t="str">
        <f t="shared" si="16"/>
        <v>1</v>
      </c>
      <c r="X372" s="10">
        <v>0</v>
      </c>
      <c r="AC372">
        <f t="shared" si="17"/>
        <v>1</v>
      </c>
    </row>
    <row r="373" spans="1:29" hidden="1" x14ac:dyDescent="0.2">
      <c r="A373" t="s">
        <v>264</v>
      </c>
      <c r="B373" t="s">
        <v>22</v>
      </c>
      <c r="C373" s="6">
        <v>43914</v>
      </c>
      <c r="D373" s="7">
        <v>11.766999999999999</v>
      </c>
      <c r="E373" s="6">
        <v>43923</v>
      </c>
      <c r="F373" s="7">
        <v>9.4369999999999994</v>
      </c>
      <c r="G373">
        <v>1</v>
      </c>
      <c r="H373">
        <v>0</v>
      </c>
      <c r="J373" s="7"/>
      <c r="K373" s="8"/>
      <c r="M373" s="7"/>
      <c r="N373" s="8"/>
      <c r="O373" s="9" cm="1">
        <f t="array" ref="O373">_xlfn.IFS(AND(B373="Short",F373=Q373),(D373-F373)/D373,AND(B373="Long",F373=Q373),(F373/D373)-1,AND(B373="Long",F373&lt;&gt;Q373),(F373/D373)-1,AND(B373="Short",F373&lt;&gt;Q373),(D373-F373)/D373)</f>
        <v>0.19801138777938304</v>
      </c>
      <c r="P373" t="s">
        <v>23</v>
      </c>
      <c r="Q373" s="7">
        <v>9.4369999999999994</v>
      </c>
      <c r="R373" s="8">
        <v>43914</v>
      </c>
      <c r="S373" s="10">
        <f t="shared" si="15"/>
        <v>9</v>
      </c>
      <c r="T373" s="10">
        <v>1</v>
      </c>
      <c r="V373" s="11" t="str">
        <f t="shared" si="16"/>
        <v>1</v>
      </c>
      <c r="X373" s="10">
        <v>0</v>
      </c>
      <c r="AC373">
        <f t="shared" si="17"/>
        <v>9</v>
      </c>
    </row>
    <row r="374" spans="1:29" hidden="1" x14ac:dyDescent="0.2">
      <c r="A374" t="s">
        <v>264</v>
      </c>
      <c r="B374" t="s">
        <v>25</v>
      </c>
      <c r="C374" s="6">
        <v>43956</v>
      </c>
      <c r="D374" s="7">
        <v>12.919</v>
      </c>
      <c r="E374" s="6">
        <v>43973</v>
      </c>
      <c r="F374" s="7">
        <v>14.609</v>
      </c>
      <c r="G374">
        <v>1</v>
      </c>
      <c r="H374">
        <v>0</v>
      </c>
      <c r="J374" s="7"/>
      <c r="K374" s="8"/>
      <c r="M374" s="7"/>
      <c r="N374" s="8"/>
      <c r="O374" s="9" cm="1">
        <f t="array" ref="O374">_xlfn.IFS(AND(B374="Short",F374=Q374),(D374-F374)/D374,AND(B374="Long",F374=Q374),(F374/D374)-1,AND(B374="Long",F374&lt;&gt;Q374),(F374/D374)-1,AND(B374="Short",F374&lt;&gt;Q374),(D374-F374)/D374)</f>
        <v>0.13081507856645236</v>
      </c>
      <c r="P374" t="s">
        <v>23</v>
      </c>
      <c r="Q374" s="7">
        <v>14.609</v>
      </c>
      <c r="R374" s="8">
        <v>43956</v>
      </c>
      <c r="S374" s="10">
        <f t="shared" si="15"/>
        <v>17</v>
      </c>
      <c r="T374" s="10">
        <v>1</v>
      </c>
      <c r="V374" s="11" t="str">
        <f t="shared" si="16"/>
        <v>1</v>
      </c>
      <c r="X374" s="10">
        <v>0</v>
      </c>
      <c r="AC374">
        <f t="shared" si="17"/>
        <v>17</v>
      </c>
    </row>
    <row r="375" spans="1:29" hidden="1" x14ac:dyDescent="0.2">
      <c r="A375" t="s">
        <v>264</v>
      </c>
      <c r="B375" t="s">
        <v>25</v>
      </c>
      <c r="C375" s="6">
        <v>43993</v>
      </c>
      <c r="D375" s="7">
        <v>17.149000000000001</v>
      </c>
      <c r="E375" s="6">
        <v>43998</v>
      </c>
      <c r="F375" s="7">
        <v>21.039000000000001</v>
      </c>
      <c r="G375">
        <v>1</v>
      </c>
      <c r="H375">
        <v>0</v>
      </c>
      <c r="J375" s="7"/>
      <c r="K375" s="8"/>
      <c r="M375" s="7"/>
      <c r="N375" s="8"/>
      <c r="O375" s="9" cm="1">
        <f t="array" ref="O375">_xlfn.IFS(AND(B375="Short",F375=Q375),(D375-F375)/D375,AND(B375="Long",F375=Q375),(F375/D375)-1,AND(B375="Long",F375&lt;&gt;Q375),(F375/D375)-1,AND(B375="Short",F375&lt;&gt;Q375),(D375-F375)/D375)</f>
        <v>0.22683538398740444</v>
      </c>
      <c r="P375" t="s">
        <v>23</v>
      </c>
      <c r="Q375" s="7">
        <v>21.039000000000001</v>
      </c>
      <c r="R375" s="8">
        <v>43993</v>
      </c>
      <c r="S375" s="10">
        <f t="shared" si="15"/>
        <v>5</v>
      </c>
      <c r="T375" s="10">
        <v>1</v>
      </c>
      <c r="V375" s="11" t="str">
        <f t="shared" si="16"/>
        <v>1</v>
      </c>
      <c r="X375" s="10">
        <v>0</v>
      </c>
      <c r="AC375">
        <f t="shared" si="17"/>
        <v>5</v>
      </c>
    </row>
    <row r="376" spans="1:29" hidden="1" x14ac:dyDescent="0.2">
      <c r="A376" t="s">
        <v>264</v>
      </c>
      <c r="B376" t="s">
        <v>25</v>
      </c>
      <c r="C376" s="6">
        <v>44028</v>
      </c>
      <c r="D376" s="7">
        <v>16.771999999999998</v>
      </c>
      <c r="E376" s="6">
        <v>44077</v>
      </c>
      <c r="F376" s="7">
        <v>18.692</v>
      </c>
      <c r="G376">
        <v>1</v>
      </c>
      <c r="H376">
        <v>0</v>
      </c>
      <c r="J376" s="7"/>
      <c r="K376" s="8"/>
      <c r="M376" s="7"/>
      <c r="N376" s="8"/>
      <c r="O376" s="9" cm="1">
        <f t="array" ref="O376">_xlfn.IFS(AND(B376="Short",F376=Q376),(D376-F376)/D376,AND(B376="Long",F376=Q376),(F376/D376)-1,AND(B376="Long",F376&lt;&gt;Q376),(F376/D376)-1,AND(B376="Short",F376&lt;&gt;Q376),(D376-F376)/D376)</f>
        <v>0.11447650846649182</v>
      </c>
      <c r="P376" t="s">
        <v>23</v>
      </c>
      <c r="Q376" s="7">
        <v>18.692</v>
      </c>
      <c r="R376" s="8">
        <v>44028</v>
      </c>
      <c r="S376" s="10">
        <f t="shared" si="15"/>
        <v>49</v>
      </c>
      <c r="T376" s="10">
        <v>1</v>
      </c>
      <c r="V376" s="11" t="str">
        <f t="shared" si="16"/>
        <v>1</v>
      </c>
      <c r="X376" s="10">
        <v>0</v>
      </c>
      <c r="AC376">
        <f t="shared" si="17"/>
        <v>49</v>
      </c>
    </row>
    <row r="377" spans="1:29" x14ac:dyDescent="0.2">
      <c r="A377" t="s">
        <v>264</v>
      </c>
      <c r="B377" t="s">
        <v>25</v>
      </c>
      <c r="C377" s="6">
        <v>45139</v>
      </c>
      <c r="D377" s="7">
        <v>19.901</v>
      </c>
      <c r="E377" s="6">
        <v>45505</v>
      </c>
      <c r="F377" s="7">
        <v>17.350000000000001</v>
      </c>
      <c r="G377">
        <v>0</v>
      </c>
      <c r="H377">
        <v>0</v>
      </c>
      <c r="J377" s="7"/>
      <c r="K377" s="8"/>
      <c r="M377" s="7"/>
      <c r="N377" s="8"/>
      <c r="O377" s="9" cm="1">
        <f t="array" ref="O377">_xlfn.IFS(AND(B377="Short",F377=Q377),(D377-F377)/D377,AND(B377="Long",F377=Q377),(F377/D377)-1,AND(B377="Long",F377&lt;&gt;Q377),(F377/D377)-1,AND(B377="Short",F377&lt;&gt;Q377),(D377-F377)/D377)</f>
        <v>-0.12818451334103809</v>
      </c>
      <c r="P377" t="s">
        <v>23</v>
      </c>
      <c r="Q377" s="7">
        <v>22.311</v>
      </c>
      <c r="R377" s="8">
        <v>45139</v>
      </c>
      <c r="S377" s="10">
        <f t="shared" si="15"/>
        <v>366</v>
      </c>
      <c r="T377" s="10">
        <v>0</v>
      </c>
      <c r="V377" s="11" t="b">
        <f t="shared" si="16"/>
        <v>0</v>
      </c>
      <c r="X377" s="10">
        <v>0</v>
      </c>
      <c r="AC377" t="b">
        <f t="shared" si="17"/>
        <v>0</v>
      </c>
    </row>
    <row r="378" spans="1:29" hidden="1" x14ac:dyDescent="0.2">
      <c r="A378" t="s">
        <v>253</v>
      </c>
      <c r="B378" t="s">
        <v>25</v>
      </c>
      <c r="C378" s="6">
        <v>43906</v>
      </c>
      <c r="D378" s="7">
        <v>12.923999999999999</v>
      </c>
      <c r="E378" s="6">
        <v>43915</v>
      </c>
      <c r="F378" s="7">
        <v>14.664</v>
      </c>
      <c r="G378">
        <v>1</v>
      </c>
      <c r="H378">
        <v>0</v>
      </c>
      <c r="J378" s="7"/>
      <c r="K378" s="8"/>
      <c r="M378" s="7"/>
      <c r="N378" s="8"/>
      <c r="O378" s="9" cm="1">
        <f t="array" ref="O378">_xlfn.IFS(AND(B378="Short",F378=Q378),(D378-F378)/D378,AND(B378="Long",F378=Q378),(F378/D378)-1,AND(B378="Long",F378&lt;&gt;Q378),(F378/D378)-1,AND(B378="Short",F378&lt;&gt;Q378),(D378-F378)/D378)</f>
        <v>0.13463324048282277</v>
      </c>
      <c r="P378" t="s">
        <v>23</v>
      </c>
      <c r="Q378" s="7">
        <v>14.664</v>
      </c>
      <c r="R378" s="8">
        <v>43906</v>
      </c>
      <c r="S378" s="10">
        <f t="shared" si="15"/>
        <v>9</v>
      </c>
      <c r="T378" s="10">
        <v>1</v>
      </c>
      <c r="V378" s="11" t="str">
        <f t="shared" si="16"/>
        <v>1</v>
      </c>
      <c r="X378" s="10">
        <v>0</v>
      </c>
      <c r="AC378">
        <f t="shared" si="17"/>
        <v>9</v>
      </c>
    </row>
    <row r="379" spans="1:29" hidden="1" x14ac:dyDescent="0.2">
      <c r="A379" t="s">
        <v>253</v>
      </c>
      <c r="B379" t="s">
        <v>22</v>
      </c>
      <c r="C379" s="6">
        <v>44501</v>
      </c>
      <c r="D379" s="7">
        <v>53.182000000000002</v>
      </c>
      <c r="E379" s="6">
        <v>44743</v>
      </c>
      <c r="F379" s="7">
        <v>47.502000000000002</v>
      </c>
      <c r="G379">
        <v>1</v>
      </c>
      <c r="H379">
        <v>0</v>
      </c>
      <c r="J379" s="7"/>
      <c r="K379" s="8"/>
      <c r="M379" s="7"/>
      <c r="N379" s="8"/>
      <c r="O379" s="9" cm="1">
        <f t="array" ref="O379">_xlfn.IFS(AND(B379="Short",F379=Q379),(D379-F379)/D379,AND(B379="Long",F379=Q379),(F379/D379)-1,AND(B379="Long",F379&lt;&gt;Q379),(F379/D379)-1,AND(B379="Short",F379&lt;&gt;Q379),(D379-F379)/D379)</f>
        <v>0.10680305366477379</v>
      </c>
      <c r="P379" t="s">
        <v>23</v>
      </c>
      <c r="Q379" s="7">
        <v>47.502000000000002</v>
      </c>
      <c r="R379" s="8">
        <v>44501</v>
      </c>
      <c r="S379" s="10">
        <f t="shared" si="15"/>
        <v>242</v>
      </c>
      <c r="T379" s="10">
        <v>1</v>
      </c>
      <c r="V379" s="11" t="str">
        <f t="shared" si="16"/>
        <v>1</v>
      </c>
      <c r="X379" s="10">
        <v>0</v>
      </c>
      <c r="AC379">
        <f t="shared" si="17"/>
        <v>242</v>
      </c>
    </row>
    <row r="380" spans="1:29" x14ac:dyDescent="0.2">
      <c r="A380" t="s">
        <v>230</v>
      </c>
      <c r="B380" t="s">
        <v>25</v>
      </c>
      <c r="C380" s="6">
        <v>44935</v>
      </c>
      <c r="D380" s="7">
        <v>296.80599999999998</v>
      </c>
      <c r="E380" s="6">
        <v>45014</v>
      </c>
      <c r="F380" s="7">
        <v>332.86599999999999</v>
      </c>
      <c r="G380">
        <v>1</v>
      </c>
      <c r="H380">
        <v>0</v>
      </c>
      <c r="J380" s="7"/>
      <c r="K380" s="8"/>
      <c r="M380" s="7"/>
      <c r="N380" s="8"/>
      <c r="O380" s="9" cm="1">
        <f t="array" ref="O380">_xlfn.IFS(AND(B380="Short",F380=Q380),(D380-F380)/D380,AND(B380="Long",F380=Q380),(F380/D380)-1,AND(B380="Long",F380&lt;&gt;Q380),(F380/D380)-1,AND(B380="Short",F380&lt;&gt;Q380),(D380-F380)/D380)</f>
        <v>0.1214935008052398</v>
      </c>
      <c r="P380" t="s">
        <v>23</v>
      </c>
      <c r="Q380" s="7">
        <v>332.86599999999999</v>
      </c>
      <c r="R380" s="8">
        <v>44935</v>
      </c>
      <c r="S380" s="10">
        <f t="shared" si="15"/>
        <v>79</v>
      </c>
      <c r="T380" s="10">
        <v>1</v>
      </c>
      <c r="V380" s="11" t="str">
        <f t="shared" si="16"/>
        <v>1</v>
      </c>
      <c r="X380" s="10">
        <v>0</v>
      </c>
      <c r="AC380">
        <f t="shared" si="17"/>
        <v>79</v>
      </c>
    </row>
    <row r="381" spans="1:29" hidden="1" x14ac:dyDescent="0.2">
      <c r="A381" t="s">
        <v>230</v>
      </c>
      <c r="B381" t="s">
        <v>22</v>
      </c>
      <c r="C381" s="6">
        <v>45014</v>
      </c>
      <c r="D381" s="7">
        <v>361.65600000000001</v>
      </c>
      <c r="E381" s="6">
        <v>45383</v>
      </c>
      <c r="F381" s="7">
        <v>385.2</v>
      </c>
      <c r="G381">
        <v>0</v>
      </c>
      <c r="H381">
        <v>0</v>
      </c>
      <c r="J381" s="7"/>
      <c r="K381" s="8"/>
      <c r="M381" s="7"/>
      <c r="N381" s="8"/>
      <c r="O381" s="9" cm="1">
        <f t="array" ref="O381">_xlfn.IFS(AND(B381="Short",F381=Q381),(D381-F381)/D381,AND(B381="Long",F381=Q381),(F381/D381)-1,AND(B381="Long",F381&lt;&gt;Q381),(F381/D381)-1,AND(B381="Short",F381&lt;&gt;Q381),(D381-F381)/D381)</f>
        <v>-6.5100537527374033E-2</v>
      </c>
      <c r="P381" t="s">
        <v>23</v>
      </c>
      <c r="Q381" s="7">
        <v>315.71600000000001</v>
      </c>
      <c r="R381" s="8">
        <v>45014</v>
      </c>
      <c r="S381" s="10">
        <f t="shared" si="15"/>
        <v>369</v>
      </c>
      <c r="T381" s="10">
        <v>0</v>
      </c>
      <c r="V381" s="11" t="b">
        <f t="shared" si="16"/>
        <v>0</v>
      </c>
      <c r="X381" s="10">
        <v>0</v>
      </c>
      <c r="AC381" t="b">
        <f t="shared" si="17"/>
        <v>0</v>
      </c>
    </row>
    <row r="382" spans="1:29" hidden="1" x14ac:dyDescent="0.2">
      <c r="A382" t="s">
        <v>268</v>
      </c>
      <c r="B382" t="s">
        <v>25</v>
      </c>
      <c r="C382" s="6">
        <v>43906</v>
      </c>
      <c r="D382" s="7">
        <v>109.32299999999999</v>
      </c>
      <c r="E382" s="6">
        <v>43916</v>
      </c>
      <c r="F382" s="7">
        <v>127.553</v>
      </c>
      <c r="G382">
        <v>1</v>
      </c>
      <c r="H382">
        <v>0</v>
      </c>
      <c r="J382" s="7"/>
      <c r="K382" s="8"/>
      <c r="M382" s="7"/>
      <c r="N382" s="8"/>
      <c r="O382" s="9" cm="1">
        <f t="array" ref="O382">_xlfn.IFS(AND(B382="Short",F382=Q382),(D382-F382)/D382,AND(B382="Long",F382=Q382),(F382/D382)-1,AND(B382="Long",F382&lt;&gt;Q382),(F382/D382)-1,AND(B382="Short",F382&lt;&gt;Q382),(D382-F382)/D382)</f>
        <v>0.16675356512353301</v>
      </c>
      <c r="P382" t="s">
        <v>23</v>
      </c>
      <c r="Q382" s="7">
        <v>127.553</v>
      </c>
      <c r="R382" s="8">
        <v>43906</v>
      </c>
      <c r="S382" s="10">
        <f t="shared" si="15"/>
        <v>10</v>
      </c>
      <c r="T382" s="10">
        <v>1</v>
      </c>
      <c r="V382" s="11" t="str">
        <f t="shared" si="16"/>
        <v>1</v>
      </c>
      <c r="X382" s="10">
        <v>0</v>
      </c>
      <c r="AC382">
        <f t="shared" si="17"/>
        <v>10</v>
      </c>
    </row>
    <row r="383" spans="1:29" hidden="1" x14ac:dyDescent="0.2">
      <c r="A383" t="s">
        <v>255</v>
      </c>
      <c r="B383" t="s">
        <v>25</v>
      </c>
      <c r="C383" s="6">
        <v>43906</v>
      </c>
      <c r="D383" s="7">
        <v>43.052</v>
      </c>
      <c r="E383" s="6">
        <v>43915</v>
      </c>
      <c r="F383" s="7">
        <v>48.472000000000001</v>
      </c>
      <c r="G383">
        <v>1</v>
      </c>
      <c r="H383">
        <v>0</v>
      </c>
      <c r="J383" s="7"/>
      <c r="K383" s="8"/>
      <c r="M383" s="7"/>
      <c r="N383" s="8"/>
      <c r="O383" s="9" cm="1">
        <f t="array" ref="O383">_xlfn.IFS(AND(B383="Short",F383=Q383),(D383-F383)/D383,AND(B383="Long",F383=Q383),(F383/D383)-1,AND(B383="Long",F383&lt;&gt;Q383),(F383/D383)-1,AND(B383="Short",F383&lt;&gt;Q383),(D383-F383)/D383)</f>
        <v>0.12589426739756582</v>
      </c>
      <c r="P383" t="s">
        <v>23</v>
      </c>
      <c r="Q383" s="7">
        <v>48.472000000000001</v>
      </c>
      <c r="R383" s="8">
        <v>43906</v>
      </c>
      <c r="S383" s="10">
        <f t="shared" si="15"/>
        <v>9</v>
      </c>
      <c r="T383" s="10">
        <v>1</v>
      </c>
      <c r="V383" s="11" t="str">
        <f t="shared" si="16"/>
        <v>1</v>
      </c>
      <c r="X383" s="10">
        <v>0</v>
      </c>
      <c r="AC383">
        <f t="shared" si="17"/>
        <v>9</v>
      </c>
    </row>
    <row r="384" spans="1:29" hidden="1" x14ac:dyDescent="0.2">
      <c r="A384" t="s">
        <v>235</v>
      </c>
      <c r="B384" t="s">
        <v>22</v>
      </c>
      <c r="C384" s="6">
        <v>43914</v>
      </c>
      <c r="D384" s="7">
        <v>37.753</v>
      </c>
      <c r="E384" s="6">
        <v>43922</v>
      </c>
      <c r="F384" s="7">
        <v>33.283000000000001</v>
      </c>
      <c r="G384">
        <v>1</v>
      </c>
      <c r="H384">
        <v>0</v>
      </c>
      <c r="J384" s="7"/>
      <c r="K384" s="8"/>
      <c r="M384" s="7"/>
      <c r="N384" s="8"/>
      <c r="O384" s="9" cm="1">
        <f t="array" ref="O384">_xlfn.IFS(AND(B384="Short",F384=Q384),(D384-F384)/D384,AND(B384="Long",F384=Q384),(F384/D384)-1,AND(B384="Long",F384&lt;&gt;Q384),(F384/D384)-1,AND(B384="Short",F384&lt;&gt;Q384),(D384-F384)/D384)</f>
        <v>0.1184011866606627</v>
      </c>
      <c r="P384" t="s">
        <v>23</v>
      </c>
      <c r="Q384" s="7">
        <v>33.283000000000001</v>
      </c>
      <c r="R384" s="8">
        <v>43914</v>
      </c>
      <c r="S384" s="10">
        <f t="shared" si="15"/>
        <v>8</v>
      </c>
      <c r="T384" s="10">
        <v>1</v>
      </c>
      <c r="V384" s="11" t="str">
        <f t="shared" si="16"/>
        <v>1</v>
      </c>
      <c r="X384" s="10">
        <v>0</v>
      </c>
      <c r="AC384">
        <f t="shared" si="17"/>
        <v>8</v>
      </c>
    </row>
    <row r="385" spans="1:29" hidden="1" x14ac:dyDescent="0.2">
      <c r="A385" t="s">
        <v>232</v>
      </c>
      <c r="B385" t="s">
        <v>25</v>
      </c>
      <c r="C385" s="6">
        <v>43899</v>
      </c>
      <c r="D385" s="7">
        <v>97.721000000000004</v>
      </c>
      <c r="E385" s="6">
        <v>43987</v>
      </c>
      <c r="F385" s="7">
        <v>109.23099999999999</v>
      </c>
      <c r="G385">
        <v>1</v>
      </c>
      <c r="H385">
        <v>0</v>
      </c>
      <c r="J385" s="7"/>
      <c r="K385" s="8"/>
      <c r="M385" s="7"/>
      <c r="N385" s="8"/>
      <c r="O385" s="9" cm="1">
        <f t="array" ref="O385">_xlfn.IFS(AND(B385="Short",F385=Q385),(D385-F385)/D385,AND(B385="Long",F385=Q385),(F385/D385)-1,AND(B385="Long",F385&lt;&gt;Q385),(F385/D385)-1,AND(B385="Short",F385&lt;&gt;Q385),(D385-F385)/D385)</f>
        <v>0.11778430429488029</v>
      </c>
      <c r="P385" t="s">
        <v>23</v>
      </c>
      <c r="Q385" s="7">
        <v>109.23099999999999</v>
      </c>
      <c r="R385" s="8">
        <v>43899</v>
      </c>
      <c r="S385" s="10">
        <f t="shared" si="15"/>
        <v>88</v>
      </c>
      <c r="T385" s="10">
        <v>1</v>
      </c>
      <c r="V385" s="11" t="str">
        <f t="shared" si="16"/>
        <v>1</v>
      </c>
      <c r="X385" s="10">
        <v>0</v>
      </c>
      <c r="AC385">
        <f t="shared" si="17"/>
        <v>88</v>
      </c>
    </row>
    <row r="386" spans="1:29" x14ac:dyDescent="0.2">
      <c r="A386" t="s">
        <v>255</v>
      </c>
      <c r="B386" t="s">
        <v>25</v>
      </c>
      <c r="C386" s="6">
        <v>45272</v>
      </c>
      <c r="D386" s="7">
        <v>103.943</v>
      </c>
      <c r="E386" s="6">
        <v>45324</v>
      </c>
      <c r="F386" s="7">
        <v>116.373</v>
      </c>
      <c r="G386">
        <v>1</v>
      </c>
      <c r="H386">
        <v>0</v>
      </c>
      <c r="J386" s="7"/>
      <c r="K386" s="8"/>
      <c r="M386" s="7"/>
      <c r="N386" s="8"/>
      <c r="O386" s="9" cm="1">
        <f t="array" ref="O386">_xlfn.IFS(AND(B386="Short",F386=Q386),(D386-F386)/D386,AND(B386="Long",F386=Q386),(F386/D386)-1,AND(B386="Long",F386&lt;&gt;Q386),(F386/D386)-1,AND(B386="Short",F386&lt;&gt;Q386),(D386-F386)/D386)</f>
        <v>0.11958477242334742</v>
      </c>
      <c r="P386" t="s">
        <v>23</v>
      </c>
      <c r="Q386" s="7">
        <v>116.373</v>
      </c>
      <c r="R386" s="8">
        <v>45272</v>
      </c>
      <c r="S386" s="10">
        <f t="shared" si="15"/>
        <v>52</v>
      </c>
      <c r="T386" s="10">
        <v>1</v>
      </c>
      <c r="V386" s="11" t="str">
        <f t="shared" si="16"/>
        <v>1</v>
      </c>
      <c r="X386" s="10">
        <v>0</v>
      </c>
      <c r="AC386">
        <f t="shared" si="17"/>
        <v>52</v>
      </c>
    </row>
    <row r="387" spans="1:29" hidden="1" x14ac:dyDescent="0.2">
      <c r="A387" t="s">
        <v>259</v>
      </c>
      <c r="B387" t="s">
        <v>25</v>
      </c>
      <c r="C387" s="6">
        <v>43908</v>
      </c>
      <c r="D387" s="7">
        <v>294.84300000000002</v>
      </c>
      <c r="E387" s="6">
        <v>43927</v>
      </c>
      <c r="F387" s="7">
        <v>331.173</v>
      </c>
      <c r="G387">
        <v>1</v>
      </c>
      <c r="H387">
        <v>0</v>
      </c>
      <c r="J387" s="7"/>
      <c r="K387" s="8"/>
      <c r="M387" s="7"/>
      <c r="N387" s="8"/>
      <c r="O387" s="9" cm="1">
        <f t="array" ref="O387">_xlfn.IFS(AND(B387="Short",F387=Q387),(D387-F387)/D387,AND(B387="Long",F387=Q387),(F387/D387)-1,AND(B387="Long",F387&lt;&gt;Q387),(F387/D387)-1,AND(B387="Short",F387&lt;&gt;Q387),(D387-F387)/D387)</f>
        <v>0.12321811947375383</v>
      </c>
      <c r="P387" t="s">
        <v>23</v>
      </c>
      <c r="Q387" s="7">
        <v>331.173</v>
      </c>
      <c r="R387" s="8">
        <v>43908</v>
      </c>
      <c r="S387" s="10">
        <f t="shared" ref="S387:S450" si="18">_xlfn.DAYS(E387,C387)</f>
        <v>19</v>
      </c>
      <c r="T387" s="10">
        <v>1</v>
      </c>
      <c r="V387" s="11" t="str">
        <f t="shared" ref="V387:V450" si="19">IF(F387=Q387,"1")</f>
        <v>1</v>
      </c>
      <c r="X387" s="10">
        <v>0</v>
      </c>
      <c r="AC387">
        <f t="shared" si="17"/>
        <v>19</v>
      </c>
    </row>
    <row r="388" spans="1:29" hidden="1" x14ac:dyDescent="0.2">
      <c r="A388" t="s">
        <v>271</v>
      </c>
      <c r="B388" t="s">
        <v>25</v>
      </c>
      <c r="C388" s="6">
        <v>43902</v>
      </c>
      <c r="D388" s="7">
        <v>54.66075</v>
      </c>
      <c r="E388" s="6">
        <v>43920</v>
      </c>
      <c r="F388" s="7">
        <v>60.943249999999999</v>
      </c>
      <c r="G388">
        <v>1</v>
      </c>
      <c r="H388">
        <v>0</v>
      </c>
      <c r="J388" s="7"/>
      <c r="K388" s="8"/>
      <c r="M388" s="7"/>
      <c r="N388" s="8"/>
      <c r="O388" s="9" cm="1">
        <f t="array" ref="O388">_xlfn.IFS(AND(B388="Short",F388=Q388),(D388-F388)/D388,AND(B388="Long",F388=Q388),(F388/D388)-1,AND(B388="Long",F388&lt;&gt;Q388),(F388/D388)-1,AND(B388="Short",F388&lt;&gt;Q388),(D388-F388)/D388)</f>
        <v>0.11493622023115302</v>
      </c>
      <c r="P388" t="s">
        <v>23</v>
      </c>
      <c r="Q388" s="7">
        <v>60.943249999999999</v>
      </c>
      <c r="R388" s="8">
        <v>43902</v>
      </c>
      <c r="S388" s="10">
        <f t="shared" si="18"/>
        <v>18</v>
      </c>
      <c r="T388" s="10">
        <v>1</v>
      </c>
      <c r="V388" s="11" t="str">
        <f t="shared" si="19"/>
        <v>1</v>
      </c>
      <c r="X388" s="10">
        <v>0</v>
      </c>
      <c r="AC388">
        <f t="shared" ref="AC388:AC451" si="20">IF(O388&gt;-0.01,_xlfn.DAYS(E388,C388))</f>
        <v>18</v>
      </c>
    </row>
    <row r="389" spans="1:29" hidden="1" x14ac:dyDescent="0.2">
      <c r="A389" t="s">
        <v>239</v>
      </c>
      <c r="B389" t="s">
        <v>25</v>
      </c>
      <c r="C389" s="6">
        <v>43906</v>
      </c>
      <c r="D389" s="7">
        <v>21.31</v>
      </c>
      <c r="E389" s="6">
        <v>43909</v>
      </c>
      <c r="F389" s="7">
        <v>23.71</v>
      </c>
      <c r="G389">
        <v>1</v>
      </c>
      <c r="H389">
        <v>0</v>
      </c>
      <c r="J389" s="7"/>
      <c r="K389" s="8"/>
      <c r="M389" s="7"/>
      <c r="N389" s="8"/>
      <c r="O389" s="9" cm="1">
        <f t="array" ref="O389">_xlfn.IFS(AND(B389="Short",F389=Q389),(D389-F389)/D389,AND(B389="Long",F389=Q389),(F389/D389)-1,AND(B389="Long",F389&lt;&gt;Q389),(F389/D389)-1,AND(B389="Short",F389&lt;&gt;Q389),(D389-F389)/D389)</f>
        <v>0.11262318160488038</v>
      </c>
      <c r="P389" t="s">
        <v>23</v>
      </c>
      <c r="Q389" s="7">
        <v>23.71</v>
      </c>
      <c r="R389" s="8">
        <v>43906</v>
      </c>
      <c r="S389" s="10">
        <f t="shared" si="18"/>
        <v>3</v>
      </c>
      <c r="T389" s="10">
        <v>1</v>
      </c>
      <c r="V389" s="11" t="str">
        <f t="shared" si="19"/>
        <v>1</v>
      </c>
      <c r="X389" s="10">
        <v>0</v>
      </c>
      <c r="AC389">
        <f t="shared" si="20"/>
        <v>3</v>
      </c>
    </row>
    <row r="390" spans="1:29" hidden="1" x14ac:dyDescent="0.2">
      <c r="A390" t="s">
        <v>235</v>
      </c>
      <c r="B390" t="s">
        <v>22</v>
      </c>
      <c r="C390" s="6">
        <v>43928</v>
      </c>
      <c r="D390" s="7">
        <v>33.526000000000003</v>
      </c>
      <c r="E390" s="6">
        <v>43937</v>
      </c>
      <c r="F390" s="7">
        <v>30.385999999999999</v>
      </c>
      <c r="G390">
        <v>1</v>
      </c>
      <c r="H390">
        <v>0</v>
      </c>
      <c r="J390" s="7"/>
      <c r="K390" s="8"/>
      <c r="M390" s="7"/>
      <c r="N390" s="8"/>
      <c r="O390" s="9" cm="1">
        <f t="array" ref="O390">_xlfn.IFS(AND(B390="Short",F390=Q390),(D390-F390)/D390,AND(B390="Long",F390=Q390),(F390/D390)-1,AND(B390="Long",F390&lt;&gt;Q390),(F390/D390)-1,AND(B390="Short",F390&lt;&gt;Q390),(D390-F390)/D390)</f>
        <v>9.3658652985742524E-2</v>
      </c>
      <c r="P390" t="s">
        <v>23</v>
      </c>
      <c r="Q390" s="7">
        <v>30.385999999999999</v>
      </c>
      <c r="R390" s="8">
        <v>43928</v>
      </c>
      <c r="S390" s="10">
        <f t="shared" si="18"/>
        <v>9</v>
      </c>
      <c r="T390" s="10">
        <v>1</v>
      </c>
      <c r="V390" s="11" t="str">
        <f t="shared" si="19"/>
        <v>1</v>
      </c>
      <c r="X390" s="10">
        <v>0</v>
      </c>
      <c r="AC390">
        <f t="shared" si="20"/>
        <v>9</v>
      </c>
    </row>
    <row r="391" spans="1:29" hidden="1" x14ac:dyDescent="0.2">
      <c r="A391" t="s">
        <v>235</v>
      </c>
      <c r="B391" t="s">
        <v>22</v>
      </c>
      <c r="C391" s="6">
        <v>44144</v>
      </c>
      <c r="D391" s="7">
        <v>46.165999999999997</v>
      </c>
      <c r="E391" s="6">
        <v>44510</v>
      </c>
      <c r="F391" s="7">
        <v>49.69</v>
      </c>
      <c r="G391">
        <v>0</v>
      </c>
      <c r="H391">
        <v>0</v>
      </c>
      <c r="J391" s="7"/>
      <c r="K391" s="8"/>
      <c r="M391" s="7"/>
      <c r="N391" s="8"/>
      <c r="O391" s="9" cm="1">
        <f t="array" ref="O391">_xlfn.IFS(AND(B391="Short",F391=Q391),(D391-F391)/D391,AND(B391="Long",F391=Q391),(F391/D391)-1,AND(B391="Long",F391&lt;&gt;Q391),(F391/D391)-1,AND(B391="Short",F391&lt;&gt;Q391),(D391-F391)/D391)</f>
        <v>-7.6333232248841157E-2</v>
      </c>
      <c r="P391" t="s">
        <v>23</v>
      </c>
      <c r="Q391" s="7">
        <v>39.326000000000001</v>
      </c>
      <c r="R391" s="8">
        <v>44144</v>
      </c>
      <c r="S391" s="10">
        <f t="shared" si="18"/>
        <v>366</v>
      </c>
      <c r="T391" s="10">
        <v>0</v>
      </c>
      <c r="V391" s="11" t="b">
        <f t="shared" si="19"/>
        <v>0</v>
      </c>
      <c r="X391" s="10">
        <v>0</v>
      </c>
      <c r="AC391" t="b">
        <f t="shared" si="20"/>
        <v>0</v>
      </c>
    </row>
    <row r="392" spans="1:29" hidden="1" x14ac:dyDescent="0.2">
      <c r="A392" t="s">
        <v>274</v>
      </c>
      <c r="B392" t="s">
        <v>25</v>
      </c>
      <c r="C392" s="6">
        <v>43902</v>
      </c>
      <c r="D392" s="7">
        <v>41.808</v>
      </c>
      <c r="E392" s="6">
        <v>43908</v>
      </c>
      <c r="F392" s="7">
        <v>46.488</v>
      </c>
      <c r="G392">
        <v>1</v>
      </c>
      <c r="H392">
        <v>0</v>
      </c>
      <c r="J392" s="7"/>
      <c r="K392" s="8"/>
      <c r="M392" s="7"/>
      <c r="N392" s="8"/>
      <c r="O392" s="9" cm="1">
        <f t="array" ref="O392">_xlfn.IFS(AND(B392="Short",F392=Q392),(D392-F392)/D392,AND(B392="Long",F392=Q392),(F392/D392)-1,AND(B392="Long",F392&lt;&gt;Q392),(F392/D392)-1,AND(B392="Short",F392&lt;&gt;Q392),(D392-F392)/D392)</f>
        <v>0.11194029850746268</v>
      </c>
      <c r="P392" t="s">
        <v>23</v>
      </c>
      <c r="Q392" s="7">
        <v>46.488</v>
      </c>
      <c r="R392" s="8">
        <v>43902</v>
      </c>
      <c r="S392" s="10">
        <f t="shared" si="18"/>
        <v>6</v>
      </c>
      <c r="T392" s="10">
        <v>1</v>
      </c>
      <c r="V392" s="11" t="str">
        <f t="shared" si="19"/>
        <v>1</v>
      </c>
      <c r="X392" s="10">
        <v>0</v>
      </c>
      <c r="AC392">
        <f t="shared" si="20"/>
        <v>6</v>
      </c>
    </row>
    <row r="393" spans="1:29" hidden="1" x14ac:dyDescent="0.2">
      <c r="A393" t="s">
        <v>241</v>
      </c>
      <c r="B393" t="s">
        <v>25</v>
      </c>
      <c r="C393" s="6">
        <v>43902</v>
      </c>
      <c r="D393" s="7">
        <v>43.023000000000003</v>
      </c>
      <c r="E393" s="6">
        <v>43915</v>
      </c>
      <c r="F393" s="7">
        <v>49.253</v>
      </c>
      <c r="G393">
        <v>1</v>
      </c>
      <c r="H393">
        <v>0</v>
      </c>
      <c r="J393" s="7"/>
      <c r="K393" s="8"/>
      <c r="M393" s="7"/>
      <c r="N393" s="8"/>
      <c r="O393" s="9" cm="1">
        <f t="array" ref="O393">_xlfn.IFS(AND(B393="Short",F393=Q393),(D393-F393)/D393,AND(B393="Long",F393=Q393),(F393/D393)-1,AND(B393="Long",F393&lt;&gt;Q393),(F393/D393)-1,AND(B393="Short",F393&lt;&gt;Q393),(D393-F393)/D393)</f>
        <v>0.14480626641563799</v>
      </c>
      <c r="P393" t="s">
        <v>23</v>
      </c>
      <c r="Q393" s="7">
        <v>49.253</v>
      </c>
      <c r="R393" s="8">
        <v>43902</v>
      </c>
      <c r="S393" s="10">
        <f t="shared" si="18"/>
        <v>13</v>
      </c>
      <c r="T393" s="10">
        <v>1</v>
      </c>
      <c r="V393" s="11" t="str">
        <f t="shared" si="19"/>
        <v>1</v>
      </c>
      <c r="X393" s="10">
        <v>0</v>
      </c>
      <c r="AC393">
        <f t="shared" si="20"/>
        <v>13</v>
      </c>
    </row>
    <row r="394" spans="1:29" hidden="1" x14ac:dyDescent="0.2">
      <c r="A394" t="s">
        <v>241</v>
      </c>
      <c r="B394" t="s">
        <v>22</v>
      </c>
      <c r="C394" s="6">
        <v>43944</v>
      </c>
      <c r="D394" s="7">
        <v>44.756</v>
      </c>
      <c r="E394" s="6">
        <v>44312</v>
      </c>
      <c r="F394" s="7">
        <v>59.3</v>
      </c>
      <c r="G394">
        <v>0</v>
      </c>
      <c r="H394">
        <v>0</v>
      </c>
      <c r="J394" s="7"/>
      <c r="K394" s="8"/>
      <c r="M394" s="7"/>
      <c r="N394" s="8"/>
      <c r="O394" s="9" cm="1">
        <f t="array" ref="O394">_xlfn.IFS(AND(B394="Short",F394=Q394),(D394-F394)/D394,AND(B394="Long",F394=Q394),(F394/D394)-1,AND(B394="Long",F394&lt;&gt;Q394),(F394/D394)-1,AND(B394="Short",F394&lt;&gt;Q394),(D394-F394)/D394)</f>
        <v>-0.32496201626597543</v>
      </c>
      <c r="P394" t="s">
        <v>23</v>
      </c>
      <c r="Q394" s="7">
        <v>40.616</v>
      </c>
      <c r="R394" s="8">
        <v>43944</v>
      </c>
      <c r="S394" s="10">
        <f t="shared" si="18"/>
        <v>368</v>
      </c>
      <c r="T394" s="10">
        <v>0</v>
      </c>
      <c r="V394" s="11" t="b">
        <f t="shared" si="19"/>
        <v>0</v>
      </c>
      <c r="X394" s="10">
        <v>0</v>
      </c>
      <c r="AC394" t="b">
        <f t="shared" si="20"/>
        <v>0</v>
      </c>
    </row>
    <row r="395" spans="1:29" hidden="1" x14ac:dyDescent="0.2">
      <c r="A395" t="s">
        <v>243</v>
      </c>
      <c r="B395" t="s">
        <v>22</v>
      </c>
      <c r="C395" s="6">
        <v>44999</v>
      </c>
      <c r="D395" s="7">
        <v>13.369</v>
      </c>
      <c r="E395" s="6">
        <v>45000</v>
      </c>
      <c r="F395" s="7">
        <v>11.159000000000001</v>
      </c>
      <c r="G395">
        <v>1</v>
      </c>
      <c r="H395">
        <v>0</v>
      </c>
      <c r="J395" s="7"/>
      <c r="K395" s="8"/>
      <c r="M395" s="7"/>
      <c r="N395" s="8"/>
      <c r="O395" s="9" cm="1">
        <f t="array" ref="O395">_xlfn.IFS(AND(B395="Short",F395=Q395),(D395-F395)/D395,AND(B395="Long",F395=Q395),(F395/D395)-1,AND(B395="Long",F395&lt;&gt;Q395),(F395/D395)-1,AND(B395="Short",F395&lt;&gt;Q395),(D395-F395)/D395)</f>
        <v>0.16530780163063799</v>
      </c>
      <c r="P395" t="s">
        <v>23</v>
      </c>
      <c r="Q395" s="7">
        <v>11.159000000000001</v>
      </c>
      <c r="R395" s="8">
        <v>44999</v>
      </c>
      <c r="S395" s="10">
        <f t="shared" si="18"/>
        <v>1</v>
      </c>
      <c r="T395" s="10">
        <v>1</v>
      </c>
      <c r="V395" s="11" t="str">
        <f t="shared" si="19"/>
        <v>1</v>
      </c>
      <c r="X395" s="10">
        <v>0</v>
      </c>
      <c r="AC395">
        <f t="shared" si="20"/>
        <v>1</v>
      </c>
    </row>
    <row r="396" spans="1:29" hidden="1" x14ac:dyDescent="0.2">
      <c r="A396" t="s">
        <v>276</v>
      </c>
      <c r="B396" t="s">
        <v>22</v>
      </c>
      <c r="C396" s="6">
        <v>44216</v>
      </c>
      <c r="D396" s="7">
        <v>559.05499999999995</v>
      </c>
      <c r="E396" s="6">
        <v>44263</v>
      </c>
      <c r="F396" s="7">
        <v>495.40499999999997</v>
      </c>
      <c r="G396">
        <v>1</v>
      </c>
      <c r="H396">
        <v>0</v>
      </c>
      <c r="J396" s="7"/>
      <c r="K396" s="8"/>
      <c r="M396" s="7"/>
      <c r="N396" s="8"/>
      <c r="O396" s="9" cm="1">
        <f t="array" ref="O396">_xlfn.IFS(AND(B396="Short",F396=Q396),(D396-F396)/D396,AND(B396="Long",F396=Q396),(F396/D396)-1,AND(B396="Long",F396&lt;&gt;Q396),(F396/D396)-1,AND(B396="Short",F396&lt;&gt;Q396),(D396-F396)/D396)</f>
        <v>0.11385284095482552</v>
      </c>
      <c r="P396" t="s">
        <v>23</v>
      </c>
      <c r="Q396" s="7">
        <v>495.40499999999997</v>
      </c>
      <c r="R396" s="8">
        <v>44216</v>
      </c>
      <c r="S396" s="10">
        <f t="shared" si="18"/>
        <v>47</v>
      </c>
      <c r="T396" s="10">
        <v>1</v>
      </c>
      <c r="V396" s="11" t="str">
        <f t="shared" si="19"/>
        <v>1</v>
      </c>
      <c r="X396" s="10">
        <v>0</v>
      </c>
      <c r="AC396">
        <f t="shared" si="20"/>
        <v>47</v>
      </c>
    </row>
    <row r="397" spans="1:29" hidden="1" x14ac:dyDescent="0.2">
      <c r="A397" t="s">
        <v>249</v>
      </c>
      <c r="B397" t="s">
        <v>25</v>
      </c>
      <c r="C397" s="6">
        <v>43906</v>
      </c>
      <c r="D397" s="7">
        <v>81.905000000000001</v>
      </c>
      <c r="E397" s="6">
        <v>43907</v>
      </c>
      <c r="F397" s="7">
        <v>93.155000000000001</v>
      </c>
      <c r="G397">
        <v>1</v>
      </c>
      <c r="H397">
        <v>0</v>
      </c>
      <c r="J397" s="7"/>
      <c r="K397" s="8"/>
      <c r="M397" s="7"/>
      <c r="N397" s="8"/>
      <c r="O397" s="9" cm="1">
        <f t="array" ref="O397">_xlfn.IFS(AND(B397="Short",F397=Q397),(D397-F397)/D397,AND(B397="Long",F397=Q397),(F397/D397)-1,AND(B397="Long",F397&lt;&gt;Q397),(F397/D397)-1,AND(B397="Short",F397&lt;&gt;Q397),(D397-F397)/D397)</f>
        <v>0.13735425187717487</v>
      </c>
      <c r="P397" t="s">
        <v>23</v>
      </c>
      <c r="Q397" s="7">
        <v>93.155000000000001</v>
      </c>
      <c r="R397" s="8">
        <v>43906</v>
      </c>
      <c r="S397" s="10">
        <f t="shared" si="18"/>
        <v>1</v>
      </c>
      <c r="T397" s="10">
        <v>1</v>
      </c>
      <c r="V397" s="11" t="str">
        <f t="shared" si="19"/>
        <v>1</v>
      </c>
      <c r="X397" s="10">
        <v>0</v>
      </c>
      <c r="AC397">
        <f t="shared" si="20"/>
        <v>1</v>
      </c>
    </row>
    <row r="398" spans="1:29" x14ac:dyDescent="0.2">
      <c r="A398" t="s">
        <v>249</v>
      </c>
      <c r="B398" t="s">
        <v>25</v>
      </c>
      <c r="C398" s="6">
        <v>44979</v>
      </c>
      <c r="D398" s="7">
        <v>162.88300000000001</v>
      </c>
      <c r="E398" s="6">
        <v>45345</v>
      </c>
      <c r="F398" s="7">
        <v>149.97</v>
      </c>
      <c r="G398">
        <v>0</v>
      </c>
      <c r="H398">
        <v>0</v>
      </c>
      <c r="J398" s="7"/>
      <c r="K398" s="8"/>
      <c r="M398" s="7"/>
      <c r="N398" s="8"/>
      <c r="O398" s="9" cm="1">
        <f t="array" ref="O398">_xlfn.IFS(AND(B398="Short",F398=Q398),(D398-F398)/D398,AND(B398="Long",F398=Q398),(F398/D398)-1,AND(B398="Long",F398&lt;&gt;Q398),(F398/D398)-1,AND(B398="Short",F398&lt;&gt;Q398),(D398-F398)/D398)</f>
        <v>-7.9277763793643374E-2</v>
      </c>
      <c r="P398" t="s">
        <v>23</v>
      </c>
      <c r="Q398" s="7">
        <v>185.21299999999999</v>
      </c>
      <c r="R398" s="8">
        <v>44979</v>
      </c>
      <c r="S398" s="10">
        <f t="shared" si="18"/>
        <v>366</v>
      </c>
      <c r="T398" s="10">
        <v>0</v>
      </c>
      <c r="V398" s="11" t="b">
        <f t="shared" si="19"/>
        <v>0</v>
      </c>
      <c r="X398" s="10">
        <v>0</v>
      </c>
      <c r="AC398" t="b">
        <f t="shared" si="20"/>
        <v>0</v>
      </c>
    </row>
    <row r="399" spans="1:29" hidden="1" x14ac:dyDescent="0.2">
      <c r="A399" t="s">
        <v>279</v>
      </c>
      <c r="B399" t="s">
        <v>25</v>
      </c>
      <c r="C399" s="6">
        <v>43906</v>
      </c>
      <c r="D399" s="7">
        <v>21.202000000000002</v>
      </c>
      <c r="E399" s="6">
        <v>43920</v>
      </c>
      <c r="F399" s="7">
        <v>25.622</v>
      </c>
      <c r="G399">
        <v>1</v>
      </c>
      <c r="H399">
        <v>0</v>
      </c>
      <c r="J399" s="7"/>
      <c r="K399" s="8"/>
      <c r="M399" s="7"/>
      <c r="N399" s="8"/>
      <c r="O399" s="9" cm="1">
        <f t="array" ref="O399">_xlfn.IFS(AND(B399="Short",F399=Q399),(D399-F399)/D399,AND(B399="Long",F399=Q399),(F399/D399)-1,AND(B399="Long",F399&lt;&gt;Q399),(F399/D399)-1,AND(B399="Short",F399&lt;&gt;Q399),(D399-F399)/D399)</f>
        <v>0.20847089897179494</v>
      </c>
      <c r="P399" t="s">
        <v>23</v>
      </c>
      <c r="Q399" s="7">
        <v>25.622</v>
      </c>
      <c r="R399" s="8">
        <v>43906</v>
      </c>
      <c r="S399" s="10">
        <f t="shared" si="18"/>
        <v>14</v>
      </c>
      <c r="T399" s="10">
        <v>1</v>
      </c>
      <c r="V399" s="11" t="str">
        <f t="shared" si="19"/>
        <v>1</v>
      </c>
      <c r="X399" s="10">
        <v>0</v>
      </c>
      <c r="AC399">
        <f t="shared" si="20"/>
        <v>14</v>
      </c>
    </row>
    <row r="400" spans="1:29" hidden="1" x14ac:dyDescent="0.2">
      <c r="A400" t="s">
        <v>241</v>
      </c>
      <c r="B400" t="s">
        <v>22</v>
      </c>
      <c r="C400" s="6">
        <v>44575</v>
      </c>
      <c r="D400" s="7">
        <v>41.683</v>
      </c>
      <c r="E400" s="6">
        <v>44627</v>
      </c>
      <c r="F400" s="7">
        <v>37.213000000000001</v>
      </c>
      <c r="G400">
        <v>1</v>
      </c>
      <c r="H400">
        <v>0</v>
      </c>
      <c r="J400" s="7"/>
      <c r="K400" s="8"/>
      <c r="M400" s="7"/>
      <c r="N400" s="8"/>
      <c r="O400" s="9" cm="1">
        <f t="array" ref="O400">_xlfn.IFS(AND(B400="Short",F400=Q400),(D400-F400)/D400,AND(B400="Long",F400=Q400),(F400/D400)-1,AND(B400="Long",F400&lt;&gt;Q400),(F400/D400)-1,AND(B400="Short",F400&lt;&gt;Q400),(D400-F400)/D400)</f>
        <v>0.10723796271861427</v>
      </c>
      <c r="P400" t="s">
        <v>23</v>
      </c>
      <c r="Q400" s="7">
        <v>37.213000000000001</v>
      </c>
      <c r="R400" s="8">
        <v>44575</v>
      </c>
      <c r="S400" s="10">
        <f t="shared" si="18"/>
        <v>52</v>
      </c>
      <c r="T400" s="10">
        <v>1</v>
      </c>
      <c r="V400" s="11" t="str">
        <f t="shared" si="19"/>
        <v>1</v>
      </c>
      <c r="X400" s="10">
        <v>0</v>
      </c>
      <c r="AC400">
        <f t="shared" si="20"/>
        <v>52</v>
      </c>
    </row>
    <row r="401" spans="1:29" hidden="1" x14ac:dyDescent="0.2">
      <c r="A401" t="s">
        <v>263</v>
      </c>
      <c r="B401" t="s">
        <v>22</v>
      </c>
      <c r="C401" s="6">
        <v>43900</v>
      </c>
      <c r="D401" s="7">
        <v>15.111000000000001</v>
      </c>
      <c r="E401" s="6">
        <v>43901</v>
      </c>
      <c r="F401" s="7">
        <v>12.221</v>
      </c>
      <c r="G401">
        <v>1</v>
      </c>
      <c r="H401">
        <v>0</v>
      </c>
      <c r="J401" s="7"/>
      <c r="K401" s="8"/>
      <c r="M401" s="7"/>
      <c r="N401" s="8"/>
      <c r="O401" s="9" cm="1">
        <f t="array" ref="O401">_xlfn.IFS(AND(B401="Short",F401=Q401),(D401-F401)/D401,AND(B401="Long",F401=Q401),(F401/D401)-1,AND(B401="Long",F401&lt;&gt;Q401),(F401/D401)-1,AND(B401="Short",F401&lt;&gt;Q401),(D401-F401)/D401)</f>
        <v>0.19125140626034018</v>
      </c>
      <c r="P401" t="s">
        <v>23</v>
      </c>
      <c r="Q401" s="7">
        <v>12.221</v>
      </c>
      <c r="R401" s="8">
        <v>43900</v>
      </c>
      <c r="S401" s="10">
        <f t="shared" si="18"/>
        <v>1</v>
      </c>
      <c r="T401" s="10">
        <v>1</v>
      </c>
      <c r="V401" s="11" t="str">
        <f t="shared" si="19"/>
        <v>1</v>
      </c>
      <c r="X401" s="10">
        <v>0</v>
      </c>
      <c r="AC401">
        <f t="shared" si="20"/>
        <v>1</v>
      </c>
    </row>
    <row r="402" spans="1:29" hidden="1" x14ac:dyDescent="0.2">
      <c r="A402" t="s">
        <v>282</v>
      </c>
      <c r="B402" t="s">
        <v>25</v>
      </c>
      <c r="C402" s="6">
        <v>43906</v>
      </c>
      <c r="D402" s="7">
        <v>66.31</v>
      </c>
      <c r="E402" s="6">
        <v>43915</v>
      </c>
      <c r="F402" s="7">
        <v>76.61</v>
      </c>
      <c r="G402">
        <v>1</v>
      </c>
      <c r="H402">
        <v>0</v>
      </c>
      <c r="J402" s="7"/>
      <c r="K402" s="8"/>
      <c r="M402" s="7"/>
      <c r="N402" s="8"/>
      <c r="O402" s="9" cm="1">
        <f t="array" ref="O402">_xlfn.IFS(AND(B402="Short",F402=Q402),(D402-F402)/D402,AND(B402="Long",F402=Q402),(F402/D402)-1,AND(B402="Long",F402&lt;&gt;Q402),(F402/D402)-1,AND(B402="Short",F402&lt;&gt;Q402),(D402-F402)/D402)</f>
        <v>0.15533102096214746</v>
      </c>
      <c r="P402" t="s">
        <v>23</v>
      </c>
      <c r="Q402" s="7">
        <v>76.61</v>
      </c>
      <c r="R402" s="8">
        <v>43906</v>
      </c>
      <c r="S402" s="10">
        <f t="shared" si="18"/>
        <v>9</v>
      </c>
      <c r="T402" s="10">
        <v>1</v>
      </c>
      <c r="V402" s="11" t="str">
        <f t="shared" si="19"/>
        <v>1</v>
      </c>
      <c r="X402" s="10">
        <v>0</v>
      </c>
      <c r="AC402">
        <f t="shared" si="20"/>
        <v>9</v>
      </c>
    </row>
    <row r="403" spans="1:29" hidden="1" x14ac:dyDescent="0.2">
      <c r="A403" t="s">
        <v>263</v>
      </c>
      <c r="B403" t="s">
        <v>25</v>
      </c>
      <c r="C403" s="6">
        <v>43902</v>
      </c>
      <c r="D403" s="7">
        <v>10.387</v>
      </c>
      <c r="E403" s="6">
        <v>43902</v>
      </c>
      <c r="F403" s="7">
        <v>11.957000000000001</v>
      </c>
      <c r="G403">
        <v>1</v>
      </c>
      <c r="H403">
        <v>0</v>
      </c>
      <c r="J403" s="7"/>
      <c r="K403" s="8"/>
      <c r="M403" s="7"/>
      <c r="N403" s="8"/>
      <c r="O403" s="9" cm="1">
        <f t="array" ref="O403">_xlfn.IFS(AND(B403="Short",F403=Q403),(D403-F403)/D403,AND(B403="Long",F403=Q403),(F403/D403)-1,AND(B403="Long",F403&lt;&gt;Q403),(F403/D403)-1,AND(B403="Short",F403&lt;&gt;Q403),(D403-F403)/D403)</f>
        <v>0.15115047655723512</v>
      </c>
      <c r="P403" t="s">
        <v>23</v>
      </c>
      <c r="Q403" s="7">
        <v>11.957000000000001</v>
      </c>
      <c r="R403" s="8">
        <v>43902</v>
      </c>
      <c r="S403" s="10">
        <f t="shared" si="18"/>
        <v>0</v>
      </c>
      <c r="T403" s="10">
        <v>1</v>
      </c>
      <c r="V403" s="11" t="str">
        <f t="shared" si="19"/>
        <v>1</v>
      </c>
      <c r="X403" s="10">
        <v>0</v>
      </c>
      <c r="AC403">
        <f t="shared" si="20"/>
        <v>0</v>
      </c>
    </row>
    <row r="404" spans="1:29" hidden="1" x14ac:dyDescent="0.2">
      <c r="A404" t="s">
        <v>282</v>
      </c>
      <c r="B404" t="s">
        <v>22</v>
      </c>
      <c r="C404" s="6">
        <v>43915</v>
      </c>
      <c r="D404" s="7">
        <v>79.331999999999994</v>
      </c>
      <c r="E404" s="6">
        <v>44281</v>
      </c>
      <c r="F404" s="7">
        <v>132.99</v>
      </c>
      <c r="G404">
        <v>0</v>
      </c>
      <c r="H404">
        <v>0</v>
      </c>
      <c r="J404" s="7"/>
      <c r="K404" s="8"/>
      <c r="M404" s="7"/>
      <c r="N404" s="8"/>
      <c r="O404" s="9" cm="1">
        <f t="array" ref="O404">_xlfn.IFS(AND(B404="Short",F404=Q404),(D404-F404)/D404,AND(B404="Long",F404=Q404),(F404/D404)-1,AND(B404="Long",F404&lt;&gt;Q404),(F404/D404)-1,AND(B404="Short",F404&lt;&gt;Q404),(D404-F404)/D404)</f>
        <v>-0.67637271214642292</v>
      </c>
      <c r="P404" t="s">
        <v>23</v>
      </c>
      <c r="Q404" s="7">
        <v>71.552000000000007</v>
      </c>
      <c r="R404" s="8">
        <v>43915</v>
      </c>
      <c r="S404" s="10">
        <f t="shared" si="18"/>
        <v>366</v>
      </c>
      <c r="T404" s="10">
        <v>0</v>
      </c>
      <c r="V404" s="11" t="b">
        <f t="shared" si="19"/>
        <v>0</v>
      </c>
      <c r="X404" s="10">
        <v>0</v>
      </c>
      <c r="AC404" t="b">
        <f t="shared" si="20"/>
        <v>0</v>
      </c>
    </row>
    <row r="405" spans="1:29" hidden="1" x14ac:dyDescent="0.2">
      <c r="A405" t="s">
        <v>263</v>
      </c>
      <c r="B405" t="s">
        <v>22</v>
      </c>
      <c r="C405" s="6">
        <v>43903</v>
      </c>
      <c r="D405" s="7">
        <v>13.167999999999999</v>
      </c>
      <c r="E405" s="6">
        <v>43903</v>
      </c>
      <c r="F405" s="7">
        <v>11.747999999999999</v>
      </c>
      <c r="G405">
        <v>1</v>
      </c>
      <c r="H405">
        <v>0</v>
      </c>
      <c r="J405" s="7"/>
      <c r="K405" s="8"/>
      <c r="M405" s="7"/>
      <c r="N405" s="8"/>
      <c r="O405" s="9" cm="1">
        <f t="array" ref="O405">_xlfn.IFS(AND(B405="Short",F405=Q405),(D405-F405)/D405,AND(B405="Long",F405=Q405),(F405/D405)-1,AND(B405="Long",F405&lt;&gt;Q405),(F405/D405)-1,AND(B405="Short",F405&lt;&gt;Q405),(D405-F405)/D405)</f>
        <v>0.10783718104495747</v>
      </c>
      <c r="P405" t="s">
        <v>23</v>
      </c>
      <c r="Q405" s="7">
        <v>11.747999999999999</v>
      </c>
      <c r="R405" s="8">
        <v>43903</v>
      </c>
      <c r="S405" s="10">
        <f t="shared" si="18"/>
        <v>0</v>
      </c>
      <c r="T405" s="10">
        <v>1</v>
      </c>
      <c r="V405" s="11" t="str">
        <f t="shared" si="19"/>
        <v>1</v>
      </c>
      <c r="X405" s="10">
        <v>0</v>
      </c>
      <c r="AC405">
        <f t="shared" si="20"/>
        <v>0</v>
      </c>
    </row>
    <row r="406" spans="1:29" hidden="1" x14ac:dyDescent="0.2">
      <c r="A406" t="s">
        <v>263</v>
      </c>
      <c r="B406" t="s">
        <v>25</v>
      </c>
      <c r="C406" s="6">
        <v>43906</v>
      </c>
      <c r="D406" s="7">
        <v>11.686</v>
      </c>
      <c r="E406" s="6">
        <v>43916</v>
      </c>
      <c r="F406" s="7">
        <v>14.545999999999999</v>
      </c>
      <c r="G406">
        <v>1</v>
      </c>
      <c r="H406">
        <v>0</v>
      </c>
      <c r="J406" s="7"/>
      <c r="K406" s="8"/>
      <c r="M406" s="7"/>
      <c r="N406" s="8"/>
      <c r="O406" s="9" cm="1">
        <f t="array" ref="O406">_xlfn.IFS(AND(B406="Short",F406=Q406),(D406-F406)/D406,AND(B406="Long",F406=Q406),(F406/D406)-1,AND(B406="Long",F406&lt;&gt;Q406),(F406/D406)-1,AND(B406="Short",F406&lt;&gt;Q406),(D406-F406)/D406)</f>
        <v>0.24473729248673615</v>
      </c>
      <c r="P406" t="s">
        <v>23</v>
      </c>
      <c r="Q406" s="7">
        <v>14.545999999999999</v>
      </c>
      <c r="R406" s="8">
        <v>43906</v>
      </c>
      <c r="S406" s="10">
        <f t="shared" si="18"/>
        <v>10</v>
      </c>
      <c r="T406" s="10">
        <v>1</v>
      </c>
      <c r="V406" s="11" t="str">
        <f t="shared" si="19"/>
        <v>1</v>
      </c>
      <c r="X406" s="10">
        <v>0</v>
      </c>
      <c r="AC406">
        <f t="shared" si="20"/>
        <v>10</v>
      </c>
    </row>
    <row r="407" spans="1:29" hidden="1" x14ac:dyDescent="0.2">
      <c r="A407" t="s">
        <v>263</v>
      </c>
      <c r="B407" t="s">
        <v>25</v>
      </c>
      <c r="C407" s="6">
        <v>43941</v>
      </c>
      <c r="D407" s="7">
        <v>12.199</v>
      </c>
      <c r="E407" s="6">
        <v>43944</v>
      </c>
      <c r="F407" s="7">
        <v>13.789</v>
      </c>
      <c r="G407">
        <v>1</v>
      </c>
      <c r="H407">
        <v>0</v>
      </c>
      <c r="J407" s="7"/>
      <c r="K407" s="8"/>
      <c r="M407" s="7"/>
      <c r="N407" s="8"/>
      <c r="O407" s="9" cm="1">
        <f t="array" ref="O407">_xlfn.IFS(AND(B407="Short",F407=Q407),(D407-F407)/D407,AND(B407="Long",F407=Q407),(F407/D407)-1,AND(B407="Long",F407&lt;&gt;Q407),(F407/D407)-1,AND(B407="Short",F407&lt;&gt;Q407),(D407-F407)/D407)</f>
        <v>0.13033855234035574</v>
      </c>
      <c r="P407" t="s">
        <v>23</v>
      </c>
      <c r="Q407" s="7">
        <v>13.789</v>
      </c>
      <c r="R407" s="8">
        <v>43941</v>
      </c>
      <c r="S407" s="10">
        <f t="shared" si="18"/>
        <v>3</v>
      </c>
      <c r="T407" s="10">
        <v>1</v>
      </c>
      <c r="V407" s="11" t="str">
        <f t="shared" si="19"/>
        <v>1</v>
      </c>
      <c r="X407" s="10">
        <v>0</v>
      </c>
      <c r="AC407">
        <f t="shared" si="20"/>
        <v>3</v>
      </c>
    </row>
    <row r="408" spans="1:29" hidden="1" x14ac:dyDescent="0.2">
      <c r="A408" t="s">
        <v>263</v>
      </c>
      <c r="B408" t="s">
        <v>22</v>
      </c>
      <c r="C408" s="6">
        <v>43990</v>
      </c>
      <c r="D408" s="7">
        <v>23.256</v>
      </c>
      <c r="E408" s="6">
        <v>43991</v>
      </c>
      <c r="F408" s="7">
        <v>20.515999999999998</v>
      </c>
      <c r="G408">
        <v>1</v>
      </c>
      <c r="H408">
        <v>0</v>
      </c>
      <c r="J408" s="7"/>
      <c r="K408" s="8"/>
      <c r="M408" s="7"/>
      <c r="N408" s="8"/>
      <c r="O408" s="9" cm="1">
        <f t="array" ref="O408">_xlfn.IFS(AND(B408="Short",F408=Q408),(D408-F408)/D408,AND(B408="Long",F408=Q408),(F408/D408)-1,AND(B408="Long",F408&lt;&gt;Q408),(F408/D408)-1,AND(B408="Short",F408&lt;&gt;Q408),(D408-F408)/D408)</f>
        <v>0.11781905744754051</v>
      </c>
      <c r="P408" t="s">
        <v>23</v>
      </c>
      <c r="Q408" s="7">
        <v>20.515999999999998</v>
      </c>
      <c r="R408" s="8">
        <v>43990</v>
      </c>
      <c r="S408" s="10">
        <f t="shared" si="18"/>
        <v>1</v>
      </c>
      <c r="T408" s="10">
        <v>1</v>
      </c>
      <c r="V408" s="11" t="str">
        <f t="shared" si="19"/>
        <v>1</v>
      </c>
      <c r="X408" s="10">
        <v>0</v>
      </c>
      <c r="AC408">
        <f t="shared" si="20"/>
        <v>1</v>
      </c>
    </row>
    <row r="409" spans="1:29" hidden="1" x14ac:dyDescent="0.2">
      <c r="A409" t="s">
        <v>263</v>
      </c>
      <c r="B409" t="s">
        <v>25</v>
      </c>
      <c r="C409" s="6">
        <v>43993</v>
      </c>
      <c r="D409" s="7">
        <v>18.132000000000001</v>
      </c>
      <c r="E409" s="6">
        <v>44175</v>
      </c>
      <c r="F409" s="7">
        <v>21.052</v>
      </c>
      <c r="G409">
        <v>1</v>
      </c>
      <c r="H409">
        <v>0</v>
      </c>
      <c r="J409" s="7"/>
      <c r="K409" s="8"/>
      <c r="M409" s="7"/>
      <c r="N409" s="8"/>
      <c r="O409" s="9" cm="1">
        <f t="array" ref="O409">_xlfn.IFS(AND(B409="Short",F409=Q409),(D409-F409)/D409,AND(B409="Long",F409=Q409),(F409/D409)-1,AND(B409="Long",F409&lt;&gt;Q409),(F409/D409)-1,AND(B409="Short",F409&lt;&gt;Q409),(D409-F409)/D409)</f>
        <v>0.16104125303331118</v>
      </c>
      <c r="P409" t="s">
        <v>23</v>
      </c>
      <c r="Q409" s="7">
        <v>21.052</v>
      </c>
      <c r="R409" s="8">
        <v>43993</v>
      </c>
      <c r="S409" s="10">
        <f t="shared" si="18"/>
        <v>182</v>
      </c>
      <c r="T409" s="10">
        <v>1</v>
      </c>
      <c r="V409" s="11" t="str">
        <f t="shared" si="19"/>
        <v>1</v>
      </c>
      <c r="X409" s="10">
        <v>0</v>
      </c>
      <c r="AC409">
        <f t="shared" si="20"/>
        <v>182</v>
      </c>
    </row>
    <row r="410" spans="1:29" hidden="1" x14ac:dyDescent="0.2">
      <c r="A410" t="s">
        <v>246</v>
      </c>
      <c r="B410" t="s">
        <v>25</v>
      </c>
      <c r="C410" s="6">
        <v>44476</v>
      </c>
      <c r="D410" s="7">
        <v>55.914000000000001</v>
      </c>
      <c r="E410" s="6">
        <v>44560</v>
      </c>
      <c r="F410" s="7">
        <v>63.054000000000002</v>
      </c>
      <c r="G410">
        <v>1</v>
      </c>
      <c r="H410">
        <v>0</v>
      </c>
      <c r="J410" s="7"/>
      <c r="K410" s="8"/>
      <c r="M410" s="7"/>
      <c r="N410" s="8"/>
      <c r="O410" s="9" cm="1">
        <f t="array" ref="O410">_xlfn.IFS(AND(B410="Short",F410=Q410),(D410-F410)/D410,AND(B410="Long",F410=Q410),(F410/D410)-1,AND(B410="Long",F410&lt;&gt;Q410),(F410/D410)-1,AND(B410="Short",F410&lt;&gt;Q410),(D410-F410)/D410)</f>
        <v>0.12769610473226733</v>
      </c>
      <c r="P410" t="s">
        <v>23</v>
      </c>
      <c r="Q410" s="7">
        <v>63.054000000000002</v>
      </c>
      <c r="R410" s="8">
        <v>44476</v>
      </c>
      <c r="S410" s="10">
        <f t="shared" si="18"/>
        <v>84</v>
      </c>
      <c r="T410" s="10">
        <v>1</v>
      </c>
      <c r="V410" s="11" t="str">
        <f t="shared" si="19"/>
        <v>1</v>
      </c>
      <c r="X410" s="10">
        <v>0</v>
      </c>
      <c r="AC410">
        <f t="shared" si="20"/>
        <v>84</v>
      </c>
    </row>
    <row r="411" spans="1:29" hidden="1" x14ac:dyDescent="0.2">
      <c r="A411" t="s">
        <v>257</v>
      </c>
      <c r="B411" t="s">
        <v>25</v>
      </c>
      <c r="C411" s="6">
        <v>43685</v>
      </c>
      <c r="D411" s="7">
        <v>27.143999999999998</v>
      </c>
      <c r="E411" s="6">
        <v>43769</v>
      </c>
      <c r="F411" s="7">
        <v>31.283999999999999</v>
      </c>
      <c r="G411">
        <v>1</v>
      </c>
      <c r="H411">
        <v>0</v>
      </c>
      <c r="J411" s="7"/>
      <c r="K411" s="8"/>
      <c r="M411" s="7"/>
      <c r="N411" s="8"/>
      <c r="O411" s="9" cm="1">
        <f t="array" ref="O411">_xlfn.IFS(AND(B411="Short",F411=Q411),(D411-F411)/D411,AND(B411="Long",F411=Q411),(F411/D411)-1,AND(B411="Long",F411&lt;&gt;Q411),(F411/D411)-1,AND(B411="Short",F411&lt;&gt;Q411),(D411-F411)/D411)</f>
        <v>0.15251989389920428</v>
      </c>
      <c r="P411" t="s">
        <v>23</v>
      </c>
      <c r="Q411" s="7">
        <v>31.283999999999999</v>
      </c>
      <c r="R411" s="8">
        <v>43685</v>
      </c>
      <c r="S411" s="10">
        <f t="shared" si="18"/>
        <v>84</v>
      </c>
      <c r="T411" s="10">
        <v>1</v>
      </c>
      <c r="V411" s="11" t="str">
        <f t="shared" si="19"/>
        <v>1</v>
      </c>
      <c r="X411" s="10">
        <v>0</v>
      </c>
      <c r="AC411">
        <f t="shared" si="20"/>
        <v>84</v>
      </c>
    </row>
    <row r="412" spans="1:29" hidden="1" x14ac:dyDescent="0.2">
      <c r="A412" t="s">
        <v>257</v>
      </c>
      <c r="B412" t="s">
        <v>25</v>
      </c>
      <c r="C412" s="6">
        <v>43906</v>
      </c>
      <c r="D412" s="7">
        <v>21.207000000000001</v>
      </c>
      <c r="E412" s="6">
        <v>43915</v>
      </c>
      <c r="F412" s="7">
        <v>24.277000000000001</v>
      </c>
      <c r="G412">
        <v>1</v>
      </c>
      <c r="H412">
        <v>0</v>
      </c>
      <c r="J412" s="7"/>
      <c r="K412" s="8"/>
      <c r="M412" s="7"/>
      <c r="N412" s="8"/>
      <c r="O412" s="9" cm="1">
        <f t="array" ref="O412">_xlfn.IFS(AND(B412="Short",F412=Q412),(D412-F412)/D412,AND(B412="Long",F412=Q412),(F412/D412)-1,AND(B412="Long",F412&lt;&gt;Q412),(F412/D412)-1,AND(B412="Short",F412&lt;&gt;Q412),(D412-F412)/D412)</f>
        <v>0.14476352147875704</v>
      </c>
      <c r="P412" t="s">
        <v>23</v>
      </c>
      <c r="Q412" s="7">
        <v>24.277000000000001</v>
      </c>
      <c r="R412" s="8">
        <v>43906</v>
      </c>
      <c r="S412" s="10">
        <f t="shared" si="18"/>
        <v>9</v>
      </c>
      <c r="T412" s="10">
        <v>1</v>
      </c>
      <c r="V412" s="11" t="str">
        <f t="shared" si="19"/>
        <v>1</v>
      </c>
      <c r="X412" s="10">
        <v>0</v>
      </c>
      <c r="AC412">
        <f t="shared" si="20"/>
        <v>9</v>
      </c>
    </row>
    <row r="413" spans="1:29" hidden="1" x14ac:dyDescent="0.2">
      <c r="A413" t="s">
        <v>246</v>
      </c>
      <c r="B413" t="s">
        <v>22</v>
      </c>
      <c r="C413" s="6">
        <v>45204</v>
      </c>
      <c r="D413" s="7">
        <v>100.471</v>
      </c>
      <c r="E413" s="6">
        <v>45211</v>
      </c>
      <c r="F413" s="7">
        <v>89.381</v>
      </c>
      <c r="G413">
        <v>1</v>
      </c>
      <c r="H413">
        <v>0</v>
      </c>
      <c r="J413" s="7"/>
      <c r="K413" s="8"/>
      <c r="M413" s="7"/>
      <c r="N413" s="8"/>
      <c r="O413" s="9" cm="1">
        <f t="array" ref="O413">_xlfn.IFS(AND(B413="Short",F413=Q413),(D413-F413)/D413,AND(B413="Long",F413=Q413),(F413/D413)-1,AND(B413="Long",F413&lt;&gt;Q413),(F413/D413)-1,AND(B413="Short",F413&lt;&gt;Q413),(D413-F413)/D413)</f>
        <v>0.11038010968339125</v>
      </c>
      <c r="P413" t="s">
        <v>23</v>
      </c>
      <c r="Q413" s="7">
        <v>89.381</v>
      </c>
      <c r="R413" s="8">
        <v>45204</v>
      </c>
      <c r="S413" s="10">
        <f t="shared" si="18"/>
        <v>7</v>
      </c>
      <c r="T413" s="10">
        <v>1</v>
      </c>
      <c r="V413" s="11" t="str">
        <f t="shared" si="19"/>
        <v>1</v>
      </c>
      <c r="X413" s="10">
        <v>0</v>
      </c>
      <c r="AC413">
        <f t="shared" si="20"/>
        <v>7</v>
      </c>
    </row>
    <row r="414" spans="1:29" hidden="1" x14ac:dyDescent="0.2">
      <c r="A414" t="s">
        <v>260</v>
      </c>
      <c r="B414" t="s">
        <v>25</v>
      </c>
      <c r="C414" s="6">
        <v>43906</v>
      </c>
      <c r="D414" s="7">
        <v>130.358</v>
      </c>
      <c r="E414" s="6">
        <v>43907</v>
      </c>
      <c r="F414" s="7">
        <v>147.03800000000001</v>
      </c>
      <c r="G414">
        <v>1</v>
      </c>
      <c r="H414">
        <v>0</v>
      </c>
      <c r="J414" s="7"/>
      <c r="K414" s="8"/>
      <c r="M414" s="7"/>
      <c r="N414" s="8"/>
      <c r="O414" s="9" cm="1">
        <f t="array" ref="O414">_xlfn.IFS(AND(B414="Short",F414=Q414),(D414-F414)/D414,AND(B414="Long",F414=Q414),(F414/D414)-1,AND(B414="Long",F414&lt;&gt;Q414),(F414/D414)-1,AND(B414="Short",F414&lt;&gt;Q414),(D414-F414)/D414)</f>
        <v>0.12795532303349244</v>
      </c>
      <c r="P414" t="s">
        <v>23</v>
      </c>
      <c r="Q414" s="7">
        <v>147.03800000000001</v>
      </c>
      <c r="R414" s="8">
        <v>43906</v>
      </c>
      <c r="S414" s="10">
        <f t="shared" si="18"/>
        <v>1</v>
      </c>
      <c r="T414" s="10">
        <v>1</v>
      </c>
      <c r="V414" s="11" t="str">
        <f t="shared" si="19"/>
        <v>1</v>
      </c>
      <c r="X414" s="10">
        <v>0</v>
      </c>
      <c r="AC414">
        <f t="shared" si="20"/>
        <v>1</v>
      </c>
    </row>
    <row r="415" spans="1:29" hidden="1" x14ac:dyDescent="0.2">
      <c r="A415" t="s">
        <v>260</v>
      </c>
      <c r="B415" t="s">
        <v>25</v>
      </c>
      <c r="C415" s="6">
        <v>43908</v>
      </c>
      <c r="D415" s="7">
        <v>133.988</v>
      </c>
      <c r="E415" s="6">
        <v>43928</v>
      </c>
      <c r="F415" s="7">
        <v>151.36799999999999</v>
      </c>
      <c r="G415">
        <v>1</v>
      </c>
      <c r="H415">
        <v>0</v>
      </c>
      <c r="J415" s="7"/>
      <c r="K415" s="8"/>
      <c r="M415" s="7"/>
      <c r="N415" s="8"/>
      <c r="O415" s="9" cm="1">
        <f t="array" ref="O415">_xlfn.IFS(AND(B415="Short",F415=Q415),(D415-F415)/D415,AND(B415="Long",F415=Q415),(F415/D415)-1,AND(B415="Long",F415&lt;&gt;Q415),(F415/D415)-1,AND(B415="Short",F415&lt;&gt;Q415),(D415-F415)/D415)</f>
        <v>0.12971310863659435</v>
      </c>
      <c r="P415" t="s">
        <v>23</v>
      </c>
      <c r="Q415" s="7">
        <v>151.36799999999999</v>
      </c>
      <c r="R415" s="8">
        <v>43908</v>
      </c>
      <c r="S415" s="10">
        <f t="shared" si="18"/>
        <v>20</v>
      </c>
      <c r="T415" s="10">
        <v>1</v>
      </c>
      <c r="V415" s="11" t="str">
        <f t="shared" si="19"/>
        <v>1</v>
      </c>
      <c r="X415" s="10">
        <v>0</v>
      </c>
      <c r="AC415">
        <f t="shared" si="20"/>
        <v>20</v>
      </c>
    </row>
    <row r="416" spans="1:29" hidden="1" x14ac:dyDescent="0.2">
      <c r="A416" t="s">
        <v>282</v>
      </c>
      <c r="B416" t="s">
        <v>22</v>
      </c>
      <c r="C416" s="6">
        <v>44372</v>
      </c>
      <c r="D416" s="7">
        <v>150.529</v>
      </c>
      <c r="E416" s="6">
        <v>44616</v>
      </c>
      <c r="F416" s="7">
        <v>131.71899999999999</v>
      </c>
      <c r="G416">
        <v>1</v>
      </c>
      <c r="H416">
        <v>0</v>
      </c>
      <c r="J416" s="7"/>
      <c r="K416" s="8"/>
      <c r="M416" s="7"/>
      <c r="N416" s="8"/>
      <c r="O416" s="9" cm="1">
        <f t="array" ref="O416">_xlfn.IFS(AND(B416="Short",F416=Q416),(D416-F416)/D416,AND(B416="Long",F416=Q416),(F416/D416)-1,AND(B416="Long",F416&lt;&gt;Q416),(F416/D416)-1,AND(B416="Short",F416&lt;&gt;Q416),(D416-F416)/D416)</f>
        <v>0.12495931016614741</v>
      </c>
      <c r="P416" t="s">
        <v>23</v>
      </c>
      <c r="Q416" s="7">
        <v>131.71899999999999</v>
      </c>
      <c r="R416" s="8">
        <v>44372</v>
      </c>
      <c r="S416" s="10">
        <f t="shared" si="18"/>
        <v>244</v>
      </c>
      <c r="T416" s="10">
        <v>1</v>
      </c>
      <c r="V416" s="11" t="str">
        <f t="shared" si="19"/>
        <v>1</v>
      </c>
      <c r="X416" s="10">
        <v>0</v>
      </c>
      <c r="AC416">
        <f t="shared" si="20"/>
        <v>244</v>
      </c>
    </row>
    <row r="417" spans="1:29" hidden="1" x14ac:dyDescent="0.2">
      <c r="A417" t="s">
        <v>270</v>
      </c>
      <c r="B417" t="s">
        <v>25</v>
      </c>
      <c r="C417" s="6">
        <v>43906</v>
      </c>
      <c r="D417" s="7">
        <v>45.582299999999996</v>
      </c>
      <c r="E417" s="6">
        <v>43914</v>
      </c>
      <c r="F417" s="7">
        <v>51.072299999999998</v>
      </c>
      <c r="G417">
        <v>1</v>
      </c>
      <c r="H417">
        <v>0</v>
      </c>
      <c r="J417" s="7"/>
      <c r="K417" s="8"/>
      <c r="M417" s="7"/>
      <c r="N417" s="8"/>
      <c r="O417" s="9" cm="1">
        <f t="array" ref="O417">_xlfn.IFS(AND(B417="Short",F417=Q417),(D417-F417)/D417,AND(B417="Long",F417=Q417),(F417/D417)-1,AND(B417="Long",F417&lt;&gt;Q417),(F417/D417)-1,AND(B417="Short",F417&lt;&gt;Q417),(D417-F417)/D417)</f>
        <v>0.12044148715619873</v>
      </c>
      <c r="P417" t="s">
        <v>23</v>
      </c>
      <c r="Q417" s="7">
        <v>51.072299999999998</v>
      </c>
      <c r="R417" s="8">
        <v>43906</v>
      </c>
      <c r="S417" s="10">
        <f t="shared" si="18"/>
        <v>8</v>
      </c>
      <c r="T417" s="10">
        <v>1</v>
      </c>
      <c r="V417" s="11" t="str">
        <f t="shared" si="19"/>
        <v>1</v>
      </c>
      <c r="X417" s="10">
        <v>0</v>
      </c>
      <c r="AC417">
        <f t="shared" si="20"/>
        <v>8</v>
      </c>
    </row>
    <row r="418" spans="1:29" hidden="1" x14ac:dyDescent="0.2">
      <c r="A418" t="s">
        <v>251</v>
      </c>
      <c r="B418" t="s">
        <v>25</v>
      </c>
      <c r="C418" s="6">
        <v>43906</v>
      </c>
      <c r="D418" s="7">
        <v>40.252000000000002</v>
      </c>
      <c r="E418" s="6">
        <v>43915</v>
      </c>
      <c r="F418" s="7">
        <v>47.572000000000003</v>
      </c>
      <c r="G418">
        <v>1</v>
      </c>
      <c r="H418">
        <v>0</v>
      </c>
      <c r="J418" s="7"/>
      <c r="K418" s="8"/>
      <c r="M418" s="7"/>
      <c r="N418" s="8"/>
      <c r="O418" s="9" cm="1">
        <f t="array" ref="O418">_xlfn.IFS(AND(B418="Short",F418=Q418),(D418-F418)/D418,AND(B418="Long",F418=Q418),(F418/D418)-1,AND(B418="Long",F418&lt;&gt;Q418),(F418/D418)-1,AND(B418="Short",F418&lt;&gt;Q418),(D418-F418)/D418)</f>
        <v>0.18185431779787331</v>
      </c>
      <c r="P418" t="s">
        <v>23</v>
      </c>
      <c r="Q418" s="7">
        <v>47.572000000000003</v>
      </c>
      <c r="R418" s="8">
        <v>43906</v>
      </c>
      <c r="S418" s="10">
        <f t="shared" si="18"/>
        <v>9</v>
      </c>
      <c r="T418" s="10">
        <v>1</v>
      </c>
      <c r="V418" s="11" t="str">
        <f t="shared" si="19"/>
        <v>1</v>
      </c>
      <c r="X418" s="10">
        <v>0</v>
      </c>
      <c r="AC418">
        <f t="shared" si="20"/>
        <v>9</v>
      </c>
    </row>
    <row r="419" spans="1:29" hidden="1" x14ac:dyDescent="0.2">
      <c r="A419" t="s">
        <v>270</v>
      </c>
      <c r="B419" t="s">
        <v>22</v>
      </c>
      <c r="C419" s="6">
        <v>44701</v>
      </c>
      <c r="D419" s="7">
        <v>160.95767000000001</v>
      </c>
      <c r="E419" s="6">
        <v>44869</v>
      </c>
      <c r="F419" s="7">
        <v>143.73437000000001</v>
      </c>
      <c r="G419">
        <v>1</v>
      </c>
      <c r="H419">
        <v>0</v>
      </c>
      <c r="J419" s="7"/>
      <c r="K419" s="8"/>
      <c r="M419" s="7"/>
      <c r="N419" s="8"/>
      <c r="O419" s="9" cm="1">
        <f t="array" ref="O419">_xlfn.IFS(AND(B419="Short",F419=Q419),(D419-F419)/D419,AND(B419="Long",F419=Q419),(F419/D419)-1,AND(B419="Long",F419&lt;&gt;Q419),(F419/D419)-1,AND(B419="Short",F419&lt;&gt;Q419),(D419-F419)/D419)</f>
        <v>0.10700515234844039</v>
      </c>
      <c r="P419" t="s">
        <v>23</v>
      </c>
      <c r="Q419" s="7">
        <v>143.73437000000001</v>
      </c>
      <c r="R419" s="8">
        <v>44701</v>
      </c>
      <c r="S419" s="10">
        <f t="shared" si="18"/>
        <v>168</v>
      </c>
      <c r="T419" s="10">
        <v>1</v>
      </c>
      <c r="V419" s="11" t="str">
        <f t="shared" si="19"/>
        <v>1</v>
      </c>
      <c r="X419" s="10">
        <v>0</v>
      </c>
      <c r="AC419">
        <f t="shared" si="20"/>
        <v>168</v>
      </c>
    </row>
    <row r="420" spans="1:29" hidden="1" x14ac:dyDescent="0.2">
      <c r="A420" t="s">
        <v>265</v>
      </c>
      <c r="B420" t="s">
        <v>25</v>
      </c>
      <c r="C420" s="6">
        <v>43906</v>
      </c>
      <c r="D420" s="7">
        <v>13.286</v>
      </c>
      <c r="E420" s="6">
        <v>43930</v>
      </c>
      <c r="F420" s="7">
        <v>14.946</v>
      </c>
      <c r="G420">
        <v>1</v>
      </c>
      <c r="H420">
        <v>0</v>
      </c>
      <c r="J420" s="7"/>
      <c r="K420" s="8"/>
      <c r="M420" s="7"/>
      <c r="N420" s="8"/>
      <c r="O420" s="9" cm="1">
        <f t="array" ref="O420">_xlfn.IFS(AND(B420="Short",F420=Q420),(D420-F420)/D420,AND(B420="Long",F420=Q420),(F420/D420)-1,AND(B420="Long",F420&lt;&gt;Q420),(F420/D420)-1,AND(B420="Short",F420&lt;&gt;Q420),(D420-F420)/D420)</f>
        <v>0.12494354960108378</v>
      </c>
      <c r="P420" t="s">
        <v>23</v>
      </c>
      <c r="Q420" s="7">
        <v>14.946</v>
      </c>
      <c r="R420" s="8">
        <v>43906</v>
      </c>
      <c r="S420" s="10">
        <f t="shared" si="18"/>
        <v>24</v>
      </c>
      <c r="T420" s="10">
        <v>1</v>
      </c>
      <c r="V420" s="11" t="str">
        <f t="shared" si="19"/>
        <v>1</v>
      </c>
      <c r="X420" s="10">
        <v>0</v>
      </c>
      <c r="AC420">
        <f t="shared" si="20"/>
        <v>24</v>
      </c>
    </row>
    <row r="421" spans="1:29" hidden="1" x14ac:dyDescent="0.2">
      <c r="A421" t="s">
        <v>275</v>
      </c>
      <c r="B421" t="s">
        <v>22</v>
      </c>
      <c r="C421" s="6">
        <v>44698</v>
      </c>
      <c r="D421" s="7">
        <v>30.558</v>
      </c>
      <c r="E421" s="6">
        <v>44725</v>
      </c>
      <c r="F421" s="7">
        <v>27.738</v>
      </c>
      <c r="G421">
        <v>1</v>
      </c>
      <c r="H421">
        <v>0</v>
      </c>
      <c r="J421" s="7"/>
      <c r="K421" s="8"/>
      <c r="M421" s="7"/>
      <c r="N421" s="8"/>
      <c r="O421" s="9" cm="1">
        <f t="array" ref="O421">_xlfn.IFS(AND(B421="Short",F421=Q421),(D421-F421)/D421,AND(B421="Long",F421=Q421),(F421/D421)-1,AND(B421="Long",F421&lt;&gt;Q421),(F421/D421)-1,AND(B421="Short",F421&lt;&gt;Q421),(D421-F421)/D421)</f>
        <v>9.228352640879639E-2</v>
      </c>
      <c r="P421" t="s">
        <v>23</v>
      </c>
      <c r="Q421" s="7">
        <v>27.738</v>
      </c>
      <c r="R421" s="8">
        <v>44698</v>
      </c>
      <c r="S421" s="10">
        <f t="shared" si="18"/>
        <v>27</v>
      </c>
      <c r="T421" s="10">
        <v>1</v>
      </c>
      <c r="V421" s="11" t="str">
        <f t="shared" si="19"/>
        <v>1</v>
      </c>
      <c r="X421" s="10">
        <v>0</v>
      </c>
      <c r="AC421">
        <f t="shared" si="20"/>
        <v>27</v>
      </c>
    </row>
    <row r="422" spans="1:29" hidden="1" x14ac:dyDescent="0.2">
      <c r="A422" t="s">
        <v>275</v>
      </c>
      <c r="B422" t="s">
        <v>25</v>
      </c>
      <c r="C422" s="6">
        <v>44867</v>
      </c>
      <c r="D422" s="7">
        <v>17.199000000000002</v>
      </c>
      <c r="E422" s="6">
        <v>44880</v>
      </c>
      <c r="F422" s="7">
        <v>19.388999999999999</v>
      </c>
      <c r="G422">
        <v>1</v>
      </c>
      <c r="H422">
        <v>0</v>
      </c>
      <c r="J422" s="7"/>
      <c r="K422" s="8"/>
      <c r="M422" s="7"/>
      <c r="N422" s="8"/>
      <c r="O422" s="9" cm="1">
        <f t="array" ref="O422">_xlfn.IFS(AND(B422="Short",F422=Q422),(D422-F422)/D422,AND(B422="Long",F422=Q422),(F422/D422)-1,AND(B422="Long",F422&lt;&gt;Q422),(F422/D422)-1,AND(B422="Short",F422&lt;&gt;Q422),(D422-F422)/D422)</f>
        <v>0.12733298447584152</v>
      </c>
      <c r="P422" t="s">
        <v>23</v>
      </c>
      <c r="Q422" s="7">
        <v>19.388999999999999</v>
      </c>
      <c r="R422" s="8">
        <v>44867</v>
      </c>
      <c r="S422" s="10">
        <f t="shared" si="18"/>
        <v>13</v>
      </c>
      <c r="T422" s="10">
        <v>1</v>
      </c>
      <c r="V422" s="11" t="str">
        <f t="shared" si="19"/>
        <v>1</v>
      </c>
      <c r="X422" s="10">
        <v>0</v>
      </c>
      <c r="AC422">
        <f t="shared" si="20"/>
        <v>13</v>
      </c>
    </row>
    <row r="423" spans="1:29" hidden="1" x14ac:dyDescent="0.2">
      <c r="A423" t="s">
        <v>275</v>
      </c>
      <c r="B423" t="s">
        <v>22</v>
      </c>
      <c r="C423" s="6">
        <v>45322</v>
      </c>
      <c r="D423" s="7">
        <v>15.462</v>
      </c>
      <c r="E423" s="6">
        <v>45329</v>
      </c>
      <c r="F423" s="7">
        <v>13.481999999999999</v>
      </c>
      <c r="G423">
        <v>1</v>
      </c>
      <c r="H423">
        <v>0</v>
      </c>
      <c r="J423" s="7"/>
      <c r="K423" s="8"/>
      <c r="M423" s="7"/>
      <c r="N423" s="8"/>
      <c r="O423" s="9" cm="1">
        <f t="array" ref="O423">_xlfn.IFS(AND(B423="Short",F423=Q423),(D423-F423)/D423,AND(B423="Long",F423=Q423),(F423/D423)-1,AND(B423="Long",F423&lt;&gt;Q423),(F423/D423)-1,AND(B423="Short",F423&lt;&gt;Q423),(D423-F423)/D423)</f>
        <v>0.12805587892898723</v>
      </c>
      <c r="P423" t="s">
        <v>23</v>
      </c>
      <c r="Q423" s="7">
        <v>13.481999999999999</v>
      </c>
      <c r="R423" s="8">
        <v>45322</v>
      </c>
      <c r="S423" s="10">
        <f t="shared" si="18"/>
        <v>7</v>
      </c>
      <c r="T423" s="10">
        <v>1</v>
      </c>
      <c r="V423" s="11" t="str">
        <f t="shared" si="19"/>
        <v>1</v>
      </c>
      <c r="X423" s="10">
        <v>0</v>
      </c>
      <c r="AC423">
        <f t="shared" si="20"/>
        <v>7</v>
      </c>
    </row>
    <row r="424" spans="1:29" hidden="1" x14ac:dyDescent="0.2">
      <c r="A424" t="s">
        <v>275</v>
      </c>
      <c r="B424" t="s">
        <v>22</v>
      </c>
      <c r="C424" s="6">
        <v>45476</v>
      </c>
      <c r="D424" s="7">
        <v>11.98</v>
      </c>
      <c r="E424" s="6">
        <v>45509</v>
      </c>
      <c r="F424" s="7">
        <v>10.58</v>
      </c>
      <c r="G424">
        <v>1</v>
      </c>
      <c r="H424">
        <v>0</v>
      </c>
      <c r="J424" s="7"/>
      <c r="K424" s="8"/>
      <c r="M424" s="7"/>
      <c r="N424" s="8"/>
      <c r="O424" s="9" cm="1">
        <f t="array" ref="O424">_xlfn.IFS(AND(B424="Short",F424=Q424),(D424-F424)/D424,AND(B424="Long",F424=Q424),(F424/D424)-1,AND(B424="Long",F424&lt;&gt;Q424),(F424/D424)-1,AND(B424="Short",F424&lt;&gt;Q424),(D424-F424)/D424)</f>
        <v>0.11686143572621037</v>
      </c>
      <c r="P424" t="s">
        <v>23</v>
      </c>
      <c r="Q424" s="7">
        <v>10.58</v>
      </c>
      <c r="R424" s="8">
        <v>45476</v>
      </c>
      <c r="S424" s="10">
        <f t="shared" si="18"/>
        <v>33</v>
      </c>
      <c r="T424" s="10">
        <v>1</v>
      </c>
      <c r="V424" s="11" t="str">
        <f t="shared" si="19"/>
        <v>1</v>
      </c>
      <c r="X424" s="10">
        <v>0</v>
      </c>
      <c r="AC424">
        <f t="shared" si="20"/>
        <v>33</v>
      </c>
    </row>
    <row r="425" spans="1:29" x14ac:dyDescent="0.2">
      <c r="A425" t="s">
        <v>266</v>
      </c>
      <c r="B425" t="s">
        <v>25</v>
      </c>
      <c r="C425" s="6">
        <v>44833</v>
      </c>
      <c r="D425" s="7">
        <v>75.016999999999996</v>
      </c>
      <c r="E425" s="6">
        <v>45201</v>
      </c>
      <c r="F425" s="7">
        <v>69.739999999999995</v>
      </c>
      <c r="G425">
        <v>0</v>
      </c>
      <c r="H425">
        <v>0</v>
      </c>
      <c r="J425" s="7"/>
      <c r="K425" s="8"/>
      <c r="M425" s="7"/>
      <c r="N425" s="8"/>
      <c r="O425" s="9" cm="1">
        <f t="array" ref="O425">_xlfn.IFS(AND(B425="Short",F425=Q425),(D425-F425)/D425,AND(B425="Long",F425=Q425),(F425/D425)-1,AND(B425="Long",F425&lt;&gt;Q425),(F425/D425)-1,AND(B425="Short",F425&lt;&gt;Q425),(D425-F425)/D425)</f>
        <v>-7.0344055347454582E-2</v>
      </c>
      <c r="P425" t="s">
        <v>23</v>
      </c>
      <c r="Q425" s="7">
        <v>87.686999999999998</v>
      </c>
      <c r="R425" s="8">
        <v>44833</v>
      </c>
      <c r="S425" s="10">
        <f t="shared" si="18"/>
        <v>368</v>
      </c>
      <c r="T425" s="10">
        <v>0</v>
      </c>
      <c r="V425" s="11" t="b">
        <f t="shared" si="19"/>
        <v>0</v>
      </c>
      <c r="X425" s="10">
        <v>0</v>
      </c>
      <c r="AC425" t="b">
        <f t="shared" si="20"/>
        <v>0</v>
      </c>
    </row>
    <row r="426" spans="1:29" hidden="1" x14ac:dyDescent="0.2">
      <c r="A426" t="s">
        <v>277</v>
      </c>
      <c r="B426" t="s">
        <v>25</v>
      </c>
      <c r="C426" s="6">
        <v>43899</v>
      </c>
      <c r="D426" s="7">
        <v>242.798</v>
      </c>
      <c r="E426" s="6">
        <v>43950</v>
      </c>
      <c r="F426" s="7">
        <v>270.47800000000001</v>
      </c>
      <c r="G426">
        <v>1</v>
      </c>
      <c r="H426">
        <v>0</v>
      </c>
      <c r="J426" s="7"/>
      <c r="K426" s="8"/>
      <c r="M426" s="7"/>
      <c r="N426" s="8"/>
      <c r="O426" s="9" cm="1">
        <f t="array" ref="O426">_xlfn.IFS(AND(B426="Short",F426=Q426),(D426-F426)/D426,AND(B426="Long",F426=Q426),(F426/D426)-1,AND(B426="Long",F426&lt;&gt;Q426),(F426/D426)-1,AND(B426="Short",F426&lt;&gt;Q426),(D426-F426)/D426)</f>
        <v>0.11400423397227333</v>
      </c>
      <c r="P426" t="s">
        <v>23</v>
      </c>
      <c r="Q426" s="7">
        <v>270.47800000000001</v>
      </c>
      <c r="R426" s="8">
        <v>43899</v>
      </c>
      <c r="S426" s="10">
        <f t="shared" si="18"/>
        <v>51</v>
      </c>
      <c r="T426" s="10">
        <v>1</v>
      </c>
      <c r="V426" s="11" t="str">
        <f t="shared" si="19"/>
        <v>1</v>
      </c>
      <c r="X426" s="10">
        <v>0</v>
      </c>
      <c r="AC426">
        <f t="shared" si="20"/>
        <v>51</v>
      </c>
    </row>
    <row r="427" spans="1:29" hidden="1" x14ac:dyDescent="0.2">
      <c r="A427" t="s">
        <v>266</v>
      </c>
      <c r="B427" t="s">
        <v>22</v>
      </c>
      <c r="C427" s="6">
        <v>45281</v>
      </c>
      <c r="D427" s="7">
        <v>83.248000000000005</v>
      </c>
      <c r="E427" s="6">
        <v>45294</v>
      </c>
      <c r="F427" s="7">
        <v>73.727999999999994</v>
      </c>
      <c r="G427">
        <v>1</v>
      </c>
      <c r="H427">
        <v>0</v>
      </c>
      <c r="J427" s="7"/>
      <c r="K427" s="8"/>
      <c r="M427" s="7"/>
      <c r="N427" s="8"/>
      <c r="O427" s="9" cm="1">
        <f t="array" ref="O427">_xlfn.IFS(AND(B427="Short",F427=Q427),(D427-F427)/D427,AND(B427="Long",F427=Q427),(F427/D427)-1,AND(B427="Long",F427&lt;&gt;Q427),(F427/D427)-1,AND(B427="Short",F427&lt;&gt;Q427),(D427-F427)/D427)</f>
        <v>0.11435710167211235</v>
      </c>
      <c r="P427" t="s">
        <v>23</v>
      </c>
      <c r="Q427" s="7">
        <v>73.727999999999994</v>
      </c>
      <c r="R427" s="8">
        <v>45281</v>
      </c>
      <c r="S427" s="10">
        <f t="shared" si="18"/>
        <v>13</v>
      </c>
      <c r="T427" s="10">
        <v>1</v>
      </c>
      <c r="V427" s="11" t="str">
        <f t="shared" si="19"/>
        <v>1</v>
      </c>
      <c r="X427" s="10">
        <v>0</v>
      </c>
      <c r="AC427">
        <f t="shared" si="20"/>
        <v>13</v>
      </c>
    </row>
    <row r="428" spans="1:29" hidden="1" x14ac:dyDescent="0.2">
      <c r="A428" t="s">
        <v>272</v>
      </c>
      <c r="B428" t="s">
        <v>25</v>
      </c>
      <c r="C428" s="6">
        <v>43906</v>
      </c>
      <c r="D428" s="7">
        <v>42.863</v>
      </c>
      <c r="E428" s="6">
        <v>43930</v>
      </c>
      <c r="F428" s="7">
        <v>49.093000000000004</v>
      </c>
      <c r="G428">
        <v>1</v>
      </c>
      <c r="H428">
        <v>0</v>
      </c>
      <c r="J428" s="7"/>
      <c r="K428" s="8"/>
      <c r="M428" s="7"/>
      <c r="N428" s="8"/>
      <c r="O428" s="9" cm="1">
        <f t="array" ref="O428">_xlfn.IFS(AND(B428="Short",F428=Q428),(D428-F428)/D428,AND(B428="Long",F428=Q428),(F428/D428)-1,AND(B428="Long",F428&lt;&gt;Q428),(F428/D428)-1,AND(B428="Short",F428&lt;&gt;Q428),(D428-F428)/D428)</f>
        <v>0.14534680260364419</v>
      </c>
      <c r="P428" t="s">
        <v>23</v>
      </c>
      <c r="Q428" s="7">
        <v>49.093000000000004</v>
      </c>
      <c r="R428" s="8">
        <v>43906</v>
      </c>
      <c r="S428" s="10">
        <f t="shared" si="18"/>
        <v>24</v>
      </c>
      <c r="T428" s="10">
        <v>1</v>
      </c>
      <c r="V428" s="11" t="str">
        <f t="shared" si="19"/>
        <v>1</v>
      </c>
      <c r="X428" s="10">
        <v>0</v>
      </c>
      <c r="AC428">
        <f t="shared" si="20"/>
        <v>24</v>
      </c>
    </row>
    <row r="429" spans="1:29" hidden="1" x14ac:dyDescent="0.2">
      <c r="A429" t="s">
        <v>281</v>
      </c>
      <c r="B429" t="s">
        <v>25</v>
      </c>
      <c r="C429" s="6">
        <v>43906</v>
      </c>
      <c r="D429" s="7">
        <v>64.405000000000001</v>
      </c>
      <c r="E429" s="6">
        <v>43979</v>
      </c>
      <c r="F429" s="7">
        <v>72.355000000000004</v>
      </c>
      <c r="G429">
        <v>1</v>
      </c>
      <c r="H429">
        <v>0</v>
      </c>
      <c r="J429" s="7"/>
      <c r="K429" s="8"/>
      <c r="M429" s="7"/>
      <c r="N429" s="8"/>
      <c r="O429" s="9" cm="1">
        <f t="array" ref="O429">_xlfn.IFS(AND(B429="Short",F429=Q429),(D429-F429)/D429,AND(B429="Long",F429=Q429),(F429/D429)-1,AND(B429="Long",F429&lt;&gt;Q429),(F429/D429)-1,AND(B429="Short",F429&lt;&gt;Q429),(D429-F429)/D429)</f>
        <v>0.12343762130269398</v>
      </c>
      <c r="P429" t="s">
        <v>23</v>
      </c>
      <c r="Q429" s="7">
        <v>72.355000000000004</v>
      </c>
      <c r="R429" s="8">
        <v>43906</v>
      </c>
      <c r="S429" s="10">
        <f t="shared" si="18"/>
        <v>73</v>
      </c>
      <c r="T429" s="10">
        <v>1</v>
      </c>
      <c r="V429" s="11" t="str">
        <f t="shared" si="19"/>
        <v>1</v>
      </c>
      <c r="X429" s="10">
        <v>0</v>
      </c>
      <c r="AC429">
        <f t="shared" si="20"/>
        <v>73</v>
      </c>
    </row>
    <row r="430" spans="1:29" hidden="1" x14ac:dyDescent="0.2">
      <c r="A430" t="s">
        <v>254</v>
      </c>
      <c r="B430" t="s">
        <v>25</v>
      </c>
      <c r="C430" s="6">
        <v>43902</v>
      </c>
      <c r="D430" s="7">
        <v>37.627000000000002</v>
      </c>
      <c r="E430" s="6">
        <v>43903</v>
      </c>
      <c r="F430" s="7">
        <v>42.497</v>
      </c>
      <c r="G430">
        <v>1</v>
      </c>
      <c r="H430">
        <v>0</v>
      </c>
      <c r="J430" s="7"/>
      <c r="K430" s="8"/>
      <c r="M430" s="7"/>
      <c r="N430" s="8"/>
      <c r="O430" s="9" cm="1">
        <f t="array" ref="O430">_xlfn.IFS(AND(B430="Short",F430=Q430),(D430-F430)/D430,AND(B430="Long",F430=Q430),(F430/D430)-1,AND(B430="Long",F430&lt;&gt;Q430),(F430/D430)-1,AND(B430="Short",F430&lt;&gt;Q430),(D430-F430)/D430)</f>
        <v>0.12942833603529369</v>
      </c>
      <c r="P430" t="s">
        <v>23</v>
      </c>
      <c r="Q430" s="7">
        <v>42.497</v>
      </c>
      <c r="R430" s="8">
        <v>43902</v>
      </c>
      <c r="S430" s="10">
        <f t="shared" si="18"/>
        <v>1</v>
      </c>
      <c r="T430" s="10">
        <v>1</v>
      </c>
      <c r="V430" s="11" t="str">
        <f t="shared" si="19"/>
        <v>1</v>
      </c>
      <c r="X430" s="10">
        <v>0</v>
      </c>
      <c r="AC430">
        <f t="shared" si="20"/>
        <v>1</v>
      </c>
    </row>
    <row r="431" spans="1:29" hidden="1" x14ac:dyDescent="0.2">
      <c r="A431" t="s">
        <v>254</v>
      </c>
      <c r="B431" t="s">
        <v>22</v>
      </c>
      <c r="C431" s="6">
        <v>43903</v>
      </c>
      <c r="D431" s="7">
        <v>41.491999999999997</v>
      </c>
      <c r="E431" s="6">
        <v>43906</v>
      </c>
      <c r="F431" s="7">
        <v>35.612000000000002</v>
      </c>
      <c r="G431">
        <v>1</v>
      </c>
      <c r="H431">
        <v>0</v>
      </c>
      <c r="J431" s="7"/>
      <c r="K431" s="8"/>
      <c r="M431" s="7"/>
      <c r="N431" s="8"/>
      <c r="O431" s="9" cm="1">
        <f t="array" ref="O431">_xlfn.IFS(AND(B431="Short",F431=Q431),(D431-F431)/D431,AND(B431="Long",F431=Q431),(F431/D431)-1,AND(B431="Long",F431&lt;&gt;Q431),(F431/D431)-1,AND(B431="Short",F431&lt;&gt;Q431),(D431-F431)/D431)</f>
        <v>0.1417140653619974</v>
      </c>
      <c r="P431" t="s">
        <v>23</v>
      </c>
      <c r="Q431" s="7">
        <v>35.612000000000002</v>
      </c>
      <c r="R431" s="8">
        <v>43903</v>
      </c>
      <c r="S431" s="10">
        <f t="shared" si="18"/>
        <v>3</v>
      </c>
      <c r="T431" s="10">
        <v>1</v>
      </c>
      <c r="V431" s="11" t="str">
        <f t="shared" si="19"/>
        <v>1</v>
      </c>
      <c r="X431" s="10">
        <v>0</v>
      </c>
      <c r="AC431">
        <f t="shared" si="20"/>
        <v>3</v>
      </c>
    </row>
    <row r="432" spans="1:29" hidden="1" x14ac:dyDescent="0.2">
      <c r="A432" t="s">
        <v>254</v>
      </c>
      <c r="B432" t="s">
        <v>22</v>
      </c>
      <c r="C432" s="6">
        <v>43914</v>
      </c>
      <c r="D432" s="7">
        <v>40.848999999999997</v>
      </c>
      <c r="E432" s="6">
        <v>43923</v>
      </c>
      <c r="F432" s="7">
        <v>36.939</v>
      </c>
      <c r="G432">
        <v>1</v>
      </c>
      <c r="H432">
        <v>0</v>
      </c>
      <c r="J432" s="7"/>
      <c r="K432" s="8"/>
      <c r="M432" s="7"/>
      <c r="N432" s="8"/>
      <c r="O432" s="9" cm="1">
        <f t="array" ref="O432">_xlfn.IFS(AND(B432="Short",F432=Q432),(D432-F432)/D432,AND(B432="Long",F432=Q432),(F432/D432)-1,AND(B432="Long",F432&lt;&gt;Q432),(F432/D432)-1,AND(B432="Short",F432&lt;&gt;Q432),(D432-F432)/D432)</f>
        <v>9.5718377438860122E-2</v>
      </c>
      <c r="P432" t="s">
        <v>23</v>
      </c>
      <c r="Q432" s="7">
        <v>36.939</v>
      </c>
      <c r="R432" s="8">
        <v>43914</v>
      </c>
      <c r="S432" s="10">
        <f t="shared" si="18"/>
        <v>9</v>
      </c>
      <c r="T432" s="10">
        <v>1</v>
      </c>
      <c r="V432" s="11" t="str">
        <f t="shared" si="19"/>
        <v>1</v>
      </c>
      <c r="X432" s="10">
        <v>0</v>
      </c>
      <c r="AC432">
        <f t="shared" si="20"/>
        <v>9</v>
      </c>
    </row>
    <row r="433" spans="1:29" hidden="1" x14ac:dyDescent="0.2">
      <c r="A433" t="s">
        <v>286</v>
      </c>
      <c r="B433" t="s">
        <v>25</v>
      </c>
      <c r="C433" s="6">
        <v>43906</v>
      </c>
      <c r="D433" s="7">
        <v>39.147970000000001</v>
      </c>
      <c r="E433" s="6">
        <v>43928</v>
      </c>
      <c r="F433" s="7">
        <v>43.894669999999998</v>
      </c>
      <c r="G433">
        <v>1</v>
      </c>
      <c r="H433">
        <v>0</v>
      </c>
      <c r="J433" s="7"/>
      <c r="K433" s="8"/>
      <c r="M433" s="7"/>
      <c r="N433" s="8"/>
      <c r="O433" s="9" cm="1">
        <f t="array" ref="O433">_xlfn.IFS(AND(B433="Short",F433=Q433),(D433-F433)/D433,AND(B433="Long",F433=Q433),(F433/D433)-1,AND(B433="Long",F433&lt;&gt;Q433),(F433/D433)-1,AND(B433="Short",F433&lt;&gt;Q433),(D433-F433)/D433)</f>
        <v>0.12125022063723856</v>
      </c>
      <c r="P433" t="s">
        <v>23</v>
      </c>
      <c r="Q433" s="7">
        <v>43.894669999999998</v>
      </c>
      <c r="R433" s="8">
        <v>43906</v>
      </c>
      <c r="S433" s="10">
        <f t="shared" si="18"/>
        <v>22</v>
      </c>
      <c r="T433" s="10">
        <v>1</v>
      </c>
      <c r="V433" s="11" t="str">
        <f t="shared" si="19"/>
        <v>1</v>
      </c>
      <c r="X433" s="10">
        <v>0</v>
      </c>
      <c r="AC433">
        <f t="shared" si="20"/>
        <v>22</v>
      </c>
    </row>
    <row r="434" spans="1:29" hidden="1" x14ac:dyDescent="0.2">
      <c r="A434" t="s">
        <v>254</v>
      </c>
      <c r="B434" t="s">
        <v>22</v>
      </c>
      <c r="C434" s="6">
        <v>43938</v>
      </c>
      <c r="D434" s="7">
        <v>40.414000000000001</v>
      </c>
      <c r="E434" s="6">
        <v>43942</v>
      </c>
      <c r="F434" s="7">
        <v>35.954000000000001</v>
      </c>
      <c r="G434">
        <v>1</v>
      </c>
      <c r="H434">
        <v>0</v>
      </c>
      <c r="J434" s="7"/>
      <c r="K434" s="8"/>
      <c r="M434" s="7"/>
      <c r="N434" s="8"/>
      <c r="O434" s="9" cm="1">
        <f t="array" ref="O434">_xlfn.IFS(AND(B434="Short",F434=Q434),(D434-F434)/D434,AND(B434="Long",F434=Q434),(F434/D434)-1,AND(B434="Long",F434&lt;&gt;Q434),(F434/D434)-1,AND(B434="Short",F434&lt;&gt;Q434),(D434-F434)/D434)</f>
        <v>0.11035779680308806</v>
      </c>
      <c r="P434" t="s">
        <v>23</v>
      </c>
      <c r="Q434" s="7">
        <v>35.954000000000001</v>
      </c>
      <c r="R434" s="8">
        <v>43938</v>
      </c>
      <c r="S434" s="10">
        <f t="shared" si="18"/>
        <v>4</v>
      </c>
      <c r="T434" s="10">
        <v>1</v>
      </c>
      <c r="V434" s="11" t="str">
        <f t="shared" si="19"/>
        <v>1</v>
      </c>
      <c r="X434" s="10">
        <v>0</v>
      </c>
      <c r="AC434">
        <f t="shared" si="20"/>
        <v>4</v>
      </c>
    </row>
    <row r="435" spans="1:29" hidden="1" x14ac:dyDescent="0.2">
      <c r="A435" t="s">
        <v>282</v>
      </c>
      <c r="B435" t="s">
        <v>25</v>
      </c>
      <c r="C435" s="6">
        <v>44834</v>
      </c>
      <c r="D435" s="7">
        <v>84.503</v>
      </c>
      <c r="E435" s="6">
        <v>44869</v>
      </c>
      <c r="F435" s="7">
        <v>96.533000000000001</v>
      </c>
      <c r="G435">
        <v>1</v>
      </c>
      <c r="H435">
        <v>0</v>
      </c>
      <c r="J435" s="7"/>
      <c r="K435" s="8"/>
      <c r="M435" s="7"/>
      <c r="N435" s="8"/>
      <c r="O435" s="9" cm="1">
        <f t="array" ref="O435">_xlfn.IFS(AND(B435="Short",F435=Q435),(D435-F435)/D435,AND(B435="Long",F435=Q435),(F435/D435)-1,AND(B435="Long",F435&lt;&gt;Q435),(F435/D435)-1,AND(B435="Short",F435&lt;&gt;Q435),(D435-F435)/D435)</f>
        <v>0.14236180963989442</v>
      </c>
      <c r="P435" t="s">
        <v>23</v>
      </c>
      <c r="Q435" s="7">
        <v>96.533000000000001</v>
      </c>
      <c r="R435" s="8">
        <v>44834</v>
      </c>
      <c r="S435" s="10">
        <f t="shared" si="18"/>
        <v>35</v>
      </c>
      <c r="T435" s="10">
        <v>1</v>
      </c>
      <c r="V435" s="11" t="str">
        <f t="shared" si="19"/>
        <v>1</v>
      </c>
      <c r="X435" s="10">
        <v>0</v>
      </c>
      <c r="AC435">
        <f t="shared" si="20"/>
        <v>35</v>
      </c>
    </row>
    <row r="436" spans="1:29" hidden="1" x14ac:dyDescent="0.2">
      <c r="A436" t="s">
        <v>254</v>
      </c>
      <c r="B436" t="s">
        <v>22</v>
      </c>
      <c r="C436" s="6">
        <v>44144</v>
      </c>
      <c r="D436" s="7">
        <v>66.263999999999996</v>
      </c>
      <c r="E436" s="6">
        <v>44510</v>
      </c>
      <c r="F436" s="7">
        <v>115.01</v>
      </c>
      <c r="G436">
        <v>0</v>
      </c>
      <c r="H436">
        <v>0</v>
      </c>
      <c r="J436" s="7"/>
      <c r="K436" s="8"/>
      <c r="M436" s="7"/>
      <c r="N436" s="8"/>
      <c r="O436" s="9" cm="1">
        <f t="array" ref="O436">_xlfn.IFS(AND(B436="Short",F436=Q436),(D436-F436)/D436,AND(B436="Long",F436=Q436),(F436/D436)-1,AND(B436="Long",F436&lt;&gt;Q436),(F436/D436)-1,AND(B436="Short",F436&lt;&gt;Q436),(D436-F436)/D436)</f>
        <v>-0.73563322467704961</v>
      </c>
      <c r="P436" t="s">
        <v>23</v>
      </c>
      <c r="Q436" s="7">
        <v>54.904000000000003</v>
      </c>
      <c r="R436" s="8">
        <v>44144</v>
      </c>
      <c r="S436" s="10">
        <f t="shared" si="18"/>
        <v>366</v>
      </c>
      <c r="T436" s="10">
        <v>0</v>
      </c>
      <c r="V436" s="11" t="b">
        <f t="shared" si="19"/>
        <v>0</v>
      </c>
      <c r="X436" s="10">
        <v>0</v>
      </c>
      <c r="AC436" t="b">
        <f t="shared" si="20"/>
        <v>0</v>
      </c>
    </row>
    <row r="437" spans="1:29" hidden="1" x14ac:dyDescent="0.2">
      <c r="A437" t="s">
        <v>282</v>
      </c>
      <c r="B437" t="s">
        <v>22</v>
      </c>
      <c r="C437" s="6">
        <v>44916</v>
      </c>
      <c r="D437" s="7">
        <v>115.405</v>
      </c>
      <c r="E437" s="6">
        <v>45160</v>
      </c>
      <c r="F437" s="7">
        <v>101.855</v>
      </c>
      <c r="G437">
        <v>1</v>
      </c>
      <c r="H437">
        <v>0</v>
      </c>
      <c r="J437" s="7"/>
      <c r="K437" s="8"/>
      <c r="M437" s="7"/>
      <c r="N437" s="8"/>
      <c r="O437" s="9" cm="1">
        <f t="array" ref="O437">_xlfn.IFS(AND(B437="Short",F437=Q437),(D437-F437)/D437,AND(B437="Long",F437=Q437),(F437/D437)-1,AND(B437="Long",F437&lt;&gt;Q437),(F437/D437)-1,AND(B437="Short",F437&lt;&gt;Q437),(D437-F437)/D437)</f>
        <v>0.11741259044235516</v>
      </c>
      <c r="P437" t="s">
        <v>23</v>
      </c>
      <c r="Q437" s="7">
        <v>101.855</v>
      </c>
      <c r="R437" s="8">
        <v>44916</v>
      </c>
      <c r="S437" s="10">
        <f t="shared" si="18"/>
        <v>244</v>
      </c>
      <c r="T437" s="10">
        <v>1</v>
      </c>
      <c r="V437" s="11" t="str">
        <f t="shared" si="19"/>
        <v>1</v>
      </c>
      <c r="X437" s="10">
        <v>0</v>
      </c>
      <c r="AC437">
        <f t="shared" si="20"/>
        <v>244</v>
      </c>
    </row>
    <row r="438" spans="1:29" hidden="1" x14ac:dyDescent="0.2">
      <c r="A438" t="s">
        <v>291</v>
      </c>
      <c r="B438" t="s">
        <v>25</v>
      </c>
      <c r="C438" s="6">
        <v>43906</v>
      </c>
      <c r="D438" s="7">
        <v>278.58100000000002</v>
      </c>
      <c r="E438" s="6">
        <v>43907</v>
      </c>
      <c r="F438" s="7">
        <v>318.49099999999999</v>
      </c>
      <c r="G438">
        <v>1</v>
      </c>
      <c r="H438">
        <v>0</v>
      </c>
      <c r="J438" s="7"/>
      <c r="K438" s="8"/>
      <c r="M438" s="7"/>
      <c r="N438" s="8"/>
      <c r="O438" s="9" cm="1">
        <f t="array" ref="O438">_xlfn.IFS(AND(B438="Short",F438=Q438),(D438-F438)/D438,AND(B438="Long",F438=Q438),(F438/D438)-1,AND(B438="Long",F438&lt;&gt;Q438),(F438/D438)-1,AND(B438="Short",F438&lt;&gt;Q438),(D438-F438)/D438)</f>
        <v>0.14326174434006611</v>
      </c>
      <c r="P438" t="s">
        <v>23</v>
      </c>
      <c r="Q438" s="7">
        <v>318.49099999999999</v>
      </c>
      <c r="R438" s="8">
        <v>43906</v>
      </c>
      <c r="S438" s="10">
        <f t="shared" si="18"/>
        <v>1</v>
      </c>
      <c r="T438" s="10">
        <v>1</v>
      </c>
      <c r="V438" s="11" t="str">
        <f t="shared" si="19"/>
        <v>1</v>
      </c>
      <c r="X438" s="10">
        <v>0</v>
      </c>
      <c r="AC438">
        <f t="shared" si="20"/>
        <v>1</v>
      </c>
    </row>
    <row r="439" spans="1:29" hidden="1" x14ac:dyDescent="0.2">
      <c r="A439" t="s">
        <v>280</v>
      </c>
      <c r="B439" t="s">
        <v>25</v>
      </c>
      <c r="C439" s="6">
        <v>43906</v>
      </c>
      <c r="D439" s="7">
        <v>33.031999999999996</v>
      </c>
      <c r="E439" s="6">
        <v>43907</v>
      </c>
      <c r="F439" s="7">
        <v>37.451999999999998</v>
      </c>
      <c r="G439">
        <v>1</v>
      </c>
      <c r="H439">
        <v>0</v>
      </c>
      <c r="J439" s="7"/>
      <c r="K439" s="8"/>
      <c r="M439" s="7"/>
      <c r="N439" s="8"/>
      <c r="O439" s="9" cm="1">
        <f t="array" ref="O439">_xlfn.IFS(AND(B439="Short",F439=Q439),(D439-F439)/D439,AND(B439="Long",F439=Q439),(F439/D439)-1,AND(B439="Long",F439&lt;&gt;Q439),(F439/D439)-1,AND(B439="Short",F439&lt;&gt;Q439),(D439-F439)/D439)</f>
        <v>0.13380963913780586</v>
      </c>
      <c r="P439" t="s">
        <v>23</v>
      </c>
      <c r="Q439" s="7">
        <v>37.451999999999998</v>
      </c>
      <c r="R439" s="8">
        <v>43906</v>
      </c>
      <c r="S439" s="10">
        <f t="shared" si="18"/>
        <v>1</v>
      </c>
      <c r="T439" s="10">
        <v>1</v>
      </c>
      <c r="V439" s="11" t="str">
        <f t="shared" si="19"/>
        <v>1</v>
      </c>
      <c r="X439" s="10">
        <v>0</v>
      </c>
      <c r="AC439">
        <f t="shared" si="20"/>
        <v>1</v>
      </c>
    </row>
    <row r="440" spans="1:29" hidden="1" x14ac:dyDescent="0.2">
      <c r="A440" t="s">
        <v>294</v>
      </c>
      <c r="B440" t="s">
        <v>25</v>
      </c>
      <c r="C440" s="6">
        <v>43906</v>
      </c>
      <c r="D440" s="7">
        <v>254.67599999999999</v>
      </c>
      <c r="E440" s="6">
        <v>43907</v>
      </c>
      <c r="F440" s="7">
        <v>291.33600000000001</v>
      </c>
      <c r="G440">
        <v>1</v>
      </c>
      <c r="H440">
        <v>0</v>
      </c>
      <c r="J440" s="7"/>
      <c r="K440" s="8"/>
      <c r="M440" s="7"/>
      <c r="N440" s="8"/>
      <c r="O440" s="9" cm="1">
        <f t="array" ref="O440">_xlfn.IFS(AND(B440="Short",F440=Q440),(D440-F440)/D440,AND(B440="Long",F440=Q440),(F440/D440)-1,AND(B440="Long",F440&lt;&gt;Q440),(F440/D440)-1,AND(B440="Short",F440&lt;&gt;Q440),(D440-F440)/D440)</f>
        <v>0.14394760401451268</v>
      </c>
      <c r="P440" t="s">
        <v>23</v>
      </c>
      <c r="Q440" s="7">
        <v>291.33600000000001</v>
      </c>
      <c r="R440" s="8">
        <v>43906</v>
      </c>
      <c r="S440" s="10">
        <f t="shared" si="18"/>
        <v>1</v>
      </c>
      <c r="T440" s="10">
        <v>1</v>
      </c>
      <c r="V440" s="11" t="str">
        <f t="shared" si="19"/>
        <v>1</v>
      </c>
      <c r="X440" s="10">
        <v>0</v>
      </c>
      <c r="AC440">
        <f t="shared" si="20"/>
        <v>1</v>
      </c>
    </row>
    <row r="441" spans="1:29" hidden="1" x14ac:dyDescent="0.2">
      <c r="A441" t="s">
        <v>294</v>
      </c>
      <c r="B441" t="s">
        <v>22</v>
      </c>
      <c r="C441" s="6">
        <v>44588</v>
      </c>
      <c r="D441" s="7">
        <v>546.61450000000002</v>
      </c>
      <c r="E441" s="6">
        <v>44673</v>
      </c>
      <c r="F441" s="7">
        <v>477.5095</v>
      </c>
      <c r="G441">
        <v>1</v>
      </c>
      <c r="H441">
        <v>0</v>
      </c>
      <c r="J441" s="7"/>
      <c r="K441" s="8"/>
      <c r="M441" s="7"/>
      <c r="N441" s="8"/>
      <c r="O441" s="9" cm="1">
        <f t="array" ref="O441">_xlfn.IFS(AND(B441="Short",F441=Q441),(D441-F441)/D441,AND(B441="Long",F441=Q441),(F441/D441)-1,AND(B441="Long",F441&lt;&gt;Q441),(F441/D441)-1,AND(B441="Short",F441&lt;&gt;Q441),(D441-F441)/D441)</f>
        <v>0.12642364957387706</v>
      </c>
      <c r="P441" t="s">
        <v>23</v>
      </c>
      <c r="Q441" s="7">
        <v>477.5095</v>
      </c>
      <c r="R441" s="8">
        <v>44588</v>
      </c>
      <c r="S441" s="10">
        <f t="shared" si="18"/>
        <v>85</v>
      </c>
      <c r="T441" s="10">
        <v>1</v>
      </c>
      <c r="V441" s="11" t="str">
        <f t="shared" si="19"/>
        <v>1</v>
      </c>
      <c r="X441" s="10">
        <v>0</v>
      </c>
      <c r="AC441">
        <f t="shared" si="20"/>
        <v>85</v>
      </c>
    </row>
    <row r="442" spans="1:29" hidden="1" x14ac:dyDescent="0.2">
      <c r="A442" t="s">
        <v>294</v>
      </c>
      <c r="B442" t="s">
        <v>22</v>
      </c>
      <c r="C442" s="6">
        <v>44861</v>
      </c>
      <c r="D442" s="7">
        <v>420.90499999999997</v>
      </c>
      <c r="E442" s="6">
        <v>44869</v>
      </c>
      <c r="F442" s="7">
        <v>360.35500000000002</v>
      </c>
      <c r="G442">
        <v>1</v>
      </c>
      <c r="H442">
        <v>0</v>
      </c>
      <c r="J442" s="7"/>
      <c r="K442" s="8"/>
      <c r="M442" s="7"/>
      <c r="N442" s="8"/>
      <c r="O442" s="9" cm="1">
        <f t="array" ref="O442">_xlfn.IFS(AND(B442="Short",F442=Q442),(D442-F442)/D442,AND(B442="Long",F442=Q442),(F442/D442)-1,AND(B442="Long",F442&lt;&gt;Q442),(F442/D442)-1,AND(B442="Short",F442&lt;&gt;Q442),(D442-F442)/D442)</f>
        <v>0.14385668975184415</v>
      </c>
      <c r="P442" t="s">
        <v>23</v>
      </c>
      <c r="Q442" s="7">
        <v>360.35500000000002</v>
      </c>
      <c r="R442" s="8">
        <v>44861</v>
      </c>
      <c r="S442" s="10">
        <f t="shared" si="18"/>
        <v>8</v>
      </c>
      <c r="T442" s="10">
        <v>1</v>
      </c>
      <c r="V442" s="11" t="str">
        <f t="shared" si="19"/>
        <v>1</v>
      </c>
      <c r="X442" s="10">
        <v>0</v>
      </c>
      <c r="AC442">
        <f t="shared" si="20"/>
        <v>8</v>
      </c>
    </row>
    <row r="443" spans="1:29" hidden="1" x14ac:dyDescent="0.2">
      <c r="A443" t="s">
        <v>289</v>
      </c>
      <c r="B443" t="s">
        <v>22</v>
      </c>
      <c r="C443" s="6">
        <v>43817</v>
      </c>
      <c r="D443" s="7">
        <v>11.927</v>
      </c>
      <c r="E443" s="6">
        <v>43819</v>
      </c>
      <c r="F443" s="7">
        <v>10.797000000000001</v>
      </c>
      <c r="G443">
        <v>1</v>
      </c>
      <c r="H443">
        <v>0</v>
      </c>
      <c r="J443" s="7"/>
      <c r="K443" s="8"/>
      <c r="M443" s="7"/>
      <c r="N443" s="8"/>
      <c r="O443" s="9" cm="1">
        <f t="array" ref="O443">_xlfn.IFS(AND(B443="Short",F443=Q443),(D443-F443)/D443,AND(B443="Long",F443=Q443),(F443/D443)-1,AND(B443="Long",F443&lt;&gt;Q443),(F443/D443)-1,AND(B443="Short",F443&lt;&gt;Q443),(D443-F443)/D443)</f>
        <v>9.4743020038567868E-2</v>
      </c>
      <c r="P443" t="s">
        <v>23</v>
      </c>
      <c r="Q443" s="7">
        <v>10.797000000000001</v>
      </c>
      <c r="R443" s="8">
        <v>43817</v>
      </c>
      <c r="S443" s="10">
        <f t="shared" si="18"/>
        <v>2</v>
      </c>
      <c r="T443" s="10">
        <v>1</v>
      </c>
      <c r="V443" s="11" t="str">
        <f t="shared" si="19"/>
        <v>1</v>
      </c>
      <c r="X443" s="10">
        <v>0</v>
      </c>
      <c r="AC443">
        <f t="shared" si="20"/>
        <v>2</v>
      </c>
    </row>
    <row r="444" spans="1:29" hidden="1" x14ac:dyDescent="0.2">
      <c r="A444" t="s">
        <v>289</v>
      </c>
      <c r="B444" t="s">
        <v>22</v>
      </c>
      <c r="C444" s="6">
        <v>43903</v>
      </c>
      <c r="D444" s="7">
        <v>9.9149999999999991</v>
      </c>
      <c r="E444" s="6">
        <v>43906</v>
      </c>
      <c r="F444" s="7">
        <v>8.9649999999999999</v>
      </c>
      <c r="G444">
        <v>1</v>
      </c>
      <c r="H444">
        <v>0</v>
      </c>
      <c r="J444" s="7"/>
      <c r="K444" s="8"/>
      <c r="M444" s="7"/>
      <c r="N444" s="8"/>
      <c r="O444" s="9" cm="1">
        <f t="array" ref="O444">_xlfn.IFS(AND(B444="Short",F444=Q444),(D444-F444)/D444,AND(B444="Long",F444=Q444),(F444/D444)-1,AND(B444="Long",F444&lt;&gt;Q444),(F444/D444)-1,AND(B444="Short",F444&lt;&gt;Q444),(D444-F444)/D444)</f>
        <v>9.5814422592032211E-2</v>
      </c>
      <c r="P444" t="s">
        <v>23</v>
      </c>
      <c r="Q444" s="7">
        <v>8.9649999999999999</v>
      </c>
      <c r="R444" s="8">
        <v>43903</v>
      </c>
      <c r="S444" s="10">
        <f t="shared" si="18"/>
        <v>3</v>
      </c>
      <c r="T444" s="10">
        <v>1</v>
      </c>
      <c r="V444" s="11" t="str">
        <f t="shared" si="19"/>
        <v>1</v>
      </c>
      <c r="X444" s="10">
        <v>0</v>
      </c>
      <c r="AC444">
        <f t="shared" si="20"/>
        <v>3</v>
      </c>
    </row>
    <row r="445" spans="1:29" hidden="1" x14ac:dyDescent="0.2">
      <c r="A445" t="s">
        <v>298</v>
      </c>
      <c r="B445" t="s">
        <v>25</v>
      </c>
      <c r="C445" s="6">
        <v>43906</v>
      </c>
      <c r="D445" s="7">
        <v>25.978999999999999</v>
      </c>
      <c r="E445" s="6">
        <v>43917</v>
      </c>
      <c r="F445" s="7">
        <v>29.169</v>
      </c>
      <c r="G445">
        <v>1</v>
      </c>
      <c r="H445">
        <v>0</v>
      </c>
      <c r="J445" s="7"/>
      <c r="K445" s="8"/>
      <c r="M445" s="7"/>
      <c r="N445" s="8"/>
      <c r="O445" s="9" cm="1">
        <f t="array" ref="O445">_xlfn.IFS(AND(B445="Short",F445=Q445),(D445-F445)/D445,AND(B445="Long",F445=Q445),(F445/D445)-1,AND(B445="Long",F445&lt;&gt;Q445),(F445/D445)-1,AND(B445="Short",F445&lt;&gt;Q445),(D445-F445)/D445)</f>
        <v>0.12279148543054008</v>
      </c>
      <c r="P445" t="s">
        <v>23</v>
      </c>
      <c r="Q445" s="7">
        <v>29.169</v>
      </c>
      <c r="R445" s="8">
        <v>43906</v>
      </c>
      <c r="S445" s="10">
        <f t="shared" si="18"/>
        <v>11</v>
      </c>
      <c r="T445" s="10">
        <v>1</v>
      </c>
      <c r="V445" s="11" t="str">
        <f t="shared" si="19"/>
        <v>1</v>
      </c>
      <c r="X445" s="10">
        <v>0</v>
      </c>
      <c r="AC445">
        <f t="shared" si="20"/>
        <v>11</v>
      </c>
    </row>
    <row r="446" spans="1:29" hidden="1" x14ac:dyDescent="0.2">
      <c r="A446" t="s">
        <v>298</v>
      </c>
      <c r="B446" t="s">
        <v>22</v>
      </c>
      <c r="C446" s="6">
        <v>44256</v>
      </c>
      <c r="D446" s="7">
        <v>41.433</v>
      </c>
      <c r="E446" s="6">
        <v>44273</v>
      </c>
      <c r="F446" s="7">
        <v>35.963000000000001</v>
      </c>
      <c r="G446">
        <v>1</v>
      </c>
      <c r="H446">
        <v>0</v>
      </c>
      <c r="J446" s="7"/>
      <c r="K446" s="8"/>
      <c r="M446" s="7"/>
      <c r="N446" s="8"/>
      <c r="O446" s="9" cm="1">
        <f t="array" ref="O446">_xlfn.IFS(AND(B446="Short",F446=Q446),(D446-F446)/D446,AND(B446="Long",F446=Q446),(F446/D446)-1,AND(B446="Long",F446&lt;&gt;Q446),(F446/D446)-1,AND(B446="Short",F446&lt;&gt;Q446),(D446-F446)/D446)</f>
        <v>0.13202037023628507</v>
      </c>
      <c r="P446" t="s">
        <v>23</v>
      </c>
      <c r="Q446" s="7">
        <v>35.963000000000001</v>
      </c>
      <c r="R446" s="8">
        <v>44256</v>
      </c>
      <c r="S446" s="10">
        <f t="shared" si="18"/>
        <v>17</v>
      </c>
      <c r="T446" s="10">
        <v>1</v>
      </c>
      <c r="V446" s="11" t="str">
        <f t="shared" si="19"/>
        <v>1</v>
      </c>
      <c r="X446" s="10">
        <v>0</v>
      </c>
      <c r="AC446">
        <f t="shared" si="20"/>
        <v>17</v>
      </c>
    </row>
    <row r="447" spans="1:29" hidden="1" x14ac:dyDescent="0.2">
      <c r="A447" t="s">
        <v>258</v>
      </c>
      <c r="B447" t="s">
        <v>25</v>
      </c>
      <c r="C447" s="6">
        <v>43906</v>
      </c>
      <c r="D447" s="7">
        <v>238.042</v>
      </c>
      <c r="E447" s="6">
        <v>43928</v>
      </c>
      <c r="F447" s="7">
        <v>273.56200000000001</v>
      </c>
      <c r="G447">
        <v>1</v>
      </c>
      <c r="H447">
        <v>0</v>
      </c>
      <c r="J447" s="7"/>
      <c r="K447" s="8"/>
      <c r="M447" s="7"/>
      <c r="N447" s="8"/>
      <c r="O447" s="9" cm="1">
        <f t="array" ref="O447">_xlfn.IFS(AND(B447="Short",F447=Q447),(D447-F447)/D447,AND(B447="Long",F447=Q447),(F447/D447)-1,AND(B447="Long",F447&lt;&gt;Q447),(F447/D447)-1,AND(B447="Short",F447&lt;&gt;Q447),(D447-F447)/D447)</f>
        <v>0.14921736500281457</v>
      </c>
      <c r="P447" t="s">
        <v>23</v>
      </c>
      <c r="Q447" s="7">
        <v>273.56200000000001</v>
      </c>
      <c r="R447" s="8">
        <v>43906</v>
      </c>
      <c r="S447" s="10">
        <f t="shared" si="18"/>
        <v>22</v>
      </c>
      <c r="T447" s="10">
        <v>1</v>
      </c>
      <c r="V447" s="11" t="str">
        <f t="shared" si="19"/>
        <v>1</v>
      </c>
      <c r="X447" s="10">
        <v>0</v>
      </c>
      <c r="AC447">
        <f t="shared" si="20"/>
        <v>22</v>
      </c>
    </row>
    <row r="448" spans="1:29" x14ac:dyDescent="0.2">
      <c r="A448" t="s">
        <v>298</v>
      </c>
      <c r="B448" t="s">
        <v>25</v>
      </c>
      <c r="C448" s="6">
        <v>44901</v>
      </c>
      <c r="D448" s="7">
        <v>36.115000000000002</v>
      </c>
      <c r="E448" s="6">
        <v>45211</v>
      </c>
      <c r="F448" s="7">
        <v>41.365000000000002</v>
      </c>
      <c r="G448">
        <v>1</v>
      </c>
      <c r="H448">
        <v>0</v>
      </c>
      <c r="J448" s="7"/>
      <c r="K448" s="8"/>
      <c r="M448" s="7"/>
      <c r="N448" s="8"/>
      <c r="O448" s="9" cm="1">
        <f t="array" ref="O448">_xlfn.IFS(AND(B448="Short",F448=Q448),(D448-F448)/D448,AND(B448="Long",F448=Q448),(F448/D448)-1,AND(B448="Long",F448&lt;&gt;Q448),(F448/D448)-1,AND(B448="Short",F448&lt;&gt;Q448),(D448-F448)/D448)</f>
        <v>0.14536896026581747</v>
      </c>
      <c r="P448" t="s">
        <v>23</v>
      </c>
      <c r="Q448" s="7">
        <v>41.365000000000002</v>
      </c>
      <c r="R448" s="8">
        <v>44901</v>
      </c>
      <c r="S448" s="10">
        <f t="shared" si="18"/>
        <v>310</v>
      </c>
      <c r="T448" s="10">
        <v>1</v>
      </c>
      <c r="V448" s="11" t="str">
        <f t="shared" si="19"/>
        <v>1</v>
      </c>
      <c r="X448" s="10">
        <v>0</v>
      </c>
      <c r="AC448">
        <f t="shared" si="20"/>
        <v>310</v>
      </c>
    </row>
    <row r="449" spans="1:29" hidden="1" x14ac:dyDescent="0.2">
      <c r="A449" t="s">
        <v>258</v>
      </c>
      <c r="B449" t="s">
        <v>22</v>
      </c>
      <c r="C449" s="6">
        <v>44144</v>
      </c>
      <c r="D449" s="7">
        <v>343.59199999999998</v>
      </c>
      <c r="E449" s="6">
        <v>44510</v>
      </c>
      <c r="F449" s="7">
        <v>357.94</v>
      </c>
      <c r="G449">
        <v>0</v>
      </c>
      <c r="H449">
        <v>0</v>
      </c>
      <c r="J449" s="7"/>
      <c r="K449" s="8"/>
      <c r="M449" s="7"/>
      <c r="N449" s="8"/>
      <c r="O449" s="9" cm="1">
        <f t="array" ref="O449">_xlfn.IFS(AND(B449="Short",F449=Q449),(D449-F449)/D449,AND(B449="Long",F449=Q449),(F449/D449)-1,AND(B449="Long",F449&lt;&gt;Q449),(F449/D449)-1,AND(B449="Short",F449&lt;&gt;Q449),(D449-F449)/D449)</f>
        <v>-4.1758830240517866E-2</v>
      </c>
      <c r="P449" t="s">
        <v>23</v>
      </c>
      <c r="Q449" s="7">
        <v>310.31200000000001</v>
      </c>
      <c r="R449" s="8">
        <v>44144</v>
      </c>
      <c r="S449" s="10">
        <f t="shared" si="18"/>
        <v>366</v>
      </c>
      <c r="T449" s="10">
        <v>0</v>
      </c>
      <c r="V449" s="11" t="b">
        <f t="shared" si="19"/>
        <v>0</v>
      </c>
      <c r="X449" s="10">
        <v>0</v>
      </c>
      <c r="AC449" t="b">
        <f t="shared" si="20"/>
        <v>0</v>
      </c>
    </row>
    <row r="450" spans="1:29" hidden="1" x14ac:dyDescent="0.2">
      <c r="A450" t="s">
        <v>283</v>
      </c>
      <c r="B450" t="s">
        <v>25</v>
      </c>
      <c r="C450" s="6">
        <v>43906</v>
      </c>
      <c r="D450" s="7">
        <v>79.950999999999993</v>
      </c>
      <c r="E450" s="6">
        <v>43916</v>
      </c>
      <c r="F450" s="7">
        <v>91.460999999999999</v>
      </c>
      <c r="G450">
        <v>1</v>
      </c>
      <c r="H450">
        <v>0</v>
      </c>
      <c r="J450" s="7"/>
      <c r="K450" s="8"/>
      <c r="M450" s="7"/>
      <c r="N450" s="8"/>
      <c r="O450" s="9" cm="1">
        <f t="array" ref="O450">_xlfn.IFS(AND(B450="Short",F450=Q450),(D450-F450)/D450,AND(B450="Long",F450=Q450),(F450/D450)-1,AND(B450="Long",F450&lt;&gt;Q450),(F450/D450)-1,AND(B450="Short",F450&lt;&gt;Q450),(D450-F450)/D450)</f>
        <v>0.14396317744618581</v>
      </c>
      <c r="P450" t="s">
        <v>23</v>
      </c>
      <c r="Q450" s="7">
        <v>91.460999999999999</v>
      </c>
      <c r="R450" s="8">
        <v>43906</v>
      </c>
      <c r="S450" s="10">
        <f t="shared" si="18"/>
        <v>10</v>
      </c>
      <c r="T450" s="10">
        <v>1</v>
      </c>
      <c r="V450" s="11" t="str">
        <f t="shared" si="19"/>
        <v>1</v>
      </c>
      <c r="X450" s="10">
        <v>0</v>
      </c>
      <c r="AC450">
        <f t="shared" si="20"/>
        <v>10</v>
      </c>
    </row>
    <row r="451" spans="1:29" hidden="1" x14ac:dyDescent="0.2">
      <c r="A451" t="s">
        <v>287</v>
      </c>
      <c r="B451" t="s">
        <v>22</v>
      </c>
      <c r="C451" s="6">
        <v>43914</v>
      </c>
      <c r="D451" s="7">
        <v>32.14</v>
      </c>
      <c r="E451" s="6">
        <v>44280</v>
      </c>
      <c r="F451" s="7">
        <v>99.14</v>
      </c>
      <c r="G451">
        <v>0</v>
      </c>
      <c r="H451">
        <v>0</v>
      </c>
      <c r="J451" s="7"/>
      <c r="K451" s="8"/>
      <c r="M451" s="7"/>
      <c r="N451" s="8"/>
      <c r="O451" s="9" cm="1">
        <f t="array" ref="O451">_xlfn.IFS(AND(B451="Short",F451=Q451),(D451-F451)/D451,AND(B451="Long",F451=Q451),(F451/D451)-1,AND(B451="Long",F451&lt;&gt;Q451),(F451/D451)-1,AND(B451="Short",F451&lt;&gt;Q451),(D451-F451)/D451)</f>
        <v>-2.0846297448662101</v>
      </c>
      <c r="P451" t="s">
        <v>23</v>
      </c>
      <c r="Q451" s="7">
        <v>29.04</v>
      </c>
      <c r="R451" s="8">
        <v>43914</v>
      </c>
      <c r="S451" s="10">
        <f t="shared" ref="S451:S514" si="21">_xlfn.DAYS(E451,C451)</f>
        <v>366</v>
      </c>
      <c r="T451" s="10">
        <v>0</v>
      </c>
      <c r="V451" s="11" t="b">
        <f t="shared" ref="V451:V514" si="22">IF(F451=Q451,"1")</f>
        <v>0</v>
      </c>
      <c r="X451" s="10">
        <v>0</v>
      </c>
      <c r="AC451" t="b">
        <f t="shared" si="20"/>
        <v>0</v>
      </c>
    </row>
    <row r="452" spans="1:29" hidden="1" x14ac:dyDescent="0.2">
      <c r="A452" t="s">
        <v>262</v>
      </c>
      <c r="B452" t="s">
        <v>22</v>
      </c>
      <c r="C452" s="6">
        <v>43910</v>
      </c>
      <c r="D452" s="7">
        <v>73.019000000000005</v>
      </c>
      <c r="E452" s="6">
        <v>43923</v>
      </c>
      <c r="F452" s="7">
        <v>66.108999999999995</v>
      </c>
      <c r="G452">
        <v>1</v>
      </c>
      <c r="H452">
        <v>0</v>
      </c>
      <c r="J452" s="7"/>
      <c r="K452" s="8"/>
      <c r="M452" s="7"/>
      <c r="N452" s="8"/>
      <c r="O452" s="9" cm="1">
        <f t="array" ref="O452">_xlfn.IFS(AND(B452="Short",F452=Q452),(D452-F452)/D452,AND(B452="Long",F452=Q452),(F452/D452)-1,AND(B452="Long",F452&lt;&gt;Q452),(F452/D452)-1,AND(B452="Short",F452&lt;&gt;Q452),(D452-F452)/D452)</f>
        <v>9.4632903764773693E-2</v>
      </c>
      <c r="P452" t="s">
        <v>23</v>
      </c>
      <c r="Q452" s="7">
        <v>66.108999999999995</v>
      </c>
      <c r="R452" s="8">
        <v>43910</v>
      </c>
      <c r="S452" s="10">
        <f t="shared" si="21"/>
        <v>13</v>
      </c>
      <c r="T452" s="10">
        <v>1</v>
      </c>
      <c r="V452" s="11" t="str">
        <f t="shared" si="22"/>
        <v>1</v>
      </c>
      <c r="X452" s="10">
        <v>0</v>
      </c>
      <c r="AC452">
        <f t="shared" ref="AC452:AC515" si="23">IF(O452&gt;-0.01,_xlfn.DAYS(E452,C452))</f>
        <v>13</v>
      </c>
    </row>
    <row r="453" spans="1:29" hidden="1" x14ac:dyDescent="0.2">
      <c r="A453" t="s">
        <v>262</v>
      </c>
      <c r="B453" t="s">
        <v>22</v>
      </c>
      <c r="C453" s="6">
        <v>43928</v>
      </c>
      <c r="D453" s="7">
        <v>77.533500000000004</v>
      </c>
      <c r="E453" s="6">
        <v>44294</v>
      </c>
      <c r="F453" s="7">
        <v>149.44</v>
      </c>
      <c r="G453">
        <v>0</v>
      </c>
      <c r="H453">
        <v>0</v>
      </c>
      <c r="J453" s="7"/>
      <c r="K453" s="8"/>
      <c r="M453" s="7"/>
      <c r="N453" s="8"/>
      <c r="O453" s="9" cm="1">
        <f t="array" ref="O453">_xlfn.IFS(AND(B453="Short",F453=Q453),(D453-F453)/D453,AND(B453="Long",F453=Q453),(F453/D453)-1,AND(B453="Long",F453&lt;&gt;Q453),(F453/D453)-1,AND(B453="Short",F453&lt;&gt;Q453),(D453-F453)/D453)</f>
        <v>-0.92742491955090367</v>
      </c>
      <c r="P453" t="s">
        <v>23</v>
      </c>
      <c r="Q453" s="7">
        <v>69.8185</v>
      </c>
      <c r="R453" s="8">
        <v>43928</v>
      </c>
      <c r="S453" s="10">
        <f t="shared" si="21"/>
        <v>366</v>
      </c>
      <c r="T453" s="10">
        <v>0</v>
      </c>
      <c r="V453" s="11" t="b">
        <f t="shared" si="22"/>
        <v>0</v>
      </c>
      <c r="X453" s="10">
        <v>0</v>
      </c>
      <c r="AC453" t="b">
        <f t="shared" si="23"/>
        <v>0</v>
      </c>
    </row>
    <row r="454" spans="1:29" hidden="1" x14ac:dyDescent="0.2">
      <c r="A454" t="s">
        <v>267</v>
      </c>
      <c r="B454" t="s">
        <v>25</v>
      </c>
      <c r="C454" s="6">
        <v>44860</v>
      </c>
      <c r="D454" s="7">
        <v>42.930999999999997</v>
      </c>
      <c r="E454" s="6">
        <v>44875</v>
      </c>
      <c r="F454" s="7">
        <v>48.941000000000003</v>
      </c>
      <c r="G454">
        <v>1</v>
      </c>
      <c r="H454">
        <v>0</v>
      </c>
      <c r="J454" s="7"/>
      <c r="K454" s="8"/>
      <c r="M454" s="7"/>
      <c r="N454" s="8"/>
      <c r="O454" s="9" cm="1">
        <f t="array" ref="O454">_xlfn.IFS(AND(B454="Short",F454=Q454),(D454-F454)/D454,AND(B454="Long",F454=Q454),(F454/D454)-1,AND(B454="Long",F454&lt;&gt;Q454),(F454/D454)-1,AND(B454="Short",F454&lt;&gt;Q454),(D454-F454)/D454)</f>
        <v>0.13999208031492416</v>
      </c>
      <c r="P454" t="s">
        <v>23</v>
      </c>
      <c r="Q454" s="7">
        <v>48.941000000000003</v>
      </c>
      <c r="R454" s="8">
        <v>44860</v>
      </c>
      <c r="S454" s="10">
        <f t="shared" si="21"/>
        <v>15</v>
      </c>
      <c r="T454" s="10">
        <v>1</v>
      </c>
      <c r="V454" s="11" t="str">
        <f t="shared" si="22"/>
        <v>1</v>
      </c>
      <c r="X454" s="10">
        <v>0</v>
      </c>
      <c r="AC454">
        <f t="shared" si="23"/>
        <v>15</v>
      </c>
    </row>
    <row r="455" spans="1:29" hidden="1" x14ac:dyDescent="0.2">
      <c r="A455" t="s">
        <v>269</v>
      </c>
      <c r="B455" t="s">
        <v>25</v>
      </c>
      <c r="C455" s="6">
        <v>43906</v>
      </c>
      <c r="D455" s="7">
        <v>159.10300000000001</v>
      </c>
      <c r="E455" s="6">
        <v>43928</v>
      </c>
      <c r="F455" s="7">
        <v>179.13300000000001</v>
      </c>
      <c r="G455">
        <v>1</v>
      </c>
      <c r="H455">
        <v>0</v>
      </c>
      <c r="J455" s="7"/>
      <c r="K455" s="8"/>
      <c r="M455" s="7"/>
      <c r="N455" s="8"/>
      <c r="O455" s="9" cm="1">
        <f t="array" ref="O455">_xlfn.IFS(AND(B455="Short",F455=Q455),(D455-F455)/D455,AND(B455="Long",F455=Q455),(F455/D455)-1,AND(B455="Long",F455&lt;&gt;Q455),(F455/D455)-1,AND(B455="Short",F455&lt;&gt;Q455),(D455-F455)/D455)</f>
        <v>0.12589328925287391</v>
      </c>
      <c r="P455" t="s">
        <v>23</v>
      </c>
      <c r="Q455" s="7">
        <v>179.13300000000001</v>
      </c>
      <c r="R455" s="8">
        <v>43906</v>
      </c>
      <c r="S455" s="10">
        <f t="shared" si="21"/>
        <v>22</v>
      </c>
      <c r="T455" s="10">
        <v>1</v>
      </c>
      <c r="V455" s="11" t="str">
        <f t="shared" si="22"/>
        <v>1</v>
      </c>
      <c r="X455" s="10">
        <v>0</v>
      </c>
      <c r="AC455">
        <f t="shared" si="23"/>
        <v>22</v>
      </c>
    </row>
    <row r="456" spans="1:29" hidden="1" x14ac:dyDescent="0.2">
      <c r="A456" t="s">
        <v>273</v>
      </c>
      <c r="B456" t="s">
        <v>25</v>
      </c>
      <c r="C456" s="6">
        <v>43906</v>
      </c>
      <c r="D456" s="7">
        <v>31.151</v>
      </c>
      <c r="E456" s="6">
        <v>43914</v>
      </c>
      <c r="F456" s="7">
        <v>35.411000000000001</v>
      </c>
      <c r="G456">
        <v>1</v>
      </c>
      <c r="H456">
        <v>0</v>
      </c>
      <c r="J456" s="7"/>
      <c r="K456" s="8"/>
      <c r="M456" s="7"/>
      <c r="N456" s="8"/>
      <c r="O456" s="9" cm="1">
        <f t="array" ref="O456">_xlfn.IFS(AND(B456="Short",F456=Q456),(D456-F456)/D456,AND(B456="Long",F456=Q456),(F456/D456)-1,AND(B456="Long",F456&lt;&gt;Q456),(F456/D456)-1,AND(B456="Short",F456&lt;&gt;Q456),(D456-F456)/D456)</f>
        <v>0.13675323424609176</v>
      </c>
      <c r="P456" t="s">
        <v>23</v>
      </c>
      <c r="Q456" s="7">
        <v>35.411000000000001</v>
      </c>
      <c r="R456" s="8">
        <v>43906</v>
      </c>
      <c r="S456" s="10">
        <f t="shared" si="21"/>
        <v>8</v>
      </c>
      <c r="T456" s="10">
        <v>1</v>
      </c>
      <c r="V456" s="11" t="str">
        <f t="shared" si="22"/>
        <v>1</v>
      </c>
      <c r="X456" s="10">
        <v>0</v>
      </c>
      <c r="AC456">
        <f t="shared" si="23"/>
        <v>8</v>
      </c>
    </row>
    <row r="457" spans="1:29" hidden="1" x14ac:dyDescent="0.2">
      <c r="A457" t="s">
        <v>295</v>
      </c>
      <c r="B457" t="s">
        <v>25</v>
      </c>
      <c r="C457" s="6">
        <v>43906</v>
      </c>
      <c r="D457" s="7">
        <v>115.96599999999999</v>
      </c>
      <c r="E457" s="6">
        <v>43927</v>
      </c>
      <c r="F457" s="7">
        <v>128.726</v>
      </c>
      <c r="G457">
        <v>1</v>
      </c>
      <c r="H457">
        <v>0</v>
      </c>
      <c r="J457" s="7"/>
      <c r="K457" s="8"/>
      <c r="M457" s="7"/>
      <c r="N457" s="8"/>
      <c r="O457" s="9" cm="1">
        <f t="array" ref="O457">_xlfn.IFS(AND(B457="Short",F457=Q457),(D457-F457)/D457,AND(B457="Long",F457=Q457),(F457/D457)-1,AND(B457="Long",F457&lt;&gt;Q457),(F457/D457)-1,AND(B457="Short",F457&lt;&gt;Q457),(D457-F457)/D457)</f>
        <v>0.11003225083214052</v>
      </c>
      <c r="P457" t="s">
        <v>23</v>
      </c>
      <c r="Q457" s="7">
        <v>128.726</v>
      </c>
      <c r="R457" s="8">
        <v>43906</v>
      </c>
      <c r="S457" s="10">
        <f t="shared" si="21"/>
        <v>21</v>
      </c>
      <c r="T457" s="10">
        <v>1</v>
      </c>
      <c r="V457" s="11" t="str">
        <f t="shared" si="22"/>
        <v>1</v>
      </c>
      <c r="X457" s="10">
        <v>0</v>
      </c>
      <c r="AC457">
        <f t="shared" si="23"/>
        <v>21</v>
      </c>
    </row>
    <row r="458" spans="1:29" hidden="1" x14ac:dyDescent="0.2">
      <c r="A458" t="s">
        <v>273</v>
      </c>
      <c r="B458" t="s">
        <v>22</v>
      </c>
      <c r="C458" s="6">
        <v>44869</v>
      </c>
      <c r="D458" s="7">
        <v>65.742000000000004</v>
      </c>
      <c r="E458" s="6">
        <v>45236</v>
      </c>
      <c r="F458" s="7">
        <v>75.12</v>
      </c>
      <c r="G458">
        <v>0</v>
      </c>
      <c r="H458">
        <v>0</v>
      </c>
      <c r="J458" s="7"/>
      <c r="K458" s="8"/>
      <c r="M458" s="7"/>
      <c r="N458" s="8"/>
      <c r="O458" s="9" cm="1">
        <f t="array" ref="O458">_xlfn.IFS(AND(B458="Short",F458=Q458),(D458-F458)/D458,AND(B458="Long",F458=Q458),(F458/D458)-1,AND(B458="Long",F458&lt;&gt;Q458),(F458/D458)-1,AND(B458="Short",F458&lt;&gt;Q458),(D458-F458)/D458)</f>
        <v>-0.14264853518298803</v>
      </c>
      <c r="P458" t="s">
        <v>23</v>
      </c>
      <c r="Q458" s="7">
        <v>58.762</v>
      </c>
      <c r="R458" s="8">
        <v>44869</v>
      </c>
      <c r="S458" s="10">
        <f t="shared" si="21"/>
        <v>367</v>
      </c>
      <c r="T458" s="10">
        <v>0</v>
      </c>
      <c r="V458" s="11" t="b">
        <f t="shared" si="22"/>
        <v>0</v>
      </c>
      <c r="X458" s="10">
        <v>0</v>
      </c>
      <c r="AC458" t="b">
        <f t="shared" si="23"/>
        <v>0</v>
      </c>
    </row>
    <row r="459" spans="1:29" hidden="1" x14ac:dyDescent="0.2">
      <c r="A459" t="s">
        <v>303</v>
      </c>
      <c r="B459" t="s">
        <v>25</v>
      </c>
      <c r="C459" s="6">
        <v>43874</v>
      </c>
      <c r="D459" s="7">
        <v>54.213999999999999</v>
      </c>
      <c r="E459" s="6">
        <v>44174</v>
      </c>
      <c r="F459" s="7">
        <v>61.554000000000002</v>
      </c>
      <c r="G459">
        <v>1</v>
      </c>
      <c r="H459">
        <v>0</v>
      </c>
      <c r="J459" s="7"/>
      <c r="K459" s="8"/>
      <c r="M459" s="7"/>
      <c r="N459" s="8"/>
      <c r="O459" s="9" cm="1">
        <f t="array" ref="O459">_xlfn.IFS(AND(B459="Short",F459=Q459),(D459-F459)/D459,AND(B459="Long",F459=Q459),(F459/D459)-1,AND(B459="Long",F459&lt;&gt;Q459),(F459/D459)-1,AND(B459="Short",F459&lt;&gt;Q459),(D459-F459)/D459)</f>
        <v>0.13538938281624668</v>
      </c>
      <c r="P459" t="s">
        <v>23</v>
      </c>
      <c r="Q459" s="7">
        <v>61.554000000000002</v>
      </c>
      <c r="R459" s="8">
        <v>43874</v>
      </c>
      <c r="S459" s="10">
        <f t="shared" si="21"/>
        <v>300</v>
      </c>
      <c r="T459" s="10">
        <v>1</v>
      </c>
      <c r="V459" s="11" t="str">
        <f t="shared" si="22"/>
        <v>1</v>
      </c>
      <c r="X459" s="10">
        <v>0</v>
      </c>
      <c r="AC459">
        <f t="shared" si="23"/>
        <v>300</v>
      </c>
    </row>
    <row r="460" spans="1:29" x14ac:dyDescent="0.2">
      <c r="A460" t="s">
        <v>288</v>
      </c>
      <c r="B460" t="s">
        <v>25</v>
      </c>
      <c r="C460" s="6">
        <v>45110</v>
      </c>
      <c r="D460" s="7">
        <v>209.66800000000001</v>
      </c>
      <c r="E460" s="6">
        <v>45476</v>
      </c>
      <c r="F460" s="7">
        <v>203.86</v>
      </c>
      <c r="G460">
        <v>0</v>
      </c>
      <c r="H460">
        <v>0</v>
      </c>
      <c r="J460" s="7"/>
      <c r="K460" s="8"/>
      <c r="M460" s="7"/>
      <c r="N460" s="8"/>
      <c r="O460" s="9" cm="1">
        <f t="array" ref="O460">_xlfn.IFS(AND(B460="Short",F460=Q460),(D460-F460)/D460,AND(B460="Long",F460=Q460),(F460/D460)-1,AND(B460="Long",F460&lt;&gt;Q460),(F460/D460)-1,AND(B460="Short",F460&lt;&gt;Q460),(D460-F460)/D460)</f>
        <v>-2.7700936719003311E-2</v>
      </c>
      <c r="P460" t="s">
        <v>23</v>
      </c>
      <c r="Q460" s="7">
        <v>244.84800000000001</v>
      </c>
      <c r="R460" s="8">
        <v>45110</v>
      </c>
      <c r="S460" s="10">
        <f t="shared" si="21"/>
        <v>366</v>
      </c>
      <c r="T460" s="10">
        <v>0</v>
      </c>
      <c r="V460" s="11" t="b">
        <f t="shared" si="22"/>
        <v>0</v>
      </c>
      <c r="X460" s="10">
        <v>0</v>
      </c>
      <c r="AC460" t="b">
        <f t="shared" si="23"/>
        <v>0</v>
      </c>
    </row>
    <row r="461" spans="1:29" hidden="1" x14ac:dyDescent="0.2">
      <c r="A461" t="s">
        <v>296</v>
      </c>
      <c r="B461" t="s">
        <v>22</v>
      </c>
      <c r="C461" s="6">
        <v>44144</v>
      </c>
      <c r="D461" s="7">
        <v>41.314</v>
      </c>
      <c r="E461" s="6">
        <v>44152</v>
      </c>
      <c r="F461" s="7">
        <v>35.853999999999999</v>
      </c>
      <c r="G461">
        <v>1</v>
      </c>
      <c r="H461">
        <v>0</v>
      </c>
      <c r="J461" s="7"/>
      <c r="K461" s="8"/>
      <c r="M461" s="7"/>
      <c r="N461" s="8"/>
      <c r="O461" s="9" cm="1">
        <f t="array" ref="O461">_xlfn.IFS(AND(B461="Short",F461=Q461),(D461-F461)/D461,AND(B461="Long",F461=Q461),(F461/D461)-1,AND(B461="Long",F461&lt;&gt;Q461),(F461/D461)-1,AND(B461="Short",F461&lt;&gt;Q461),(D461-F461)/D461)</f>
        <v>0.13215859030837007</v>
      </c>
      <c r="P461" t="s">
        <v>23</v>
      </c>
      <c r="Q461" s="7">
        <v>35.853999999999999</v>
      </c>
      <c r="R461" s="8">
        <v>44144</v>
      </c>
      <c r="S461" s="10">
        <f t="shared" si="21"/>
        <v>8</v>
      </c>
      <c r="T461" s="10">
        <v>1</v>
      </c>
      <c r="V461" s="11" t="str">
        <f t="shared" si="22"/>
        <v>1</v>
      </c>
      <c r="X461" s="10">
        <v>0</v>
      </c>
      <c r="AC461">
        <f t="shared" si="23"/>
        <v>8</v>
      </c>
    </row>
    <row r="462" spans="1:29" hidden="1" x14ac:dyDescent="0.2">
      <c r="A462" t="s">
        <v>303</v>
      </c>
      <c r="B462" t="s">
        <v>25</v>
      </c>
      <c r="C462" s="6">
        <v>44616</v>
      </c>
      <c r="D462" s="7">
        <v>73.933499999999995</v>
      </c>
      <c r="E462" s="6">
        <v>44636</v>
      </c>
      <c r="F462" s="7">
        <v>85.218500000000006</v>
      </c>
      <c r="G462">
        <v>1</v>
      </c>
      <c r="H462">
        <v>0</v>
      </c>
      <c r="J462" s="7"/>
      <c r="K462" s="8"/>
      <c r="M462" s="7"/>
      <c r="N462" s="8"/>
      <c r="O462" s="9" cm="1">
        <f t="array" ref="O462">_xlfn.IFS(AND(B462="Short",F462=Q462),(D462-F462)/D462,AND(B462="Long",F462=Q462),(F462/D462)-1,AND(B462="Long",F462&lt;&gt;Q462),(F462/D462)-1,AND(B462="Short",F462&lt;&gt;Q462),(D462-F462)/D462)</f>
        <v>0.15263716718402365</v>
      </c>
      <c r="P462" t="s">
        <v>23</v>
      </c>
      <c r="Q462" s="7">
        <v>85.218500000000006</v>
      </c>
      <c r="R462" s="8">
        <v>44616</v>
      </c>
      <c r="S462" s="10">
        <f t="shared" si="21"/>
        <v>20</v>
      </c>
      <c r="T462" s="10">
        <v>1</v>
      </c>
      <c r="V462" s="11" t="str">
        <f t="shared" si="22"/>
        <v>1</v>
      </c>
      <c r="X462" s="10">
        <v>0</v>
      </c>
      <c r="AC462">
        <f t="shared" si="23"/>
        <v>20</v>
      </c>
    </row>
    <row r="463" spans="1:29" hidden="1" x14ac:dyDescent="0.2">
      <c r="A463" t="s">
        <v>278</v>
      </c>
      <c r="B463" t="s">
        <v>25</v>
      </c>
      <c r="C463" s="6">
        <v>43906</v>
      </c>
      <c r="D463" s="7">
        <v>185.107</v>
      </c>
      <c r="E463" s="6">
        <v>43915</v>
      </c>
      <c r="F463" s="7">
        <v>216.17699999999999</v>
      </c>
      <c r="G463">
        <v>1</v>
      </c>
      <c r="H463">
        <v>0</v>
      </c>
      <c r="J463" s="7"/>
      <c r="K463" s="8"/>
      <c r="M463" s="7"/>
      <c r="N463" s="8"/>
      <c r="O463" s="9" cm="1">
        <f t="array" ref="O463">_xlfn.IFS(AND(B463="Short",F463=Q463),(D463-F463)/D463,AND(B463="Long",F463=Q463),(F463/D463)-1,AND(B463="Long",F463&lt;&gt;Q463),(F463/D463)-1,AND(B463="Short",F463&lt;&gt;Q463),(D463-F463)/D463)</f>
        <v>0.167848865791137</v>
      </c>
      <c r="P463" t="s">
        <v>23</v>
      </c>
      <c r="Q463" s="7">
        <v>216.17699999999999</v>
      </c>
      <c r="R463" s="8">
        <v>43906</v>
      </c>
      <c r="S463" s="10">
        <f t="shared" si="21"/>
        <v>9</v>
      </c>
      <c r="T463" s="10">
        <v>1</v>
      </c>
      <c r="V463" s="11" t="str">
        <f t="shared" si="22"/>
        <v>1</v>
      </c>
      <c r="X463" s="10">
        <v>0</v>
      </c>
      <c r="AC463">
        <f t="shared" si="23"/>
        <v>9</v>
      </c>
    </row>
    <row r="464" spans="1:29" hidden="1" x14ac:dyDescent="0.2">
      <c r="A464" t="s">
        <v>300</v>
      </c>
      <c r="B464" t="s">
        <v>25</v>
      </c>
      <c r="C464" s="6">
        <v>43906</v>
      </c>
      <c r="D464" s="7">
        <v>30.114000000000001</v>
      </c>
      <c r="E464" s="6">
        <v>43950</v>
      </c>
      <c r="F464" s="7">
        <v>36.154000000000003</v>
      </c>
      <c r="G464">
        <v>1</v>
      </c>
      <c r="H464">
        <v>0</v>
      </c>
      <c r="J464" s="7"/>
      <c r="K464" s="8"/>
      <c r="M464" s="7"/>
      <c r="N464" s="8"/>
      <c r="O464" s="9" cm="1">
        <f t="array" ref="O464">_xlfn.IFS(AND(B464="Short",F464=Q464),(D464-F464)/D464,AND(B464="Long",F464=Q464),(F464/D464)-1,AND(B464="Long",F464&lt;&gt;Q464),(F464/D464)-1,AND(B464="Short",F464&lt;&gt;Q464),(D464-F464)/D464)</f>
        <v>0.20057116291425925</v>
      </c>
      <c r="P464" t="s">
        <v>23</v>
      </c>
      <c r="Q464" s="7">
        <v>36.154000000000003</v>
      </c>
      <c r="R464" s="8">
        <v>43906</v>
      </c>
      <c r="S464" s="10">
        <f t="shared" si="21"/>
        <v>44</v>
      </c>
      <c r="T464" s="10">
        <v>1</v>
      </c>
      <c r="V464" s="11" t="str">
        <f t="shared" si="22"/>
        <v>1</v>
      </c>
      <c r="X464" s="10">
        <v>0</v>
      </c>
      <c r="AC464">
        <f t="shared" si="23"/>
        <v>44</v>
      </c>
    </row>
    <row r="465" spans="1:29" hidden="1" x14ac:dyDescent="0.2">
      <c r="A465" t="s">
        <v>301</v>
      </c>
      <c r="B465" t="s">
        <v>25</v>
      </c>
      <c r="C465" s="6">
        <v>43906</v>
      </c>
      <c r="D465" s="7">
        <v>102.982</v>
      </c>
      <c r="E465" s="6">
        <v>43907</v>
      </c>
      <c r="F465" s="7">
        <v>115.30200000000001</v>
      </c>
      <c r="G465">
        <v>1</v>
      </c>
      <c r="H465">
        <v>0</v>
      </c>
      <c r="J465" s="7"/>
      <c r="K465" s="8"/>
      <c r="M465" s="7"/>
      <c r="N465" s="8"/>
      <c r="O465" s="9" cm="1">
        <f t="array" ref="O465">_xlfn.IFS(AND(B465="Short",F465=Q465),(D465-F465)/D465,AND(B465="Long",F465=Q465),(F465/D465)-1,AND(B465="Long",F465&lt;&gt;Q465),(F465/D465)-1,AND(B465="Short",F465&lt;&gt;Q465),(D465-F465)/D465)</f>
        <v>0.11963255714590915</v>
      </c>
      <c r="P465" t="s">
        <v>23</v>
      </c>
      <c r="Q465" s="7">
        <v>115.30200000000001</v>
      </c>
      <c r="R465" s="8">
        <v>43906</v>
      </c>
      <c r="S465" s="10">
        <f t="shared" si="21"/>
        <v>1</v>
      </c>
      <c r="T465" s="10">
        <v>1</v>
      </c>
      <c r="V465" s="11" t="str">
        <f t="shared" si="22"/>
        <v>1</v>
      </c>
      <c r="X465" s="10">
        <v>0</v>
      </c>
      <c r="AC465">
        <f t="shared" si="23"/>
        <v>1</v>
      </c>
    </row>
    <row r="466" spans="1:29" hidden="1" x14ac:dyDescent="0.2">
      <c r="A466" t="s">
        <v>307</v>
      </c>
      <c r="B466" t="s">
        <v>25</v>
      </c>
      <c r="C466" s="6">
        <v>43906</v>
      </c>
      <c r="D466" s="7">
        <v>65.286000000000001</v>
      </c>
      <c r="E466" s="6">
        <v>43923</v>
      </c>
      <c r="F466" s="7">
        <v>77.245999999999995</v>
      </c>
      <c r="G466">
        <v>1</v>
      </c>
      <c r="H466">
        <v>0</v>
      </c>
      <c r="J466" s="7"/>
      <c r="K466" s="8"/>
      <c r="M466" s="7"/>
      <c r="N466" s="8"/>
      <c r="O466" s="9" cm="1">
        <f t="array" ref="O466">_xlfn.IFS(AND(B466="Short",F466=Q466),(D466-F466)/D466,AND(B466="Long",F466=Q466),(F466/D466)-1,AND(B466="Long",F466&lt;&gt;Q466),(F466/D466)-1,AND(B466="Short",F466&lt;&gt;Q466),(D466-F466)/D466)</f>
        <v>0.1831939466348067</v>
      </c>
      <c r="P466" t="s">
        <v>23</v>
      </c>
      <c r="Q466" s="7">
        <v>77.245999999999995</v>
      </c>
      <c r="R466" s="8">
        <v>43906</v>
      </c>
      <c r="S466" s="10">
        <f t="shared" si="21"/>
        <v>17</v>
      </c>
      <c r="T466" s="10">
        <v>1</v>
      </c>
      <c r="V466" s="11" t="str">
        <f t="shared" si="22"/>
        <v>1</v>
      </c>
      <c r="X466" s="10">
        <v>0</v>
      </c>
      <c r="AC466">
        <f t="shared" si="23"/>
        <v>17</v>
      </c>
    </row>
    <row r="467" spans="1:29" hidden="1" x14ac:dyDescent="0.2">
      <c r="A467" t="s">
        <v>284</v>
      </c>
      <c r="B467" t="s">
        <v>25</v>
      </c>
      <c r="C467" s="6">
        <v>43906</v>
      </c>
      <c r="D467" s="7">
        <v>27.376000000000001</v>
      </c>
      <c r="E467" s="6">
        <v>43915</v>
      </c>
      <c r="F467" s="7">
        <v>32.436</v>
      </c>
      <c r="G467">
        <v>1</v>
      </c>
      <c r="H467">
        <v>0</v>
      </c>
      <c r="J467" s="7"/>
      <c r="K467" s="8"/>
      <c r="M467" s="7"/>
      <c r="N467" s="8"/>
      <c r="O467" s="9" cm="1">
        <f t="array" ref="O467">_xlfn.IFS(AND(B467="Short",F467=Q467),(D467-F467)/D467,AND(B467="Long",F467=Q467),(F467/D467)-1,AND(B467="Long",F467&lt;&gt;Q467),(F467/D467)-1,AND(B467="Short",F467&lt;&gt;Q467),(D467-F467)/D467)</f>
        <v>0.18483343074225589</v>
      </c>
      <c r="P467" t="s">
        <v>23</v>
      </c>
      <c r="Q467" s="7">
        <v>32.436</v>
      </c>
      <c r="R467" s="8">
        <v>43906</v>
      </c>
      <c r="S467" s="10">
        <f t="shared" si="21"/>
        <v>9</v>
      </c>
      <c r="T467" s="10">
        <v>1</v>
      </c>
      <c r="V467" s="11" t="str">
        <f t="shared" si="22"/>
        <v>1</v>
      </c>
      <c r="X467" s="10">
        <v>0</v>
      </c>
      <c r="AC467">
        <f t="shared" si="23"/>
        <v>9</v>
      </c>
    </row>
    <row r="468" spans="1:29" hidden="1" x14ac:dyDescent="0.2">
      <c r="A468" t="s">
        <v>307</v>
      </c>
      <c r="B468" t="s">
        <v>25</v>
      </c>
      <c r="C468" s="6">
        <v>44853</v>
      </c>
      <c r="D468" s="7">
        <v>79.087000000000003</v>
      </c>
      <c r="E468" s="6">
        <v>44875</v>
      </c>
      <c r="F468" s="7">
        <v>88.557000000000002</v>
      </c>
      <c r="G468">
        <v>1</v>
      </c>
      <c r="H468">
        <v>0</v>
      </c>
      <c r="J468" s="7"/>
      <c r="K468" s="8"/>
      <c r="M468" s="7"/>
      <c r="N468" s="8"/>
      <c r="O468" s="9" cm="1">
        <f t="array" ref="O468">_xlfn.IFS(AND(B468="Short",F468=Q468),(D468-F468)/D468,AND(B468="Long",F468=Q468),(F468/D468)-1,AND(B468="Long",F468&lt;&gt;Q468),(F468/D468)-1,AND(B468="Short",F468&lt;&gt;Q468),(D468-F468)/D468)</f>
        <v>0.11974155044444723</v>
      </c>
      <c r="P468" t="s">
        <v>23</v>
      </c>
      <c r="Q468" s="7">
        <v>88.557000000000002</v>
      </c>
      <c r="R468" s="8">
        <v>44853</v>
      </c>
      <c r="S468" s="10">
        <f t="shared" si="21"/>
        <v>22</v>
      </c>
      <c r="T468" s="10">
        <v>1</v>
      </c>
      <c r="V468" s="11" t="str">
        <f t="shared" si="22"/>
        <v>1</v>
      </c>
      <c r="X468" s="10">
        <v>0</v>
      </c>
      <c r="AC468">
        <f t="shared" si="23"/>
        <v>22</v>
      </c>
    </row>
    <row r="469" spans="1:29" hidden="1" x14ac:dyDescent="0.2">
      <c r="A469" t="s">
        <v>292</v>
      </c>
      <c r="B469" t="s">
        <v>25</v>
      </c>
      <c r="C469" s="6">
        <v>43906</v>
      </c>
      <c r="D469" s="7">
        <v>71.634</v>
      </c>
      <c r="E469" s="6">
        <v>44068</v>
      </c>
      <c r="F469" s="7">
        <v>80.373999999999995</v>
      </c>
      <c r="G469">
        <v>1</v>
      </c>
      <c r="H469">
        <v>0</v>
      </c>
      <c r="J469" s="7"/>
      <c r="K469" s="8"/>
      <c r="M469" s="7"/>
      <c r="N469" s="8"/>
      <c r="O469" s="9" cm="1">
        <f t="array" ref="O469">_xlfn.IFS(AND(B469="Short",F469=Q469),(D469-F469)/D469,AND(B469="Long",F469=Q469),(F469/D469)-1,AND(B469="Long",F469&lt;&gt;Q469),(F469/D469)-1,AND(B469="Short",F469&lt;&gt;Q469),(D469-F469)/D469)</f>
        <v>0.12200910182315661</v>
      </c>
      <c r="P469" t="s">
        <v>23</v>
      </c>
      <c r="Q469" s="7">
        <v>80.373999999999995</v>
      </c>
      <c r="R469" s="8">
        <v>43906</v>
      </c>
      <c r="S469" s="10">
        <f t="shared" si="21"/>
        <v>162</v>
      </c>
      <c r="T469" s="10">
        <v>1</v>
      </c>
      <c r="V469" s="11" t="str">
        <f t="shared" si="22"/>
        <v>1</v>
      </c>
      <c r="X469" s="10">
        <v>0</v>
      </c>
      <c r="AC469">
        <f t="shared" si="23"/>
        <v>162</v>
      </c>
    </row>
    <row r="470" spans="1:29" x14ac:dyDescent="0.2">
      <c r="A470" t="s">
        <v>285</v>
      </c>
      <c r="B470" t="s">
        <v>25</v>
      </c>
      <c r="C470" s="6">
        <v>44861</v>
      </c>
      <c r="D470" s="7">
        <v>101.15949999999999</v>
      </c>
      <c r="E470" s="6">
        <v>44936</v>
      </c>
      <c r="F470" s="7">
        <v>133.00450000000001</v>
      </c>
      <c r="G470">
        <v>1</v>
      </c>
      <c r="H470">
        <v>0</v>
      </c>
      <c r="J470" s="7"/>
      <c r="K470" s="8"/>
      <c r="M470" s="7"/>
      <c r="N470" s="8"/>
      <c r="O470" s="9" cm="1">
        <f t="array" ref="O470">_xlfn.IFS(AND(B470="Short",F470=Q470),(D470-F470)/D470,AND(B470="Long",F470=Q470),(F470/D470)-1,AND(B470="Long",F470&lt;&gt;Q470),(F470/D470)-1,AND(B470="Short",F470&lt;&gt;Q470),(D470-F470)/D470)</f>
        <v>0.31479989521498242</v>
      </c>
      <c r="P470" t="s">
        <v>23</v>
      </c>
      <c r="Q470" s="7">
        <v>133.00450000000001</v>
      </c>
      <c r="R470" s="8">
        <v>44861</v>
      </c>
      <c r="S470" s="10">
        <f t="shared" si="21"/>
        <v>75</v>
      </c>
      <c r="T470" s="10">
        <v>1</v>
      </c>
      <c r="V470" s="11" t="str">
        <f t="shared" si="22"/>
        <v>1</v>
      </c>
      <c r="X470" s="10">
        <v>0</v>
      </c>
      <c r="AC470">
        <f t="shared" si="23"/>
        <v>75</v>
      </c>
    </row>
    <row r="471" spans="1:29" hidden="1" x14ac:dyDescent="0.2">
      <c r="A471" t="s">
        <v>285</v>
      </c>
      <c r="B471" t="s">
        <v>22</v>
      </c>
      <c r="C471" s="6">
        <v>44959</v>
      </c>
      <c r="D471" s="7">
        <v>180.35400000000001</v>
      </c>
      <c r="E471" s="6">
        <v>45327</v>
      </c>
      <c r="F471" s="7">
        <v>459.41</v>
      </c>
      <c r="G471">
        <v>0</v>
      </c>
      <c r="H471">
        <v>0</v>
      </c>
      <c r="J471" s="7"/>
      <c r="K471" s="8"/>
      <c r="M471" s="7"/>
      <c r="N471" s="8"/>
      <c r="O471" s="9" cm="1">
        <f t="array" ref="O471">_xlfn.IFS(AND(B471="Short",F471=Q471),(D471-F471)/D471,AND(B471="Long",F471=Q471),(F471/D471)-1,AND(B471="Long",F471&lt;&gt;Q471),(F471/D471)-1,AND(B471="Short",F471&lt;&gt;Q471),(D471-F471)/D471)</f>
        <v>-1.5472681504152945</v>
      </c>
      <c r="P471" t="s">
        <v>23</v>
      </c>
      <c r="Q471" s="7">
        <v>150.09399999999999</v>
      </c>
      <c r="R471" s="8">
        <v>44959</v>
      </c>
      <c r="S471" s="10">
        <f t="shared" si="21"/>
        <v>368</v>
      </c>
      <c r="T471" s="10">
        <v>0</v>
      </c>
      <c r="V471" s="11" t="b">
        <f t="shared" si="22"/>
        <v>0</v>
      </c>
      <c r="X471" s="10">
        <v>0</v>
      </c>
      <c r="AC471" t="b">
        <f t="shared" si="23"/>
        <v>0</v>
      </c>
    </row>
    <row r="472" spans="1:29" hidden="1" x14ac:dyDescent="0.2">
      <c r="A472" t="s">
        <v>306</v>
      </c>
      <c r="B472" t="s">
        <v>25</v>
      </c>
      <c r="C472" s="6">
        <v>43906</v>
      </c>
      <c r="D472" s="7">
        <v>68.575000000000003</v>
      </c>
      <c r="E472" s="6">
        <v>43930</v>
      </c>
      <c r="F472" s="7">
        <v>79.125</v>
      </c>
      <c r="G472">
        <v>1</v>
      </c>
      <c r="H472">
        <v>0</v>
      </c>
      <c r="J472" s="7"/>
      <c r="K472" s="8"/>
      <c r="M472" s="7"/>
      <c r="N472" s="8"/>
      <c r="O472" s="9" cm="1">
        <f t="array" ref="O472">_xlfn.IFS(AND(B472="Short",F472=Q472),(D472-F472)/D472,AND(B472="Long",F472=Q472),(F472/D472)-1,AND(B472="Long",F472&lt;&gt;Q472),(F472/D472)-1,AND(B472="Short",F472&lt;&gt;Q472),(D472-F472)/D472)</f>
        <v>0.15384615384615374</v>
      </c>
      <c r="P472" t="s">
        <v>23</v>
      </c>
      <c r="Q472" s="7">
        <v>79.125</v>
      </c>
      <c r="R472" s="8">
        <v>43906</v>
      </c>
      <c r="S472" s="10">
        <f t="shared" si="21"/>
        <v>24</v>
      </c>
      <c r="T472" s="10">
        <v>1</v>
      </c>
      <c r="V472" s="11" t="str">
        <f t="shared" si="22"/>
        <v>1</v>
      </c>
      <c r="X472" s="10">
        <v>0</v>
      </c>
      <c r="AC472">
        <f t="shared" si="23"/>
        <v>24</v>
      </c>
    </row>
    <row r="473" spans="1:29" hidden="1" x14ac:dyDescent="0.2">
      <c r="A473" t="s">
        <v>297</v>
      </c>
      <c r="B473" t="s">
        <v>25</v>
      </c>
      <c r="C473" s="6">
        <v>43899</v>
      </c>
      <c r="D473" s="7">
        <v>103.76300000000001</v>
      </c>
      <c r="E473" s="6">
        <v>43978</v>
      </c>
      <c r="F473" s="7">
        <v>115.393</v>
      </c>
      <c r="G473">
        <v>1</v>
      </c>
      <c r="H473">
        <v>0</v>
      </c>
      <c r="J473" s="7"/>
      <c r="K473" s="8"/>
      <c r="M473" s="7"/>
      <c r="N473" s="8"/>
      <c r="O473" s="9" cm="1">
        <f t="array" ref="O473">_xlfn.IFS(AND(B473="Short",F473=Q473),(D473-F473)/D473,AND(B473="Long",F473=Q473),(F473/D473)-1,AND(B473="Long",F473&lt;&gt;Q473),(F473/D473)-1,AND(B473="Short",F473&lt;&gt;Q473),(D473-F473)/D473)</f>
        <v>0.11208234148974094</v>
      </c>
      <c r="P473" t="s">
        <v>23</v>
      </c>
      <c r="Q473" s="7">
        <v>115.393</v>
      </c>
      <c r="R473" s="8">
        <v>43899</v>
      </c>
      <c r="S473" s="10">
        <f t="shared" si="21"/>
        <v>79</v>
      </c>
      <c r="T473" s="10">
        <v>1</v>
      </c>
      <c r="V473" s="11" t="str">
        <f t="shared" si="22"/>
        <v>1</v>
      </c>
      <c r="X473" s="10">
        <v>0</v>
      </c>
      <c r="AC473">
        <f t="shared" si="23"/>
        <v>79</v>
      </c>
    </row>
    <row r="474" spans="1:29" x14ac:dyDescent="0.2">
      <c r="A474" t="s">
        <v>285</v>
      </c>
      <c r="B474" t="s">
        <v>25</v>
      </c>
      <c r="C474" s="6">
        <v>45407</v>
      </c>
      <c r="D474" s="7">
        <v>428.61</v>
      </c>
      <c r="E474" s="6">
        <v>45449</v>
      </c>
      <c r="F474" s="7">
        <v>500.71</v>
      </c>
      <c r="G474">
        <v>1</v>
      </c>
      <c r="H474">
        <v>0</v>
      </c>
      <c r="J474" s="7"/>
      <c r="K474" s="8"/>
      <c r="M474" s="7"/>
      <c r="N474" s="8"/>
      <c r="O474" s="9" cm="1">
        <f t="array" ref="O474">_xlfn.IFS(AND(B474="Short",F474=Q474),(D474-F474)/D474,AND(B474="Long",F474=Q474),(F474/D474)-1,AND(B474="Long",F474&lt;&gt;Q474),(F474/D474)-1,AND(B474="Short",F474&lt;&gt;Q474),(D474-F474)/D474)</f>
        <v>0.16821819369590063</v>
      </c>
      <c r="P474" t="s">
        <v>23</v>
      </c>
      <c r="Q474" s="7">
        <v>500.71</v>
      </c>
      <c r="R474" s="8">
        <v>45407</v>
      </c>
      <c r="S474" s="10">
        <f t="shared" si="21"/>
        <v>42</v>
      </c>
      <c r="T474" s="10">
        <v>1</v>
      </c>
      <c r="V474" s="11" t="str">
        <f t="shared" si="22"/>
        <v>1</v>
      </c>
      <c r="X474" s="10">
        <v>0</v>
      </c>
      <c r="AC474">
        <f t="shared" si="23"/>
        <v>42</v>
      </c>
    </row>
    <row r="475" spans="1:29" hidden="1" x14ac:dyDescent="0.2">
      <c r="A475" t="s">
        <v>299</v>
      </c>
      <c r="B475" t="s">
        <v>25</v>
      </c>
      <c r="C475" s="6">
        <v>43906</v>
      </c>
      <c r="D475" s="7">
        <v>32.363</v>
      </c>
      <c r="E475" s="6">
        <v>43951</v>
      </c>
      <c r="F475" s="7">
        <v>36.192999999999998</v>
      </c>
      <c r="G475">
        <v>1</v>
      </c>
      <c r="H475">
        <v>0</v>
      </c>
      <c r="J475" s="7"/>
      <c r="K475" s="8"/>
      <c r="M475" s="7"/>
      <c r="N475" s="8"/>
      <c r="O475" s="9" cm="1">
        <f t="array" ref="O475">_xlfn.IFS(AND(B475="Short",F475=Q475),(D475-F475)/D475,AND(B475="Long",F475=Q475),(F475/D475)-1,AND(B475="Long",F475&lt;&gt;Q475),(F475/D475)-1,AND(B475="Short",F475&lt;&gt;Q475),(D475-F475)/D475)</f>
        <v>0.11834502363810517</v>
      </c>
      <c r="P475" t="s">
        <v>23</v>
      </c>
      <c r="Q475" s="7">
        <v>36.192999999999998</v>
      </c>
      <c r="R475" s="8">
        <v>43906</v>
      </c>
      <c r="S475" s="10">
        <f t="shared" si="21"/>
        <v>45</v>
      </c>
      <c r="T475" s="10">
        <v>1</v>
      </c>
      <c r="V475" s="11" t="str">
        <f t="shared" si="22"/>
        <v>1</v>
      </c>
      <c r="X475" s="10">
        <v>0</v>
      </c>
      <c r="AC475">
        <f t="shared" si="23"/>
        <v>45</v>
      </c>
    </row>
    <row r="476" spans="1:29" hidden="1" x14ac:dyDescent="0.2">
      <c r="A476" t="s">
        <v>308</v>
      </c>
      <c r="B476" t="s">
        <v>22</v>
      </c>
      <c r="C476" s="6">
        <v>43914</v>
      </c>
      <c r="D476" s="7">
        <v>62.003999999999998</v>
      </c>
      <c r="E476" s="6">
        <v>44280</v>
      </c>
      <c r="F476" s="7">
        <v>107.35</v>
      </c>
      <c r="G476">
        <v>0</v>
      </c>
      <c r="H476">
        <v>0</v>
      </c>
      <c r="J476" s="7"/>
      <c r="K476" s="8"/>
      <c r="M476" s="7"/>
      <c r="N476" s="8"/>
      <c r="O476" s="9" cm="1">
        <f t="array" ref="O476">_xlfn.IFS(AND(B476="Short",F476=Q476),(D476-F476)/D476,AND(B476="Long",F476=Q476),(F476/D476)-1,AND(B476="Long",F476&lt;&gt;Q476),(F476/D476)-1,AND(B476="Short",F476&lt;&gt;Q476),(D476-F476)/D476)</f>
        <v>-0.73133991355396422</v>
      </c>
      <c r="P476" t="s">
        <v>23</v>
      </c>
      <c r="Q476" s="7">
        <v>55.944000000000003</v>
      </c>
      <c r="R476" s="8">
        <v>43914</v>
      </c>
      <c r="S476" s="10">
        <f t="shared" si="21"/>
        <v>366</v>
      </c>
      <c r="T476" s="10">
        <v>0</v>
      </c>
      <c r="V476" s="11" t="b">
        <f t="shared" si="22"/>
        <v>0</v>
      </c>
      <c r="X476" s="10">
        <v>0</v>
      </c>
      <c r="AC476" t="b">
        <f t="shared" si="23"/>
        <v>0</v>
      </c>
    </row>
    <row r="477" spans="1:29" hidden="1" x14ac:dyDescent="0.2">
      <c r="A477" t="s">
        <v>290</v>
      </c>
      <c r="B477" t="s">
        <v>22</v>
      </c>
      <c r="C477" s="6">
        <v>43914</v>
      </c>
      <c r="D477" s="7">
        <v>11.22</v>
      </c>
      <c r="E477" s="6">
        <v>44280</v>
      </c>
      <c r="F477" s="7">
        <v>37.96</v>
      </c>
      <c r="G477">
        <v>0</v>
      </c>
      <c r="H477">
        <v>0</v>
      </c>
      <c r="J477" s="7"/>
      <c r="K477" s="8"/>
      <c r="M477" s="7"/>
      <c r="N477" s="8"/>
      <c r="O477" s="9" cm="1">
        <f t="array" ref="O477">_xlfn.IFS(AND(B477="Short",F477=Q477),(D477-F477)/D477,AND(B477="Long",F477=Q477),(F477/D477)-1,AND(B477="Long",F477&lt;&gt;Q477),(F477/D477)-1,AND(B477="Short",F477&lt;&gt;Q477),(D477-F477)/D477)</f>
        <v>-2.3832442067736186</v>
      </c>
      <c r="P477" t="s">
        <v>23</v>
      </c>
      <c r="Q477" s="7">
        <v>8.92</v>
      </c>
      <c r="R477" s="8">
        <v>43914</v>
      </c>
      <c r="S477" s="10">
        <f t="shared" si="21"/>
        <v>366</v>
      </c>
      <c r="T477" s="10">
        <v>0</v>
      </c>
      <c r="V477" s="11" t="b">
        <f t="shared" si="22"/>
        <v>0</v>
      </c>
      <c r="X477" s="10">
        <v>0</v>
      </c>
      <c r="AC477" t="b">
        <f t="shared" si="23"/>
        <v>0</v>
      </c>
    </row>
    <row r="478" spans="1:29" hidden="1" x14ac:dyDescent="0.2">
      <c r="A478" t="s">
        <v>311</v>
      </c>
      <c r="B478" t="s">
        <v>25</v>
      </c>
      <c r="C478" s="6">
        <v>43906</v>
      </c>
      <c r="D478" s="7">
        <v>24.113</v>
      </c>
      <c r="E478" s="6">
        <v>43969</v>
      </c>
      <c r="F478" s="7">
        <v>31.242999999999999</v>
      </c>
      <c r="G478">
        <v>1</v>
      </c>
      <c r="H478">
        <v>0</v>
      </c>
      <c r="J478" s="7"/>
      <c r="K478" s="8"/>
      <c r="M478" s="7"/>
      <c r="N478" s="8"/>
      <c r="O478" s="9" cm="1">
        <f t="array" ref="O478">_xlfn.IFS(AND(B478="Short",F478=Q478),(D478-F478)/D478,AND(B478="Long",F478=Q478),(F478/D478)-1,AND(B478="Long",F478&lt;&gt;Q478),(F478/D478)-1,AND(B478="Short",F478&lt;&gt;Q478),(D478-F478)/D478)</f>
        <v>0.2956911209720896</v>
      </c>
      <c r="P478" t="s">
        <v>23</v>
      </c>
      <c r="Q478" s="7">
        <v>31.242999999999999</v>
      </c>
      <c r="R478" s="8">
        <v>43906</v>
      </c>
      <c r="S478" s="10">
        <f t="shared" si="21"/>
        <v>63</v>
      </c>
      <c r="T478" s="10">
        <v>1</v>
      </c>
      <c r="V478" s="11" t="str">
        <f t="shared" si="22"/>
        <v>1</v>
      </c>
      <c r="X478" s="10">
        <v>0</v>
      </c>
      <c r="AC478">
        <f t="shared" si="23"/>
        <v>63</v>
      </c>
    </row>
    <row r="479" spans="1:29" hidden="1" x14ac:dyDescent="0.2">
      <c r="A479" t="s">
        <v>308</v>
      </c>
      <c r="B479" t="s">
        <v>22</v>
      </c>
      <c r="C479" s="6">
        <v>45232</v>
      </c>
      <c r="D479" s="7">
        <v>100.026</v>
      </c>
      <c r="E479" s="6">
        <v>45358</v>
      </c>
      <c r="F479" s="7">
        <v>90.385999999999996</v>
      </c>
      <c r="G479">
        <v>1</v>
      </c>
      <c r="H479">
        <v>0</v>
      </c>
      <c r="J479" s="7"/>
      <c r="K479" s="8"/>
      <c r="M479" s="7"/>
      <c r="N479" s="8"/>
      <c r="O479" s="9" cm="1">
        <f t="array" ref="O479">_xlfn.IFS(AND(B479="Short",F479=Q479),(D479-F479)/D479,AND(B479="Long",F479=Q479),(F479/D479)-1,AND(B479="Long",F479&lt;&gt;Q479),(F479/D479)-1,AND(B479="Short",F479&lt;&gt;Q479),(D479-F479)/D479)</f>
        <v>9.6374942514946119E-2</v>
      </c>
      <c r="P479" t="s">
        <v>23</v>
      </c>
      <c r="Q479" s="7">
        <v>90.385999999999996</v>
      </c>
      <c r="R479" s="8">
        <v>45232</v>
      </c>
      <c r="S479" s="10">
        <f t="shared" si="21"/>
        <v>126</v>
      </c>
      <c r="T479" s="10">
        <v>1</v>
      </c>
      <c r="V479" s="11" t="str">
        <f t="shared" si="22"/>
        <v>1</v>
      </c>
      <c r="X479" s="10">
        <v>0</v>
      </c>
      <c r="AC479">
        <f t="shared" si="23"/>
        <v>126</v>
      </c>
    </row>
    <row r="480" spans="1:29" hidden="1" x14ac:dyDescent="0.2">
      <c r="A480" t="s">
        <v>293</v>
      </c>
      <c r="B480" t="s">
        <v>22</v>
      </c>
      <c r="C480" s="6">
        <v>44134</v>
      </c>
      <c r="D480" s="7">
        <v>104.633</v>
      </c>
      <c r="E480" s="6">
        <v>44501</v>
      </c>
      <c r="F480" s="7">
        <v>183.57</v>
      </c>
      <c r="G480">
        <v>0</v>
      </c>
      <c r="H480">
        <v>0</v>
      </c>
      <c r="J480" s="7"/>
      <c r="K480" s="8"/>
      <c r="M480" s="7"/>
      <c r="N480" s="8"/>
      <c r="O480" s="9" cm="1">
        <f t="array" ref="O480">_xlfn.IFS(AND(B480="Short",F480=Q480),(D480-F480)/D480,AND(B480="Long",F480=Q480),(F480/D480)-1,AND(B480="Long",F480&lt;&gt;Q480),(F480/D480)-1,AND(B480="Short",F480&lt;&gt;Q480),(D480-F480)/D480)</f>
        <v>-0.75441782229315801</v>
      </c>
      <c r="P480" t="s">
        <v>23</v>
      </c>
      <c r="Q480" s="7">
        <v>91.763000000000005</v>
      </c>
      <c r="R480" s="8">
        <v>44134</v>
      </c>
      <c r="S480" s="10">
        <f t="shared" si="21"/>
        <v>367</v>
      </c>
      <c r="T480" s="10">
        <v>0</v>
      </c>
      <c r="V480" s="11" t="b">
        <f t="shared" si="22"/>
        <v>0</v>
      </c>
      <c r="X480" s="10">
        <v>0</v>
      </c>
      <c r="AC480" t="b">
        <f t="shared" si="23"/>
        <v>0</v>
      </c>
    </row>
    <row r="481" spans="1:29" hidden="1" x14ac:dyDescent="0.2">
      <c r="A481" t="s">
        <v>313</v>
      </c>
      <c r="B481" t="s">
        <v>25</v>
      </c>
      <c r="C481" s="6">
        <v>43906</v>
      </c>
      <c r="D481" s="7">
        <v>75.251999999999995</v>
      </c>
      <c r="E481" s="6">
        <v>43907</v>
      </c>
      <c r="F481" s="7">
        <v>85.372</v>
      </c>
      <c r="G481">
        <v>1</v>
      </c>
      <c r="H481">
        <v>0</v>
      </c>
      <c r="J481" s="7"/>
      <c r="K481" s="8"/>
      <c r="M481" s="7"/>
      <c r="N481" s="8"/>
      <c r="O481" s="9" cm="1">
        <f t="array" ref="O481">_xlfn.IFS(AND(B481="Short",F481=Q481),(D481-F481)/D481,AND(B481="Long",F481=Q481),(F481/D481)-1,AND(B481="Long",F481&lt;&gt;Q481),(F481/D481)-1,AND(B481="Short",F481&lt;&gt;Q481),(D481-F481)/D481)</f>
        <v>0.13448147557540002</v>
      </c>
      <c r="P481" t="s">
        <v>23</v>
      </c>
      <c r="Q481" s="7">
        <v>85.372</v>
      </c>
      <c r="R481" s="8">
        <v>43906</v>
      </c>
      <c r="S481" s="10">
        <f t="shared" si="21"/>
        <v>1</v>
      </c>
      <c r="T481" s="10">
        <v>1</v>
      </c>
      <c r="V481" s="11" t="str">
        <f t="shared" si="22"/>
        <v>1</v>
      </c>
      <c r="X481" s="10">
        <v>0</v>
      </c>
      <c r="AC481">
        <f t="shared" si="23"/>
        <v>1</v>
      </c>
    </row>
    <row r="482" spans="1:29" hidden="1" x14ac:dyDescent="0.2">
      <c r="A482" t="s">
        <v>302</v>
      </c>
      <c r="B482" t="s">
        <v>22</v>
      </c>
      <c r="C482" s="6">
        <v>44589</v>
      </c>
      <c r="D482" s="7">
        <v>217.48</v>
      </c>
      <c r="E482" s="6">
        <v>44687</v>
      </c>
      <c r="F482" s="7">
        <v>192.28</v>
      </c>
      <c r="G482">
        <v>1</v>
      </c>
      <c r="H482">
        <v>0</v>
      </c>
      <c r="J482" s="7"/>
      <c r="K482" s="8"/>
      <c r="M482" s="7"/>
      <c r="N482" s="8"/>
      <c r="O482" s="9" cm="1">
        <f t="array" ref="O482">_xlfn.IFS(AND(B482="Short",F482=Q482),(D482-F482)/D482,AND(B482="Long",F482=Q482),(F482/D482)-1,AND(B482="Long",F482&lt;&gt;Q482),(F482/D482)-1,AND(B482="Short",F482&lt;&gt;Q482),(D482-F482)/D482)</f>
        <v>0.11587272392863707</v>
      </c>
      <c r="P482" t="s">
        <v>23</v>
      </c>
      <c r="Q482" s="7">
        <v>192.28</v>
      </c>
      <c r="R482" s="8">
        <v>44589</v>
      </c>
      <c r="S482" s="10">
        <f t="shared" si="21"/>
        <v>98</v>
      </c>
      <c r="T482" s="10">
        <v>1</v>
      </c>
      <c r="V482" s="11" t="str">
        <f t="shared" si="22"/>
        <v>1</v>
      </c>
      <c r="X482" s="10">
        <v>0</v>
      </c>
      <c r="AC482">
        <f t="shared" si="23"/>
        <v>98</v>
      </c>
    </row>
    <row r="483" spans="1:29" hidden="1" x14ac:dyDescent="0.2">
      <c r="A483" t="s">
        <v>302</v>
      </c>
      <c r="B483" t="s">
        <v>25</v>
      </c>
      <c r="C483" s="6">
        <v>44712</v>
      </c>
      <c r="D483" s="7">
        <v>212.809</v>
      </c>
      <c r="E483" s="6">
        <v>44749</v>
      </c>
      <c r="F483" s="7">
        <v>237.69900000000001</v>
      </c>
      <c r="G483">
        <v>1</v>
      </c>
      <c r="H483">
        <v>0</v>
      </c>
      <c r="J483" s="7"/>
      <c r="K483" s="8"/>
      <c r="M483" s="7"/>
      <c r="N483" s="8"/>
      <c r="O483" s="9" cm="1">
        <f t="array" ref="O483">_xlfn.IFS(AND(B483="Short",F483=Q483),(D483-F483)/D483,AND(B483="Long",F483=Q483),(F483/D483)-1,AND(B483="Long",F483&lt;&gt;Q483),(F483/D483)-1,AND(B483="Short",F483&lt;&gt;Q483),(D483-F483)/D483)</f>
        <v>0.11695933912569489</v>
      </c>
      <c r="P483" t="s">
        <v>23</v>
      </c>
      <c r="Q483" s="7">
        <v>237.69900000000001</v>
      </c>
      <c r="R483" s="8">
        <v>44712</v>
      </c>
      <c r="S483" s="10">
        <f t="shared" si="21"/>
        <v>37</v>
      </c>
      <c r="T483" s="10">
        <v>1</v>
      </c>
      <c r="V483" s="11" t="str">
        <f t="shared" si="22"/>
        <v>1</v>
      </c>
      <c r="X483" s="10">
        <v>0</v>
      </c>
      <c r="AC483">
        <f t="shared" si="23"/>
        <v>37</v>
      </c>
    </row>
    <row r="484" spans="1:29" hidden="1" x14ac:dyDescent="0.2">
      <c r="A484" t="s">
        <v>302</v>
      </c>
      <c r="B484" t="s">
        <v>22</v>
      </c>
      <c r="C484" s="6">
        <v>44869</v>
      </c>
      <c r="D484" s="7">
        <v>301.27699999999999</v>
      </c>
      <c r="E484" s="6">
        <v>45146</v>
      </c>
      <c r="F484" s="7">
        <v>250.24700000000001</v>
      </c>
      <c r="G484">
        <v>1</v>
      </c>
      <c r="H484">
        <v>0</v>
      </c>
      <c r="J484" s="7"/>
      <c r="K484" s="8"/>
      <c r="M484" s="7"/>
      <c r="N484" s="8"/>
      <c r="O484" s="9" cm="1">
        <f t="array" ref="O484">_xlfn.IFS(AND(B484="Short",F484=Q484),(D484-F484)/D484,AND(B484="Long",F484=Q484),(F484/D484)-1,AND(B484="Long",F484&lt;&gt;Q484),(F484/D484)-1,AND(B484="Short",F484&lt;&gt;Q484),(D484-F484)/D484)</f>
        <v>0.16937901001404015</v>
      </c>
      <c r="P484" t="s">
        <v>23</v>
      </c>
      <c r="Q484" s="7">
        <v>250.24700000000001</v>
      </c>
      <c r="R484" s="8">
        <v>44869</v>
      </c>
      <c r="S484" s="10">
        <f t="shared" si="21"/>
        <v>277</v>
      </c>
      <c r="T484" s="10">
        <v>1</v>
      </c>
      <c r="V484" s="11" t="str">
        <f t="shared" si="22"/>
        <v>1</v>
      </c>
      <c r="X484" s="10">
        <v>0</v>
      </c>
      <c r="AC484">
        <f t="shared" si="23"/>
        <v>277</v>
      </c>
    </row>
    <row r="485" spans="1:29" hidden="1" x14ac:dyDescent="0.2">
      <c r="A485" t="s">
        <v>318</v>
      </c>
      <c r="B485" t="s">
        <v>25</v>
      </c>
      <c r="C485" s="6">
        <v>43906</v>
      </c>
      <c r="D485" s="7">
        <v>70.08</v>
      </c>
      <c r="E485" s="6">
        <v>43917</v>
      </c>
      <c r="F485" s="7">
        <v>78.680000000000007</v>
      </c>
      <c r="G485">
        <v>1</v>
      </c>
      <c r="H485">
        <v>0</v>
      </c>
      <c r="J485" s="7"/>
      <c r="K485" s="8"/>
      <c r="M485" s="7"/>
      <c r="N485" s="8"/>
      <c r="O485" s="9" cm="1">
        <f t="array" ref="O485">_xlfn.IFS(AND(B485="Short",F485=Q485),(D485-F485)/D485,AND(B485="Long",F485=Q485),(F485/D485)-1,AND(B485="Long",F485&lt;&gt;Q485),(F485/D485)-1,AND(B485="Short",F485&lt;&gt;Q485),(D485-F485)/D485)</f>
        <v>0.12271689497716909</v>
      </c>
      <c r="P485" t="s">
        <v>23</v>
      </c>
      <c r="Q485" s="7">
        <v>78.680000000000007</v>
      </c>
      <c r="R485" s="8">
        <v>43906</v>
      </c>
      <c r="S485" s="10">
        <f t="shared" si="21"/>
        <v>11</v>
      </c>
      <c r="T485" s="10">
        <v>1</v>
      </c>
      <c r="V485" s="11" t="str">
        <f t="shared" si="22"/>
        <v>1</v>
      </c>
      <c r="X485" s="10">
        <v>0</v>
      </c>
      <c r="AC485">
        <f t="shared" si="23"/>
        <v>11</v>
      </c>
    </row>
    <row r="486" spans="1:29" hidden="1" x14ac:dyDescent="0.2">
      <c r="A486" t="s">
        <v>309</v>
      </c>
      <c r="B486" t="s">
        <v>22</v>
      </c>
      <c r="C486" s="6">
        <v>44144</v>
      </c>
      <c r="D486" s="7">
        <v>60.131999999999998</v>
      </c>
      <c r="E486" s="6">
        <v>44510</v>
      </c>
      <c r="F486" s="7">
        <v>68.959999999999994</v>
      </c>
      <c r="G486">
        <v>0</v>
      </c>
      <c r="H486">
        <v>0</v>
      </c>
      <c r="J486" s="7"/>
      <c r="K486" s="8"/>
      <c r="M486" s="7"/>
      <c r="N486" s="8"/>
      <c r="O486" s="9" cm="1">
        <f t="array" ref="O486">_xlfn.IFS(AND(B486="Short",F486=Q486),(D486-F486)/D486,AND(B486="Long",F486=Q486),(F486/D486)-1,AND(B486="Long",F486&lt;&gt;Q486),(F486/D486)-1,AND(B486="Short",F486&lt;&gt;Q486),(D486-F486)/D486)</f>
        <v>-0.14681035056209665</v>
      </c>
      <c r="P486" t="s">
        <v>23</v>
      </c>
      <c r="Q486" s="7">
        <v>53.252000000000002</v>
      </c>
      <c r="R486" s="8">
        <v>44144</v>
      </c>
      <c r="S486" s="10">
        <f t="shared" si="21"/>
        <v>366</v>
      </c>
      <c r="T486" s="10">
        <v>0</v>
      </c>
      <c r="V486" s="11" t="b">
        <f t="shared" si="22"/>
        <v>0</v>
      </c>
      <c r="X486" s="10">
        <v>0</v>
      </c>
      <c r="AC486" t="b">
        <f t="shared" si="23"/>
        <v>0</v>
      </c>
    </row>
    <row r="487" spans="1:29" hidden="1" x14ac:dyDescent="0.2">
      <c r="A487" t="s">
        <v>309</v>
      </c>
      <c r="B487" t="s">
        <v>22</v>
      </c>
      <c r="C487" s="6">
        <v>44517</v>
      </c>
      <c r="D487" s="7">
        <v>76.069999999999993</v>
      </c>
      <c r="E487" s="6">
        <v>44530</v>
      </c>
      <c r="F487" s="7">
        <v>68.77</v>
      </c>
      <c r="G487">
        <v>1</v>
      </c>
      <c r="H487">
        <v>0</v>
      </c>
      <c r="J487" s="7"/>
      <c r="K487" s="8"/>
      <c r="M487" s="7"/>
      <c r="N487" s="8"/>
      <c r="O487" s="9" cm="1">
        <f t="array" ref="O487">_xlfn.IFS(AND(B487="Short",F487=Q487),(D487-F487)/D487,AND(B487="Long",F487=Q487),(F487/D487)-1,AND(B487="Long",F487&lt;&gt;Q487),(F487/D487)-1,AND(B487="Short",F487&lt;&gt;Q487),(D487-F487)/D487)</f>
        <v>9.5964243459971052E-2</v>
      </c>
      <c r="P487" t="s">
        <v>23</v>
      </c>
      <c r="Q487" s="7">
        <v>68.77</v>
      </c>
      <c r="R487" s="8">
        <v>44517</v>
      </c>
      <c r="S487" s="10">
        <f t="shared" si="21"/>
        <v>13</v>
      </c>
      <c r="T487" s="10">
        <v>1</v>
      </c>
      <c r="V487" s="11" t="str">
        <f t="shared" si="22"/>
        <v>1</v>
      </c>
      <c r="X487" s="10">
        <v>0</v>
      </c>
      <c r="AC487">
        <f t="shared" si="23"/>
        <v>13</v>
      </c>
    </row>
    <row r="488" spans="1:29" hidden="1" x14ac:dyDescent="0.2">
      <c r="A488" t="s">
        <v>293</v>
      </c>
      <c r="B488" t="s">
        <v>22</v>
      </c>
      <c r="C488" s="6">
        <v>44680</v>
      </c>
      <c r="D488" s="7">
        <v>154.59399999999999</v>
      </c>
      <c r="E488" s="6">
        <v>44725</v>
      </c>
      <c r="F488" s="7">
        <v>128.13399999999999</v>
      </c>
      <c r="G488">
        <v>1</v>
      </c>
      <c r="H488">
        <v>0</v>
      </c>
      <c r="J488" s="7"/>
      <c r="K488" s="8"/>
      <c r="M488" s="7"/>
      <c r="N488" s="8"/>
      <c r="O488" s="9" cm="1">
        <f t="array" ref="O488">_xlfn.IFS(AND(B488="Short",F488=Q488),(D488-F488)/D488,AND(B488="Long",F488=Q488),(F488/D488)-1,AND(B488="Long",F488&lt;&gt;Q488),(F488/D488)-1,AND(B488="Short",F488&lt;&gt;Q488),(D488-F488)/D488)</f>
        <v>0.1711580009573464</v>
      </c>
      <c r="P488" t="s">
        <v>23</v>
      </c>
      <c r="Q488" s="7">
        <v>128.13399999999999</v>
      </c>
      <c r="R488" s="8">
        <v>44680</v>
      </c>
      <c r="S488" s="10">
        <f t="shared" si="21"/>
        <v>45</v>
      </c>
      <c r="T488" s="10">
        <v>1</v>
      </c>
      <c r="V488" s="11" t="str">
        <f t="shared" si="22"/>
        <v>1</v>
      </c>
      <c r="X488" s="10">
        <v>0</v>
      </c>
      <c r="AC488">
        <f t="shared" si="23"/>
        <v>45</v>
      </c>
    </row>
    <row r="489" spans="1:29" hidden="1" x14ac:dyDescent="0.2">
      <c r="A489" t="s">
        <v>314</v>
      </c>
      <c r="B489" t="s">
        <v>22</v>
      </c>
      <c r="C489" s="6">
        <v>43872</v>
      </c>
      <c r="D489" s="7">
        <v>92.783000000000001</v>
      </c>
      <c r="E489" s="6">
        <v>43899</v>
      </c>
      <c r="F489" s="7">
        <v>83.613</v>
      </c>
      <c r="G489">
        <v>1</v>
      </c>
      <c r="H489">
        <v>0</v>
      </c>
      <c r="J489" s="7"/>
      <c r="K489" s="8"/>
      <c r="M489" s="7"/>
      <c r="N489" s="8"/>
      <c r="O489" s="9" cm="1">
        <f t="array" ref="O489">_xlfn.IFS(AND(B489="Short",F489=Q489),(D489-F489)/D489,AND(B489="Long",F489=Q489),(F489/D489)-1,AND(B489="Long",F489&lt;&gt;Q489),(F489/D489)-1,AND(B489="Short",F489&lt;&gt;Q489),(D489-F489)/D489)</f>
        <v>9.883276031169505E-2</v>
      </c>
      <c r="P489" t="s">
        <v>23</v>
      </c>
      <c r="Q489" s="7">
        <v>83.613</v>
      </c>
      <c r="R489" s="8">
        <v>43872</v>
      </c>
      <c r="S489" s="10">
        <f t="shared" si="21"/>
        <v>27</v>
      </c>
      <c r="T489" s="10">
        <v>1</v>
      </c>
      <c r="V489" s="11" t="str">
        <f t="shared" si="22"/>
        <v>1</v>
      </c>
      <c r="X489" s="10">
        <v>0</v>
      </c>
      <c r="AC489">
        <f t="shared" si="23"/>
        <v>27</v>
      </c>
    </row>
    <row r="490" spans="1:29" hidden="1" x14ac:dyDescent="0.2">
      <c r="A490" t="s">
        <v>310</v>
      </c>
      <c r="B490" t="s">
        <v>22</v>
      </c>
      <c r="C490" s="6">
        <v>43790</v>
      </c>
      <c r="D490" s="7">
        <v>49.493000000000002</v>
      </c>
      <c r="E490" s="6">
        <v>43885</v>
      </c>
      <c r="F490" s="7">
        <v>44.222999999999999</v>
      </c>
      <c r="G490">
        <v>1</v>
      </c>
      <c r="H490">
        <v>0</v>
      </c>
      <c r="J490" s="7"/>
      <c r="K490" s="8"/>
      <c r="M490" s="7"/>
      <c r="N490" s="8"/>
      <c r="O490" s="9" cm="1">
        <f t="array" ref="O490">_xlfn.IFS(AND(B490="Short",F490=Q490),(D490-F490)/D490,AND(B490="Long",F490=Q490),(F490/D490)-1,AND(B490="Long",F490&lt;&gt;Q490),(F490/D490)-1,AND(B490="Short",F490&lt;&gt;Q490),(D490-F490)/D490)</f>
        <v>0.10647970420059408</v>
      </c>
      <c r="P490" t="s">
        <v>23</v>
      </c>
      <c r="Q490" s="7">
        <v>44.222999999999999</v>
      </c>
      <c r="R490" s="8">
        <v>43790</v>
      </c>
      <c r="S490" s="10">
        <f t="shared" si="21"/>
        <v>95</v>
      </c>
      <c r="T490" s="10">
        <v>1</v>
      </c>
      <c r="V490" s="11" t="str">
        <f t="shared" si="22"/>
        <v>1</v>
      </c>
      <c r="X490" s="10">
        <v>0</v>
      </c>
      <c r="AC490">
        <f t="shared" si="23"/>
        <v>95</v>
      </c>
    </row>
    <row r="491" spans="1:29" hidden="1" x14ac:dyDescent="0.2">
      <c r="A491" t="s">
        <v>310</v>
      </c>
      <c r="B491" t="s">
        <v>25</v>
      </c>
      <c r="C491" s="6">
        <v>43906</v>
      </c>
      <c r="D491" s="7">
        <v>29.117999999999999</v>
      </c>
      <c r="E491" s="6">
        <v>43915</v>
      </c>
      <c r="F491" s="7">
        <v>34.398000000000003</v>
      </c>
      <c r="G491">
        <v>1</v>
      </c>
      <c r="H491">
        <v>0</v>
      </c>
      <c r="J491" s="7"/>
      <c r="K491" s="8"/>
      <c r="M491" s="7"/>
      <c r="N491" s="8"/>
      <c r="O491" s="9" cm="1">
        <f t="array" ref="O491">_xlfn.IFS(AND(B491="Short",F491=Q491),(D491-F491)/D491,AND(B491="Long",F491=Q491),(F491/D491)-1,AND(B491="Long",F491&lt;&gt;Q491),(F491/D491)-1,AND(B491="Short",F491&lt;&gt;Q491),(D491-F491)/D491)</f>
        <v>0.18133113538017742</v>
      </c>
      <c r="P491" t="s">
        <v>23</v>
      </c>
      <c r="Q491" s="7">
        <v>34.398000000000003</v>
      </c>
      <c r="R491" s="8">
        <v>43906</v>
      </c>
      <c r="S491" s="10">
        <f t="shared" si="21"/>
        <v>9</v>
      </c>
      <c r="T491" s="10">
        <v>1</v>
      </c>
      <c r="V491" s="11" t="str">
        <f t="shared" si="22"/>
        <v>1</v>
      </c>
      <c r="X491" s="10">
        <v>0</v>
      </c>
      <c r="AC491">
        <f t="shared" si="23"/>
        <v>9</v>
      </c>
    </row>
    <row r="492" spans="1:29" x14ac:dyDescent="0.2">
      <c r="A492" t="s">
        <v>310</v>
      </c>
      <c r="B492" t="s">
        <v>25</v>
      </c>
      <c r="C492" s="6">
        <v>44998</v>
      </c>
      <c r="D492" s="7">
        <v>52.454000000000001</v>
      </c>
      <c r="E492" s="6">
        <v>44999</v>
      </c>
      <c r="F492" s="7">
        <v>59.393999999999998</v>
      </c>
      <c r="G492">
        <v>1</v>
      </c>
      <c r="H492">
        <v>0</v>
      </c>
      <c r="J492" s="7"/>
      <c r="K492" s="8"/>
      <c r="M492" s="7"/>
      <c r="N492" s="8"/>
      <c r="O492" s="9" cm="1">
        <f t="array" ref="O492">_xlfn.IFS(AND(B492="Short",F492=Q492),(D492-F492)/D492,AND(B492="Long",F492=Q492),(F492/D492)-1,AND(B492="Long",F492&lt;&gt;Q492),(F492/D492)-1,AND(B492="Short",F492&lt;&gt;Q492),(D492-F492)/D492)</f>
        <v>0.13230640179967201</v>
      </c>
      <c r="P492" t="s">
        <v>23</v>
      </c>
      <c r="Q492" s="7">
        <v>59.393999999999998</v>
      </c>
      <c r="R492" s="8">
        <v>44998</v>
      </c>
      <c r="S492" s="10">
        <f t="shared" si="21"/>
        <v>1</v>
      </c>
      <c r="T492" s="10">
        <v>1</v>
      </c>
      <c r="V492" s="11" t="str">
        <f t="shared" si="22"/>
        <v>1</v>
      </c>
      <c r="X492" s="10">
        <v>0</v>
      </c>
      <c r="AC492">
        <f t="shared" si="23"/>
        <v>1</v>
      </c>
    </row>
    <row r="493" spans="1:29" hidden="1" x14ac:dyDescent="0.2">
      <c r="A493" t="s">
        <v>317</v>
      </c>
      <c r="B493" t="s">
        <v>25</v>
      </c>
      <c r="C493" s="6">
        <v>43692</v>
      </c>
      <c r="D493" s="7">
        <v>22.21</v>
      </c>
      <c r="E493" s="6">
        <v>43719</v>
      </c>
      <c r="F493" s="7">
        <v>25.31</v>
      </c>
      <c r="G493">
        <v>1</v>
      </c>
      <c r="H493">
        <v>0</v>
      </c>
      <c r="J493" s="7"/>
      <c r="K493" s="8"/>
      <c r="M493" s="7"/>
      <c r="N493" s="8"/>
      <c r="O493" s="9" cm="1">
        <f t="array" ref="O493">_xlfn.IFS(AND(B493="Short",F493=Q493),(D493-F493)/D493,AND(B493="Long",F493=Q493),(F493/D493)-1,AND(B493="Long",F493&lt;&gt;Q493),(F493/D493)-1,AND(B493="Short",F493&lt;&gt;Q493),(D493-F493)/D493)</f>
        <v>0.13957676722197188</v>
      </c>
      <c r="P493" t="s">
        <v>23</v>
      </c>
      <c r="Q493" s="7">
        <v>25.31</v>
      </c>
      <c r="R493" s="8">
        <v>43692</v>
      </c>
      <c r="S493" s="10">
        <f t="shared" si="21"/>
        <v>27</v>
      </c>
      <c r="T493" s="10">
        <v>1</v>
      </c>
      <c r="V493" s="11" t="str">
        <f t="shared" si="22"/>
        <v>1</v>
      </c>
      <c r="X493" s="10">
        <v>0</v>
      </c>
      <c r="AC493">
        <f t="shared" si="23"/>
        <v>27</v>
      </c>
    </row>
    <row r="494" spans="1:29" hidden="1" x14ac:dyDescent="0.2">
      <c r="A494" t="s">
        <v>310</v>
      </c>
      <c r="B494" t="s">
        <v>22</v>
      </c>
      <c r="C494" s="6">
        <v>44999</v>
      </c>
      <c r="D494" s="7">
        <v>58.552</v>
      </c>
      <c r="E494" s="6">
        <v>45009</v>
      </c>
      <c r="F494" s="7">
        <v>51.171999999999997</v>
      </c>
      <c r="G494">
        <v>1</v>
      </c>
      <c r="H494">
        <v>0</v>
      </c>
      <c r="J494" s="7"/>
      <c r="K494" s="8"/>
      <c r="M494" s="7"/>
      <c r="N494" s="8"/>
      <c r="O494" s="9" cm="1">
        <f t="array" ref="O494">_xlfn.IFS(AND(B494="Short",F494=Q494),(D494-F494)/D494,AND(B494="Long",F494=Q494),(F494/D494)-1,AND(B494="Long",F494&lt;&gt;Q494),(F494/D494)-1,AND(B494="Short",F494&lt;&gt;Q494),(D494-F494)/D494)</f>
        <v>0.12604180899029926</v>
      </c>
      <c r="P494" t="s">
        <v>23</v>
      </c>
      <c r="Q494" s="7">
        <v>51.171999999999997</v>
      </c>
      <c r="R494" s="8">
        <v>44999</v>
      </c>
      <c r="S494" s="10">
        <f t="shared" si="21"/>
        <v>10</v>
      </c>
      <c r="T494" s="10">
        <v>1</v>
      </c>
      <c r="V494" s="11" t="str">
        <f t="shared" si="22"/>
        <v>1</v>
      </c>
      <c r="X494" s="10">
        <v>0</v>
      </c>
      <c r="AC494">
        <f t="shared" si="23"/>
        <v>10</v>
      </c>
    </row>
    <row r="495" spans="1:29" hidden="1" x14ac:dyDescent="0.2">
      <c r="A495" t="s">
        <v>310</v>
      </c>
      <c r="B495" t="s">
        <v>22</v>
      </c>
      <c r="C495" s="6">
        <v>45125</v>
      </c>
      <c r="D495" s="7">
        <v>64.049000000000007</v>
      </c>
      <c r="E495" s="6">
        <v>45160</v>
      </c>
      <c r="F495" s="7">
        <v>58.039000000000001</v>
      </c>
      <c r="G495">
        <v>1</v>
      </c>
      <c r="H495">
        <v>0</v>
      </c>
      <c r="J495" s="7"/>
      <c r="K495" s="8"/>
      <c r="M495" s="7"/>
      <c r="N495" s="8"/>
      <c r="O495" s="9" cm="1">
        <f t="array" ref="O495">_xlfn.IFS(AND(B495="Short",F495=Q495),(D495-F495)/D495,AND(B495="Long",F495=Q495),(F495/D495)-1,AND(B495="Long",F495&lt;&gt;Q495),(F495/D495)-1,AND(B495="Short",F495&lt;&gt;Q495),(D495-F495)/D495)</f>
        <v>9.3834408031351069E-2</v>
      </c>
      <c r="P495" t="s">
        <v>23</v>
      </c>
      <c r="Q495" s="7">
        <v>58.039000000000001</v>
      </c>
      <c r="R495" s="8">
        <v>45125</v>
      </c>
      <c r="S495" s="10">
        <f t="shared" si="21"/>
        <v>35</v>
      </c>
      <c r="T495" s="10">
        <v>1</v>
      </c>
      <c r="V495" s="11" t="str">
        <f t="shared" si="22"/>
        <v>1</v>
      </c>
      <c r="X495" s="10">
        <v>0</v>
      </c>
      <c r="AC495">
        <f t="shared" si="23"/>
        <v>35</v>
      </c>
    </row>
    <row r="496" spans="1:29" hidden="1" x14ac:dyDescent="0.2">
      <c r="A496" t="s">
        <v>317</v>
      </c>
      <c r="B496" t="s">
        <v>25</v>
      </c>
      <c r="C496" s="6">
        <v>43906</v>
      </c>
      <c r="D496" s="7">
        <v>13.548</v>
      </c>
      <c r="E496" s="6">
        <v>43930</v>
      </c>
      <c r="F496" s="7">
        <v>16.527999999999999</v>
      </c>
      <c r="G496">
        <v>1</v>
      </c>
      <c r="H496">
        <v>0</v>
      </c>
      <c r="J496" s="7"/>
      <c r="K496" s="8"/>
      <c r="M496" s="7"/>
      <c r="N496" s="8"/>
      <c r="O496" s="9" cm="1">
        <f t="array" ref="O496">_xlfn.IFS(AND(B496="Short",F496=Q496),(D496-F496)/D496,AND(B496="Long",F496=Q496),(F496/D496)-1,AND(B496="Long",F496&lt;&gt;Q496),(F496/D496)-1,AND(B496="Short",F496&lt;&gt;Q496),(D496-F496)/D496)</f>
        <v>0.21995866548568044</v>
      </c>
      <c r="P496" t="s">
        <v>23</v>
      </c>
      <c r="Q496" s="7">
        <v>16.527999999999999</v>
      </c>
      <c r="R496" s="8">
        <v>43906</v>
      </c>
      <c r="S496" s="10">
        <f t="shared" si="21"/>
        <v>24</v>
      </c>
      <c r="T496" s="10">
        <v>1</v>
      </c>
      <c r="V496" s="11" t="str">
        <f t="shared" si="22"/>
        <v>1</v>
      </c>
      <c r="X496" s="10">
        <v>0</v>
      </c>
      <c r="AC496">
        <f t="shared" si="23"/>
        <v>24</v>
      </c>
    </row>
    <row r="497" spans="1:29" hidden="1" x14ac:dyDescent="0.2">
      <c r="A497" t="s">
        <v>317</v>
      </c>
      <c r="B497" t="s">
        <v>22</v>
      </c>
      <c r="C497" s="6">
        <v>44133</v>
      </c>
      <c r="D497" s="7">
        <v>23.577999999999999</v>
      </c>
      <c r="E497" s="6">
        <v>44501</v>
      </c>
      <c r="F497" s="7">
        <v>39.39</v>
      </c>
      <c r="G497">
        <v>0</v>
      </c>
      <c r="H497">
        <v>0</v>
      </c>
      <c r="J497" s="7"/>
      <c r="K497" s="8"/>
      <c r="M497" s="7"/>
      <c r="N497" s="8"/>
      <c r="O497" s="9" cm="1">
        <f t="array" ref="O497">_xlfn.IFS(AND(B497="Short",F497=Q497),(D497-F497)/D497,AND(B497="Long",F497=Q497),(F497/D497)-1,AND(B497="Long",F497&lt;&gt;Q497),(F497/D497)-1,AND(B497="Short",F497&lt;&gt;Q497),(D497-F497)/D497)</f>
        <v>-0.67062515904656894</v>
      </c>
      <c r="P497" t="s">
        <v>23</v>
      </c>
      <c r="Q497" s="7">
        <v>21.058</v>
      </c>
      <c r="R497" s="8">
        <v>44133</v>
      </c>
      <c r="S497" s="10">
        <f t="shared" si="21"/>
        <v>368</v>
      </c>
      <c r="T497" s="10">
        <v>0</v>
      </c>
      <c r="V497" s="11" t="b">
        <f t="shared" si="22"/>
        <v>0</v>
      </c>
      <c r="X497" s="10">
        <v>0</v>
      </c>
      <c r="AC497" t="b">
        <f t="shared" si="23"/>
        <v>0</v>
      </c>
    </row>
    <row r="498" spans="1:29" x14ac:dyDescent="0.2">
      <c r="A498" t="s">
        <v>302</v>
      </c>
      <c r="B498" t="s">
        <v>25</v>
      </c>
      <c r="C498" s="6">
        <v>45513</v>
      </c>
      <c r="D498" s="7">
        <v>176.768</v>
      </c>
      <c r="E498" s="6">
        <v>45532</v>
      </c>
      <c r="F498" s="7">
        <v>202.34800000000001</v>
      </c>
      <c r="G498">
        <v>1</v>
      </c>
      <c r="H498">
        <v>0</v>
      </c>
      <c r="J498" s="7"/>
      <c r="K498" s="8"/>
      <c r="M498" s="7"/>
      <c r="N498" s="8"/>
      <c r="O498" s="9" cm="1">
        <f t="array" ref="O498">_xlfn.IFS(AND(B498="Short",F498=Q498),(D498-F498)/D498,AND(B498="Long",F498=Q498),(F498/D498)-1,AND(B498="Long",F498&lt;&gt;Q498),(F498/D498)-1,AND(B498="Short",F498&lt;&gt;Q498),(D498-F498)/D498)</f>
        <v>0.14470944967414923</v>
      </c>
      <c r="P498" t="s">
        <v>23</v>
      </c>
      <c r="Q498" s="7">
        <v>202.34800000000001</v>
      </c>
      <c r="R498" s="8">
        <v>45513</v>
      </c>
      <c r="S498" s="10">
        <f t="shared" si="21"/>
        <v>19</v>
      </c>
      <c r="T498" s="10">
        <v>1</v>
      </c>
      <c r="V498" s="11" t="str">
        <f t="shared" si="22"/>
        <v>1</v>
      </c>
      <c r="X498" s="10">
        <v>0</v>
      </c>
      <c r="AC498">
        <f t="shared" si="23"/>
        <v>19</v>
      </c>
    </row>
    <row r="499" spans="1:29" hidden="1" x14ac:dyDescent="0.2">
      <c r="A499" t="s">
        <v>316</v>
      </c>
      <c r="B499" t="s">
        <v>25</v>
      </c>
      <c r="C499" s="6">
        <v>44769</v>
      </c>
      <c r="D499" s="7">
        <v>229</v>
      </c>
      <c r="E499" s="6">
        <v>44788</v>
      </c>
      <c r="F499" s="7">
        <v>257.10000000000002</v>
      </c>
      <c r="G499">
        <v>1</v>
      </c>
      <c r="H499">
        <v>0</v>
      </c>
      <c r="J499" s="7"/>
      <c r="K499" s="8"/>
      <c r="M499" s="7"/>
      <c r="N499" s="8"/>
      <c r="O499" s="9" cm="1">
        <f t="array" ref="O499">_xlfn.IFS(AND(B499="Short",F499=Q499),(D499-F499)/D499,AND(B499="Long",F499=Q499),(F499/D499)-1,AND(B499="Long",F499&lt;&gt;Q499),(F499/D499)-1,AND(B499="Short",F499&lt;&gt;Q499),(D499-F499)/D499)</f>
        <v>0.12270742358078612</v>
      </c>
      <c r="P499" t="s">
        <v>23</v>
      </c>
      <c r="Q499" s="7">
        <v>257.10000000000002</v>
      </c>
      <c r="R499" s="8">
        <v>44769</v>
      </c>
      <c r="S499" s="10">
        <f t="shared" si="21"/>
        <v>19</v>
      </c>
      <c r="T499" s="10">
        <v>1</v>
      </c>
      <c r="V499" s="11" t="str">
        <f t="shared" si="22"/>
        <v>1</v>
      </c>
      <c r="X499" s="10">
        <v>0</v>
      </c>
      <c r="AC499">
        <f t="shared" si="23"/>
        <v>19</v>
      </c>
    </row>
    <row r="500" spans="1:29" hidden="1" x14ac:dyDescent="0.2">
      <c r="A500" t="s">
        <v>305</v>
      </c>
      <c r="B500" t="s">
        <v>22</v>
      </c>
      <c r="C500" s="6">
        <v>43755</v>
      </c>
      <c r="D500" s="7">
        <v>225.44499999999999</v>
      </c>
      <c r="E500" s="6">
        <v>43902</v>
      </c>
      <c r="F500" s="7">
        <v>197.995</v>
      </c>
      <c r="G500">
        <v>1</v>
      </c>
      <c r="H500">
        <v>0</v>
      </c>
      <c r="J500" s="7"/>
      <c r="K500" s="8"/>
      <c r="M500" s="7"/>
      <c r="N500" s="8"/>
      <c r="O500" s="9" cm="1">
        <f t="array" ref="O500">_xlfn.IFS(AND(B500="Short",F500=Q500),(D500-F500)/D500,AND(B500="Long",F500=Q500),(F500/D500)-1,AND(B500="Long",F500&lt;&gt;Q500),(F500/D500)-1,AND(B500="Short",F500&lt;&gt;Q500),(D500-F500)/D500)</f>
        <v>0.12175918738494972</v>
      </c>
      <c r="P500" t="s">
        <v>23</v>
      </c>
      <c r="Q500" s="7">
        <v>197.995</v>
      </c>
      <c r="R500" s="8">
        <v>43755</v>
      </c>
      <c r="S500" s="10">
        <f t="shared" si="21"/>
        <v>147</v>
      </c>
      <c r="T500" s="10">
        <v>1</v>
      </c>
      <c r="V500" s="11" t="str">
        <f t="shared" si="22"/>
        <v>1</v>
      </c>
      <c r="X500" s="10">
        <v>0</v>
      </c>
      <c r="AC500">
        <f t="shared" si="23"/>
        <v>147</v>
      </c>
    </row>
    <row r="501" spans="1:29" x14ac:dyDescent="0.2">
      <c r="A501" t="s">
        <v>316</v>
      </c>
      <c r="B501" t="s">
        <v>25</v>
      </c>
      <c r="C501" s="6">
        <v>44952</v>
      </c>
      <c r="D501" s="7">
        <v>223.429</v>
      </c>
      <c r="E501" s="6">
        <v>45091</v>
      </c>
      <c r="F501" s="7">
        <v>249.71899999999999</v>
      </c>
      <c r="G501">
        <v>1</v>
      </c>
      <c r="H501">
        <v>0</v>
      </c>
      <c r="J501" s="7"/>
      <c r="K501" s="8"/>
      <c r="M501" s="7"/>
      <c r="N501" s="8"/>
      <c r="O501" s="9" cm="1">
        <f t="array" ref="O501">_xlfn.IFS(AND(B501="Short",F501=Q501),(D501-F501)/D501,AND(B501="Long",F501=Q501),(F501/D501)-1,AND(B501="Long",F501&lt;&gt;Q501),(F501/D501)-1,AND(B501="Short",F501&lt;&gt;Q501),(D501-F501)/D501)</f>
        <v>0.11766601470713289</v>
      </c>
      <c r="P501" t="s">
        <v>23</v>
      </c>
      <c r="Q501" s="7">
        <v>249.71899999999999</v>
      </c>
      <c r="R501" s="8">
        <v>44952</v>
      </c>
      <c r="S501" s="10">
        <f t="shared" si="21"/>
        <v>139</v>
      </c>
      <c r="T501" s="10">
        <v>1</v>
      </c>
      <c r="V501" s="11" t="str">
        <f t="shared" si="22"/>
        <v>1</v>
      </c>
      <c r="X501" s="10">
        <v>0</v>
      </c>
      <c r="AC501">
        <f t="shared" si="23"/>
        <v>139</v>
      </c>
    </row>
    <row r="502" spans="1:29" hidden="1" x14ac:dyDescent="0.2">
      <c r="A502" t="s">
        <v>304</v>
      </c>
      <c r="B502" t="s">
        <v>25</v>
      </c>
      <c r="C502" s="6">
        <v>43906</v>
      </c>
      <c r="D502" s="7">
        <v>89.567999999999998</v>
      </c>
      <c r="E502" s="6">
        <v>43935</v>
      </c>
      <c r="F502" s="7">
        <v>99.647999999999996</v>
      </c>
      <c r="G502">
        <v>1</v>
      </c>
      <c r="H502">
        <v>0</v>
      </c>
      <c r="J502" s="7"/>
      <c r="K502" s="8"/>
      <c r="M502" s="7"/>
      <c r="N502" s="8"/>
      <c r="O502" s="9" cm="1">
        <f t="array" ref="O502">_xlfn.IFS(AND(B502="Short",F502=Q502),(D502-F502)/D502,AND(B502="Long",F502=Q502),(F502/D502)-1,AND(B502="Long",F502&lt;&gt;Q502),(F502/D502)-1,AND(B502="Short",F502&lt;&gt;Q502),(D502-F502)/D502)</f>
        <v>0.112540192926045</v>
      </c>
      <c r="P502" t="s">
        <v>23</v>
      </c>
      <c r="Q502" s="7">
        <v>99.647999999999996</v>
      </c>
      <c r="R502" s="8">
        <v>43906</v>
      </c>
      <c r="S502" s="10">
        <f t="shared" si="21"/>
        <v>29</v>
      </c>
      <c r="T502" s="10">
        <v>1</v>
      </c>
      <c r="V502" s="11" t="str">
        <f t="shared" si="22"/>
        <v>1</v>
      </c>
      <c r="X502" s="10">
        <v>0</v>
      </c>
      <c r="AC502">
        <f t="shared" si="23"/>
        <v>29</v>
      </c>
    </row>
    <row r="503" spans="1:29" hidden="1" x14ac:dyDescent="0.2">
      <c r="A503" t="s">
        <v>321</v>
      </c>
      <c r="B503" t="s">
        <v>22</v>
      </c>
      <c r="C503" s="6">
        <v>43900</v>
      </c>
      <c r="D503" s="7">
        <v>18.957000000000001</v>
      </c>
      <c r="E503" s="6">
        <v>43901</v>
      </c>
      <c r="F503" s="7">
        <v>17.126999999999999</v>
      </c>
      <c r="G503">
        <v>1</v>
      </c>
      <c r="H503">
        <v>0</v>
      </c>
      <c r="J503" s="7"/>
      <c r="K503" s="8"/>
      <c r="M503" s="7"/>
      <c r="N503" s="8"/>
      <c r="O503" s="9" cm="1">
        <f t="array" ref="O503">_xlfn.IFS(AND(B503="Short",F503=Q503),(D503-F503)/D503,AND(B503="Long",F503=Q503),(F503/D503)-1,AND(B503="Long",F503&lt;&gt;Q503),(F503/D503)-1,AND(B503="Short",F503&lt;&gt;Q503),(D503-F503)/D503)</f>
        <v>9.6534261750277031E-2</v>
      </c>
      <c r="P503" t="s">
        <v>23</v>
      </c>
      <c r="Q503" s="7">
        <v>17.126999999999999</v>
      </c>
      <c r="R503" s="8">
        <v>43900</v>
      </c>
      <c r="S503" s="10">
        <f t="shared" si="21"/>
        <v>1</v>
      </c>
      <c r="T503" s="10">
        <v>1</v>
      </c>
      <c r="V503" s="11" t="str">
        <f t="shared" si="22"/>
        <v>1</v>
      </c>
      <c r="X503" s="10">
        <v>0</v>
      </c>
      <c r="AC503">
        <f t="shared" si="23"/>
        <v>1</v>
      </c>
    </row>
    <row r="504" spans="1:29" hidden="1" x14ac:dyDescent="0.2">
      <c r="A504" t="s">
        <v>321</v>
      </c>
      <c r="B504" t="s">
        <v>25</v>
      </c>
      <c r="C504" s="6">
        <v>43902</v>
      </c>
      <c r="D504" s="7">
        <v>15.795999999999999</v>
      </c>
      <c r="E504" s="6">
        <v>43928</v>
      </c>
      <c r="F504" s="7">
        <v>17.556000000000001</v>
      </c>
      <c r="G504">
        <v>1</v>
      </c>
      <c r="H504">
        <v>0</v>
      </c>
      <c r="J504" s="7"/>
      <c r="K504" s="8"/>
      <c r="M504" s="7"/>
      <c r="N504" s="8"/>
      <c r="O504" s="9" cm="1">
        <f t="array" ref="O504">_xlfn.IFS(AND(B504="Short",F504=Q504),(D504-F504)/D504,AND(B504="Long",F504=Q504),(F504/D504)-1,AND(B504="Long",F504&lt;&gt;Q504),(F504/D504)-1,AND(B504="Short",F504&lt;&gt;Q504),(D504-F504)/D504)</f>
        <v>0.11142061281337057</v>
      </c>
      <c r="P504" t="s">
        <v>23</v>
      </c>
      <c r="Q504" s="7">
        <v>17.556000000000001</v>
      </c>
      <c r="R504" s="8">
        <v>43902</v>
      </c>
      <c r="S504" s="10">
        <f t="shared" si="21"/>
        <v>26</v>
      </c>
      <c r="T504" s="10">
        <v>1</v>
      </c>
      <c r="V504" s="11" t="str">
        <f t="shared" si="22"/>
        <v>1</v>
      </c>
      <c r="X504" s="10">
        <v>0</v>
      </c>
      <c r="AC504">
        <f t="shared" si="23"/>
        <v>26</v>
      </c>
    </row>
    <row r="505" spans="1:29" hidden="1" x14ac:dyDescent="0.2">
      <c r="A505" t="s">
        <v>305</v>
      </c>
      <c r="B505" t="s">
        <v>25</v>
      </c>
      <c r="C505" s="6">
        <v>43906</v>
      </c>
      <c r="D505" s="7">
        <v>177.78100000000001</v>
      </c>
      <c r="E505" s="6">
        <v>43944</v>
      </c>
      <c r="F505" s="7">
        <v>209.291</v>
      </c>
      <c r="G505">
        <v>1</v>
      </c>
      <c r="H505">
        <v>0</v>
      </c>
      <c r="J505" s="7"/>
      <c r="K505" s="8"/>
      <c r="M505" s="7"/>
      <c r="N505" s="8"/>
      <c r="O505" s="9" cm="1">
        <f t="array" ref="O505">_xlfn.IFS(AND(B505="Short",F505=Q505),(D505-F505)/D505,AND(B505="Long",F505=Q505),(F505/D505)-1,AND(B505="Long",F505&lt;&gt;Q505),(F505/D505)-1,AND(B505="Short",F505&lt;&gt;Q505),(D505-F505)/D505)</f>
        <v>0.17724053751525748</v>
      </c>
      <c r="P505" t="s">
        <v>23</v>
      </c>
      <c r="Q505" s="7">
        <v>209.291</v>
      </c>
      <c r="R505" s="8">
        <v>43906</v>
      </c>
      <c r="S505" s="10">
        <f t="shared" si="21"/>
        <v>38</v>
      </c>
      <c r="T505" s="10">
        <v>1</v>
      </c>
      <c r="V505" s="11" t="str">
        <f t="shared" si="22"/>
        <v>1</v>
      </c>
      <c r="X505" s="10">
        <v>0</v>
      </c>
      <c r="AC505">
        <f t="shared" si="23"/>
        <v>38</v>
      </c>
    </row>
    <row r="506" spans="1:29" x14ac:dyDescent="0.2">
      <c r="A506" t="s">
        <v>322</v>
      </c>
      <c r="B506" t="s">
        <v>25</v>
      </c>
      <c r="C506" s="6">
        <v>44680</v>
      </c>
      <c r="D506" s="7">
        <v>187.53100000000001</v>
      </c>
      <c r="E506" s="6">
        <v>44937</v>
      </c>
      <c r="F506" s="7">
        <v>210.74100000000001</v>
      </c>
      <c r="G506">
        <v>1</v>
      </c>
      <c r="H506">
        <v>0</v>
      </c>
      <c r="J506" s="7"/>
      <c r="K506" s="8"/>
      <c r="M506" s="7"/>
      <c r="N506" s="8"/>
      <c r="O506" s="9" cm="1">
        <f t="array" ref="O506">_xlfn.IFS(AND(B506="Short",F506=Q506),(D506-F506)/D506,AND(B506="Long",F506=Q506),(F506/D506)-1,AND(B506="Long",F506&lt;&gt;Q506),(F506/D506)-1,AND(B506="Short",F506&lt;&gt;Q506),(D506-F506)/D506)</f>
        <v>0.12376620398760751</v>
      </c>
      <c r="P506" t="s">
        <v>23</v>
      </c>
      <c r="Q506" s="7">
        <v>210.74100000000001</v>
      </c>
      <c r="R506" s="8">
        <v>44680</v>
      </c>
      <c r="S506" s="10">
        <f t="shared" si="21"/>
        <v>257</v>
      </c>
      <c r="T506" s="10">
        <v>1</v>
      </c>
      <c r="V506" s="11" t="str">
        <f t="shared" si="22"/>
        <v>1</v>
      </c>
      <c r="X506" s="10">
        <v>0</v>
      </c>
      <c r="AC506">
        <f t="shared" si="23"/>
        <v>257</v>
      </c>
    </row>
    <row r="507" spans="1:29" hidden="1" x14ac:dyDescent="0.2">
      <c r="A507" t="s">
        <v>325</v>
      </c>
      <c r="B507" t="s">
        <v>25</v>
      </c>
      <c r="C507" s="6">
        <v>44119</v>
      </c>
      <c r="D507" s="7">
        <v>231.941</v>
      </c>
      <c r="E507" s="6">
        <v>44487</v>
      </c>
      <c r="F507" s="7">
        <v>180.8</v>
      </c>
      <c r="G507">
        <v>0</v>
      </c>
      <c r="H507">
        <v>0</v>
      </c>
      <c r="J507" s="7"/>
      <c r="K507" s="8"/>
      <c r="M507" s="7"/>
      <c r="N507" s="8"/>
      <c r="O507" s="9" cm="1">
        <f t="array" ref="O507">_xlfn.IFS(AND(B507="Short",F507=Q507),(D507-F507)/D507,AND(B507="Long",F507=Q507),(F507/D507)-1,AND(B507="Long",F507&lt;&gt;Q507),(F507/D507)-1,AND(B507="Short",F507&lt;&gt;Q507),(D507-F507)/D507)</f>
        <v>-0.22049141807614858</v>
      </c>
      <c r="P507" t="s">
        <v>23</v>
      </c>
      <c r="Q507" s="7">
        <v>275.851</v>
      </c>
      <c r="R507" s="8">
        <v>44119</v>
      </c>
      <c r="S507" s="10">
        <f t="shared" si="21"/>
        <v>368</v>
      </c>
      <c r="T507" s="10">
        <v>0</v>
      </c>
      <c r="V507" s="11" t="b">
        <f t="shared" si="22"/>
        <v>0</v>
      </c>
      <c r="X507" s="10">
        <v>0</v>
      </c>
      <c r="AC507" t="b">
        <f t="shared" si="23"/>
        <v>0</v>
      </c>
    </row>
    <row r="508" spans="1:29" hidden="1" x14ac:dyDescent="0.2">
      <c r="A508" t="s">
        <v>326</v>
      </c>
      <c r="B508" t="s">
        <v>22</v>
      </c>
      <c r="C508" s="6">
        <v>43903</v>
      </c>
      <c r="D508" s="7">
        <v>30.385000000000002</v>
      </c>
      <c r="E508" s="6">
        <v>43906</v>
      </c>
      <c r="F508" s="7">
        <v>27.035</v>
      </c>
      <c r="G508">
        <v>1</v>
      </c>
      <c r="H508">
        <v>0</v>
      </c>
      <c r="J508" s="7"/>
      <c r="K508" s="8"/>
      <c r="M508" s="7"/>
      <c r="N508" s="8"/>
      <c r="O508" s="9" cm="1">
        <f t="array" ref="O508">_xlfn.IFS(AND(B508="Short",F508=Q508),(D508-F508)/D508,AND(B508="Long",F508=Q508),(F508/D508)-1,AND(B508="Long",F508&lt;&gt;Q508),(F508/D508)-1,AND(B508="Short",F508&lt;&gt;Q508),(D508-F508)/D508)</f>
        <v>0.11025176896494986</v>
      </c>
      <c r="P508" t="s">
        <v>23</v>
      </c>
      <c r="Q508" s="7">
        <v>27.035</v>
      </c>
      <c r="R508" s="8">
        <v>43903</v>
      </c>
      <c r="S508" s="10">
        <f t="shared" si="21"/>
        <v>3</v>
      </c>
      <c r="T508" s="10">
        <v>1</v>
      </c>
      <c r="V508" s="11" t="str">
        <f t="shared" si="22"/>
        <v>1</v>
      </c>
      <c r="X508" s="10">
        <v>0</v>
      </c>
      <c r="AC508">
        <f t="shared" si="23"/>
        <v>3</v>
      </c>
    </row>
    <row r="509" spans="1:29" hidden="1" x14ac:dyDescent="0.2">
      <c r="A509" t="s">
        <v>326</v>
      </c>
      <c r="B509" t="s">
        <v>22</v>
      </c>
      <c r="C509" s="6">
        <v>43914</v>
      </c>
      <c r="D509" s="7">
        <v>26.140999999999998</v>
      </c>
      <c r="E509" s="6">
        <v>43922</v>
      </c>
      <c r="F509" s="7">
        <v>22.651</v>
      </c>
      <c r="G509">
        <v>1</v>
      </c>
      <c r="H509">
        <v>0</v>
      </c>
      <c r="J509" s="7"/>
      <c r="K509" s="8"/>
      <c r="M509" s="7"/>
      <c r="N509" s="8"/>
      <c r="O509" s="9" cm="1">
        <f t="array" ref="O509">_xlfn.IFS(AND(B509="Short",F509=Q509),(D509-F509)/D509,AND(B509="Long",F509=Q509),(F509/D509)-1,AND(B509="Long",F509&lt;&gt;Q509),(F509/D509)-1,AND(B509="Short",F509&lt;&gt;Q509),(D509-F509)/D509)</f>
        <v>0.1335067518457595</v>
      </c>
      <c r="P509" t="s">
        <v>23</v>
      </c>
      <c r="Q509" s="7">
        <v>22.651</v>
      </c>
      <c r="R509" s="8">
        <v>43914</v>
      </c>
      <c r="S509" s="10">
        <f t="shared" si="21"/>
        <v>8</v>
      </c>
      <c r="T509" s="10">
        <v>1</v>
      </c>
      <c r="V509" s="11" t="str">
        <f t="shared" si="22"/>
        <v>1</v>
      </c>
      <c r="X509" s="10">
        <v>0</v>
      </c>
      <c r="AC509">
        <f t="shared" si="23"/>
        <v>8</v>
      </c>
    </row>
    <row r="510" spans="1:29" hidden="1" x14ac:dyDescent="0.2">
      <c r="A510" t="s">
        <v>320</v>
      </c>
      <c r="B510" t="s">
        <v>22</v>
      </c>
      <c r="C510" s="6">
        <v>43900</v>
      </c>
      <c r="D510" s="7">
        <v>15.712</v>
      </c>
      <c r="E510" s="6">
        <v>43901</v>
      </c>
      <c r="F510" s="7">
        <v>12.832000000000001</v>
      </c>
      <c r="G510">
        <v>1</v>
      </c>
      <c r="H510">
        <v>0</v>
      </c>
      <c r="J510" s="7"/>
      <c r="K510" s="8"/>
      <c r="M510" s="7"/>
      <c r="N510" s="8"/>
      <c r="O510" s="9" cm="1">
        <f t="array" ref="O510">_xlfn.IFS(AND(B510="Short",F510=Q510),(D510-F510)/D510,AND(B510="Long",F510=Q510),(F510/D510)-1,AND(B510="Long",F510&lt;&gt;Q510),(F510/D510)-1,AND(B510="Short",F510&lt;&gt;Q510),(D510-F510)/D510)</f>
        <v>0.1832993890020366</v>
      </c>
      <c r="P510" t="s">
        <v>23</v>
      </c>
      <c r="Q510" s="7">
        <v>12.832000000000001</v>
      </c>
      <c r="R510" s="8">
        <v>43900</v>
      </c>
      <c r="S510" s="10">
        <f t="shared" si="21"/>
        <v>1</v>
      </c>
      <c r="T510" s="10">
        <v>1</v>
      </c>
      <c r="V510" s="11" t="str">
        <f t="shared" si="22"/>
        <v>1</v>
      </c>
      <c r="X510" s="10">
        <v>0</v>
      </c>
      <c r="AC510">
        <f t="shared" si="23"/>
        <v>1</v>
      </c>
    </row>
    <row r="511" spans="1:29" hidden="1" x14ac:dyDescent="0.2">
      <c r="A511" t="s">
        <v>320</v>
      </c>
      <c r="B511" t="s">
        <v>22</v>
      </c>
      <c r="C511" s="6">
        <v>43903</v>
      </c>
      <c r="D511" s="7">
        <v>12.244999999999999</v>
      </c>
      <c r="E511" s="6">
        <v>43906</v>
      </c>
      <c r="F511" s="7">
        <v>10.994999999999999</v>
      </c>
      <c r="G511">
        <v>1</v>
      </c>
      <c r="H511">
        <v>0</v>
      </c>
      <c r="J511" s="7"/>
      <c r="K511" s="8"/>
      <c r="M511" s="7"/>
      <c r="N511" s="8"/>
      <c r="O511" s="9" cm="1">
        <f t="array" ref="O511">_xlfn.IFS(AND(B511="Short",F511=Q511),(D511-F511)/D511,AND(B511="Long",F511=Q511),(F511/D511)-1,AND(B511="Long",F511&lt;&gt;Q511),(F511/D511)-1,AND(B511="Short",F511&lt;&gt;Q511),(D511-F511)/D511)</f>
        <v>0.10208248264597795</v>
      </c>
      <c r="P511" t="s">
        <v>23</v>
      </c>
      <c r="Q511" s="7">
        <v>10.994999999999999</v>
      </c>
      <c r="R511" s="8">
        <v>43903</v>
      </c>
      <c r="S511" s="10">
        <f t="shared" si="21"/>
        <v>3</v>
      </c>
      <c r="T511" s="10">
        <v>1</v>
      </c>
      <c r="V511" s="11" t="str">
        <f t="shared" si="22"/>
        <v>1</v>
      </c>
      <c r="X511" s="10">
        <v>0</v>
      </c>
      <c r="AC511">
        <f t="shared" si="23"/>
        <v>3</v>
      </c>
    </row>
    <row r="512" spans="1:29" hidden="1" x14ac:dyDescent="0.2">
      <c r="A512" t="s">
        <v>320</v>
      </c>
      <c r="B512" t="s">
        <v>22</v>
      </c>
      <c r="C512" s="6">
        <v>44351</v>
      </c>
      <c r="D512" s="7">
        <v>44.988999999999997</v>
      </c>
      <c r="E512" s="6">
        <v>44396</v>
      </c>
      <c r="F512" s="7">
        <v>40.779000000000003</v>
      </c>
      <c r="G512">
        <v>1</v>
      </c>
      <c r="H512">
        <v>0</v>
      </c>
      <c r="J512" s="7"/>
      <c r="K512" s="8"/>
      <c r="M512" s="7"/>
      <c r="N512" s="8"/>
      <c r="O512" s="9" cm="1">
        <f t="array" ref="O512">_xlfn.IFS(AND(B512="Short",F512=Q512),(D512-F512)/D512,AND(B512="Long",F512=Q512),(F512/D512)-1,AND(B512="Long",F512&lt;&gt;Q512),(F512/D512)-1,AND(B512="Short",F512&lt;&gt;Q512),(D512-F512)/D512)</f>
        <v>9.3578430282957925E-2</v>
      </c>
      <c r="P512" t="s">
        <v>23</v>
      </c>
      <c r="Q512" s="7">
        <v>40.779000000000003</v>
      </c>
      <c r="R512" s="8">
        <v>44351</v>
      </c>
      <c r="S512" s="10">
        <f t="shared" si="21"/>
        <v>45</v>
      </c>
      <c r="T512" s="10">
        <v>1</v>
      </c>
      <c r="V512" s="11" t="str">
        <f t="shared" si="22"/>
        <v>1</v>
      </c>
      <c r="X512" s="10">
        <v>0</v>
      </c>
      <c r="AC512">
        <f t="shared" si="23"/>
        <v>45</v>
      </c>
    </row>
    <row r="513" spans="1:29" hidden="1" x14ac:dyDescent="0.2">
      <c r="A513" t="s">
        <v>328</v>
      </c>
      <c r="B513" t="s">
        <v>25</v>
      </c>
      <c r="C513" s="6">
        <v>43906</v>
      </c>
      <c r="D513" s="7">
        <v>111.84699999999999</v>
      </c>
      <c r="E513" s="6">
        <v>43949</v>
      </c>
      <c r="F513" s="7">
        <v>127.81699999999999</v>
      </c>
      <c r="G513">
        <v>1</v>
      </c>
      <c r="H513">
        <v>0</v>
      </c>
      <c r="J513" s="7"/>
      <c r="K513" s="8"/>
      <c r="M513" s="7"/>
      <c r="N513" s="8"/>
      <c r="O513" s="9" cm="1">
        <f t="array" ref="O513">_xlfn.IFS(AND(B513="Short",F513=Q513),(D513-F513)/D513,AND(B513="Long",F513=Q513),(F513/D513)-1,AND(B513="Long",F513&lt;&gt;Q513),(F513/D513)-1,AND(B513="Short",F513&lt;&gt;Q513),(D513-F513)/D513)</f>
        <v>0.14278433932067913</v>
      </c>
      <c r="P513" t="s">
        <v>23</v>
      </c>
      <c r="Q513" s="7">
        <v>127.81699999999999</v>
      </c>
      <c r="R513" s="8">
        <v>43906</v>
      </c>
      <c r="S513" s="10">
        <f t="shared" si="21"/>
        <v>43</v>
      </c>
      <c r="T513" s="10">
        <v>1</v>
      </c>
      <c r="V513" s="11" t="str">
        <f t="shared" si="22"/>
        <v>1</v>
      </c>
      <c r="X513" s="10">
        <v>0</v>
      </c>
      <c r="AC513">
        <f t="shared" si="23"/>
        <v>43</v>
      </c>
    </row>
    <row r="514" spans="1:29" hidden="1" x14ac:dyDescent="0.2">
      <c r="A514" t="s">
        <v>324</v>
      </c>
      <c r="B514" t="s">
        <v>25</v>
      </c>
      <c r="C514" s="6">
        <v>43906</v>
      </c>
      <c r="D514" s="7">
        <v>24.768000000000001</v>
      </c>
      <c r="E514" s="6">
        <v>43914</v>
      </c>
      <c r="F514" s="7">
        <v>28.748000000000001</v>
      </c>
      <c r="G514">
        <v>1</v>
      </c>
      <c r="H514">
        <v>0</v>
      </c>
      <c r="J514" s="7"/>
      <c r="K514" s="8"/>
      <c r="M514" s="7"/>
      <c r="N514" s="8"/>
      <c r="O514" s="9" cm="1">
        <f t="array" ref="O514">_xlfn.IFS(AND(B514="Short",F514=Q514),(D514-F514)/D514,AND(B514="Long",F514=Q514),(F514/D514)-1,AND(B514="Long",F514&lt;&gt;Q514),(F514/D514)-1,AND(B514="Short",F514&lt;&gt;Q514),(D514-F514)/D514)</f>
        <v>0.16069121447028434</v>
      </c>
      <c r="P514" t="s">
        <v>23</v>
      </c>
      <c r="Q514" s="7">
        <v>28.748000000000001</v>
      </c>
      <c r="R514" s="8">
        <v>43906</v>
      </c>
      <c r="S514" s="10">
        <f t="shared" si="21"/>
        <v>8</v>
      </c>
      <c r="T514" s="10">
        <v>1</v>
      </c>
      <c r="V514" s="11" t="str">
        <f t="shared" si="22"/>
        <v>1</v>
      </c>
      <c r="X514" s="10">
        <v>0</v>
      </c>
      <c r="AC514">
        <f t="shared" si="23"/>
        <v>8</v>
      </c>
    </row>
    <row r="515" spans="1:29" hidden="1" x14ac:dyDescent="0.2">
      <c r="A515" t="s">
        <v>330</v>
      </c>
      <c r="B515" t="s">
        <v>25</v>
      </c>
      <c r="C515" s="6">
        <v>43906</v>
      </c>
      <c r="D515" s="7">
        <v>114.319</v>
      </c>
      <c r="E515" s="6">
        <v>43927</v>
      </c>
      <c r="F515" s="7">
        <v>131.60900000000001</v>
      </c>
      <c r="G515">
        <v>1</v>
      </c>
      <c r="H515">
        <v>0</v>
      </c>
      <c r="J515" s="7"/>
      <c r="K515" s="8"/>
      <c r="M515" s="7"/>
      <c r="N515" s="8"/>
      <c r="O515" s="9" cm="1">
        <f t="array" ref="O515">_xlfn.IFS(AND(B515="Short",F515=Q515),(D515-F515)/D515,AND(B515="Long",F515=Q515),(F515/D515)-1,AND(B515="Long",F515&lt;&gt;Q515),(F515/D515)-1,AND(B515="Short",F515&lt;&gt;Q515),(D515-F515)/D515)</f>
        <v>0.15124345034508702</v>
      </c>
      <c r="P515" t="s">
        <v>23</v>
      </c>
      <c r="Q515" s="7">
        <v>131.60900000000001</v>
      </c>
      <c r="R515" s="8">
        <v>43906</v>
      </c>
      <c r="S515" s="10">
        <f t="shared" ref="S515:S578" si="24">_xlfn.DAYS(E515,C515)</f>
        <v>21</v>
      </c>
      <c r="T515" s="10">
        <v>1</v>
      </c>
      <c r="V515" s="11" t="str">
        <f t="shared" ref="V515:V578" si="25">IF(F515=Q515,"1")</f>
        <v>1</v>
      </c>
      <c r="X515" s="10">
        <v>0</v>
      </c>
      <c r="AC515">
        <f t="shared" si="23"/>
        <v>21</v>
      </c>
    </row>
    <row r="516" spans="1:29" x14ac:dyDescent="0.2">
      <c r="A516" t="s">
        <v>305</v>
      </c>
      <c r="B516" t="s">
        <v>25</v>
      </c>
      <c r="C516" s="6">
        <v>45468</v>
      </c>
      <c r="D516" s="7">
        <v>303.10700000000003</v>
      </c>
      <c r="E516" s="6">
        <v>45491</v>
      </c>
      <c r="F516" s="7">
        <v>341.77699999999999</v>
      </c>
      <c r="G516">
        <v>1</v>
      </c>
      <c r="H516">
        <v>0</v>
      </c>
      <c r="J516" s="7"/>
      <c r="K516" s="8"/>
      <c r="M516" s="7"/>
      <c r="N516" s="8"/>
      <c r="O516" s="9" cm="1">
        <f t="array" ref="O516">_xlfn.IFS(AND(B516="Short",F516=Q516),(D516-F516)/D516,AND(B516="Long",F516=Q516),(F516/D516)-1,AND(B516="Long",F516&lt;&gt;Q516),(F516/D516)-1,AND(B516="Short",F516&lt;&gt;Q516),(D516-F516)/D516)</f>
        <v>0.12757870982854236</v>
      </c>
      <c r="P516" t="s">
        <v>23</v>
      </c>
      <c r="Q516" s="7">
        <v>341.77699999999999</v>
      </c>
      <c r="R516" s="8">
        <v>45468</v>
      </c>
      <c r="S516" s="10">
        <f t="shared" si="24"/>
        <v>23</v>
      </c>
      <c r="T516" s="10">
        <v>1</v>
      </c>
      <c r="V516" s="11" t="str">
        <f t="shared" si="25"/>
        <v>1</v>
      </c>
      <c r="X516" s="10">
        <v>0</v>
      </c>
      <c r="AC516">
        <f t="shared" ref="AC516:AC579" si="26">IF(O516&gt;-0.01,_xlfn.DAYS(E516,C516))</f>
        <v>23</v>
      </c>
    </row>
    <row r="517" spans="1:29" hidden="1" x14ac:dyDescent="0.2">
      <c r="A517" t="s">
        <v>327</v>
      </c>
      <c r="B517" t="s">
        <v>25</v>
      </c>
      <c r="C517" s="6">
        <v>43906</v>
      </c>
      <c r="D517" s="7">
        <v>93.388999999999996</v>
      </c>
      <c r="E517" s="6">
        <v>43907</v>
      </c>
      <c r="F517" s="7">
        <v>108.879</v>
      </c>
      <c r="G517">
        <v>1</v>
      </c>
      <c r="H517">
        <v>0</v>
      </c>
      <c r="J517" s="7"/>
      <c r="K517" s="8"/>
      <c r="M517" s="7"/>
      <c r="N517" s="8"/>
      <c r="O517" s="9" cm="1">
        <f t="array" ref="O517">_xlfn.IFS(AND(B517="Short",F517=Q517),(D517-F517)/D517,AND(B517="Long",F517=Q517),(F517/D517)-1,AND(B517="Long",F517&lt;&gt;Q517),(F517/D517)-1,AND(B517="Short",F517&lt;&gt;Q517),(D517-F517)/D517)</f>
        <v>0.16586535887524234</v>
      </c>
      <c r="P517" t="s">
        <v>23</v>
      </c>
      <c r="Q517" s="7">
        <v>108.879</v>
      </c>
      <c r="R517" s="8">
        <v>43906</v>
      </c>
      <c r="S517" s="10">
        <f t="shared" si="24"/>
        <v>1</v>
      </c>
      <c r="T517" s="10">
        <v>1</v>
      </c>
      <c r="V517" s="11" t="str">
        <f t="shared" si="25"/>
        <v>1</v>
      </c>
      <c r="X517" s="10">
        <v>0</v>
      </c>
      <c r="AC517">
        <f t="shared" si="26"/>
        <v>1</v>
      </c>
    </row>
    <row r="518" spans="1:29" hidden="1" x14ac:dyDescent="0.2">
      <c r="A518" t="s">
        <v>331</v>
      </c>
      <c r="B518" t="s">
        <v>25</v>
      </c>
      <c r="C518" s="6">
        <v>43906</v>
      </c>
      <c r="D518" s="7">
        <v>49.594999999999999</v>
      </c>
      <c r="E518" s="6">
        <v>43930</v>
      </c>
      <c r="F518" s="7">
        <v>55.545000000000002</v>
      </c>
      <c r="G518">
        <v>1</v>
      </c>
      <c r="H518">
        <v>0</v>
      </c>
      <c r="J518" s="7"/>
      <c r="K518" s="8"/>
      <c r="M518" s="7"/>
      <c r="N518" s="8"/>
      <c r="O518" s="9" cm="1">
        <f t="array" ref="O518">_xlfn.IFS(AND(B518="Short",F518=Q518),(D518-F518)/D518,AND(B518="Long",F518=Q518),(F518/D518)-1,AND(B518="Long",F518&lt;&gt;Q518),(F518/D518)-1,AND(B518="Short",F518&lt;&gt;Q518),(D518-F518)/D518)</f>
        <v>0.11997177134791825</v>
      </c>
      <c r="P518" t="s">
        <v>23</v>
      </c>
      <c r="Q518" s="7">
        <v>55.545000000000002</v>
      </c>
      <c r="R518" s="8">
        <v>43906</v>
      </c>
      <c r="S518" s="10">
        <f t="shared" si="24"/>
        <v>24</v>
      </c>
      <c r="T518" s="10">
        <v>1</v>
      </c>
      <c r="V518" s="11" t="str">
        <f t="shared" si="25"/>
        <v>1</v>
      </c>
      <c r="X518" s="10">
        <v>0</v>
      </c>
      <c r="AC518">
        <f t="shared" si="26"/>
        <v>24</v>
      </c>
    </row>
    <row r="519" spans="1:29" hidden="1" x14ac:dyDescent="0.2">
      <c r="A519" t="s">
        <v>312</v>
      </c>
      <c r="B519" t="s">
        <v>25</v>
      </c>
      <c r="C519" s="6">
        <v>43906</v>
      </c>
      <c r="D519" s="7">
        <v>84.055999999999997</v>
      </c>
      <c r="E519" s="6">
        <v>43930</v>
      </c>
      <c r="F519" s="7">
        <v>95.316000000000003</v>
      </c>
      <c r="G519">
        <v>1</v>
      </c>
      <c r="H519">
        <v>0</v>
      </c>
      <c r="J519" s="7"/>
      <c r="K519" s="8"/>
      <c r="M519" s="7"/>
      <c r="N519" s="8"/>
      <c r="O519" s="9" cm="1">
        <f t="array" ref="O519">_xlfn.IFS(AND(B519="Short",F519=Q519),(D519-F519)/D519,AND(B519="Long",F519=Q519),(F519/D519)-1,AND(B519="Long",F519&lt;&gt;Q519),(F519/D519)-1,AND(B519="Short",F519&lt;&gt;Q519),(D519-F519)/D519)</f>
        <v>0.1339583135052822</v>
      </c>
      <c r="P519" t="s">
        <v>23</v>
      </c>
      <c r="Q519" s="7">
        <v>95.316000000000003</v>
      </c>
      <c r="R519" s="8">
        <v>43906</v>
      </c>
      <c r="S519" s="10">
        <f t="shared" si="24"/>
        <v>24</v>
      </c>
      <c r="T519" s="10">
        <v>1</v>
      </c>
      <c r="V519" s="11" t="str">
        <f t="shared" si="25"/>
        <v>1</v>
      </c>
      <c r="X519" s="10">
        <v>0</v>
      </c>
      <c r="AC519">
        <f t="shared" si="26"/>
        <v>24</v>
      </c>
    </row>
    <row r="520" spans="1:29" hidden="1" x14ac:dyDescent="0.2">
      <c r="A520" t="s">
        <v>334</v>
      </c>
      <c r="B520" t="s">
        <v>25</v>
      </c>
      <c r="C520" s="6">
        <v>43906</v>
      </c>
      <c r="D520" s="7">
        <v>166.22800000000001</v>
      </c>
      <c r="E520" s="6">
        <v>43907</v>
      </c>
      <c r="F520" s="7">
        <v>186.50800000000001</v>
      </c>
      <c r="G520">
        <v>1</v>
      </c>
      <c r="H520">
        <v>0</v>
      </c>
      <c r="J520" s="7"/>
      <c r="K520" s="8"/>
      <c r="M520" s="7"/>
      <c r="N520" s="8"/>
      <c r="O520" s="9" cm="1">
        <f t="array" ref="O520">_xlfn.IFS(AND(B520="Short",F520=Q520),(D520-F520)/D520,AND(B520="Long",F520=Q520),(F520/D520)-1,AND(B520="Long",F520&lt;&gt;Q520),(F520/D520)-1,AND(B520="Short",F520&lt;&gt;Q520),(D520-F520)/D520)</f>
        <v>0.12200110691339616</v>
      </c>
      <c r="P520" t="s">
        <v>23</v>
      </c>
      <c r="Q520" s="7">
        <v>186.50800000000001</v>
      </c>
      <c r="R520" s="8">
        <v>43906</v>
      </c>
      <c r="S520" s="10">
        <f t="shared" si="24"/>
        <v>1</v>
      </c>
      <c r="T520" s="10">
        <v>1</v>
      </c>
      <c r="V520" s="11" t="str">
        <f t="shared" si="25"/>
        <v>1</v>
      </c>
      <c r="X520" s="10">
        <v>0</v>
      </c>
      <c r="AC520">
        <f t="shared" si="26"/>
        <v>1</v>
      </c>
    </row>
    <row r="521" spans="1:29" hidden="1" x14ac:dyDescent="0.2">
      <c r="A521" t="s">
        <v>332</v>
      </c>
      <c r="B521" t="s">
        <v>22</v>
      </c>
      <c r="C521" s="6">
        <v>44144</v>
      </c>
      <c r="D521" s="7">
        <v>73.569000000000003</v>
      </c>
      <c r="E521" s="6">
        <v>44510</v>
      </c>
      <c r="F521" s="7">
        <v>163.97</v>
      </c>
      <c r="G521">
        <v>0</v>
      </c>
      <c r="H521">
        <v>0</v>
      </c>
      <c r="J521" s="7"/>
      <c r="K521" s="8"/>
      <c r="M521" s="7"/>
      <c r="N521" s="8"/>
      <c r="O521" s="9" cm="1">
        <f t="array" ref="O521">_xlfn.IFS(AND(B521="Short",F521=Q521),(D521-F521)/D521,AND(B521="Long",F521=Q521),(F521/D521)-1,AND(B521="Long",F521&lt;&gt;Q521),(F521/D521)-1,AND(B521="Short",F521&lt;&gt;Q521),(D521-F521)/D521)</f>
        <v>-1.2287920183773056</v>
      </c>
      <c r="P521" t="s">
        <v>23</v>
      </c>
      <c r="Q521" s="7">
        <v>60.558999999999997</v>
      </c>
      <c r="R521" s="8">
        <v>44144</v>
      </c>
      <c r="S521" s="10">
        <f t="shared" si="24"/>
        <v>366</v>
      </c>
      <c r="T521" s="10">
        <v>0</v>
      </c>
      <c r="V521" s="11" t="b">
        <f t="shared" si="25"/>
        <v>0</v>
      </c>
      <c r="X521" s="10">
        <v>0</v>
      </c>
      <c r="AC521" t="b">
        <f t="shared" si="26"/>
        <v>0</v>
      </c>
    </row>
    <row r="522" spans="1:29" hidden="1" x14ac:dyDescent="0.2">
      <c r="A522" t="s">
        <v>315</v>
      </c>
      <c r="B522" t="s">
        <v>22</v>
      </c>
      <c r="C522" s="6">
        <v>43903</v>
      </c>
      <c r="D522" s="7">
        <v>51.26</v>
      </c>
      <c r="E522" s="6">
        <v>43906</v>
      </c>
      <c r="F522" s="7">
        <v>45.76</v>
      </c>
      <c r="G522">
        <v>1</v>
      </c>
      <c r="H522">
        <v>0</v>
      </c>
      <c r="J522" s="7"/>
      <c r="K522" s="8"/>
      <c r="M522" s="7"/>
      <c r="N522" s="8"/>
      <c r="O522" s="9" cm="1">
        <f t="array" ref="O522">_xlfn.IFS(AND(B522="Short",F522=Q522),(D522-F522)/D522,AND(B522="Long",F522=Q522),(F522/D522)-1,AND(B522="Long",F522&lt;&gt;Q522),(F522/D522)-1,AND(B522="Short",F522&lt;&gt;Q522),(D522-F522)/D522)</f>
        <v>0.1072961373390558</v>
      </c>
      <c r="P522" t="s">
        <v>23</v>
      </c>
      <c r="Q522" s="7">
        <v>45.76</v>
      </c>
      <c r="R522" s="8">
        <v>43903</v>
      </c>
      <c r="S522" s="10">
        <f t="shared" si="24"/>
        <v>3</v>
      </c>
      <c r="T522" s="10">
        <v>1</v>
      </c>
      <c r="V522" s="11" t="str">
        <f t="shared" si="25"/>
        <v>1</v>
      </c>
      <c r="X522" s="10">
        <v>0</v>
      </c>
      <c r="AC522">
        <f t="shared" si="26"/>
        <v>3</v>
      </c>
    </row>
    <row r="523" spans="1:29" hidden="1" x14ac:dyDescent="0.2">
      <c r="A523" t="s">
        <v>315</v>
      </c>
      <c r="B523" t="s">
        <v>25</v>
      </c>
      <c r="C523" s="6">
        <v>43906</v>
      </c>
      <c r="D523" s="7">
        <v>44.892000000000003</v>
      </c>
      <c r="E523" s="6">
        <v>43915</v>
      </c>
      <c r="F523" s="7">
        <v>53.811999999999998</v>
      </c>
      <c r="G523">
        <v>1</v>
      </c>
      <c r="H523">
        <v>0</v>
      </c>
      <c r="J523" s="7"/>
      <c r="K523" s="8"/>
      <c r="M523" s="7"/>
      <c r="N523" s="8"/>
      <c r="O523" s="9" cm="1">
        <f t="array" ref="O523">_xlfn.IFS(AND(B523="Short",F523=Q523),(D523-F523)/D523,AND(B523="Long",F523=Q523),(F523/D523)-1,AND(B523="Long",F523&lt;&gt;Q523),(F523/D523)-1,AND(B523="Short",F523&lt;&gt;Q523),(D523-F523)/D523)</f>
        <v>0.19869910006237168</v>
      </c>
      <c r="P523" t="s">
        <v>23</v>
      </c>
      <c r="Q523" s="7">
        <v>53.811999999999998</v>
      </c>
      <c r="R523" s="8">
        <v>43906</v>
      </c>
      <c r="S523" s="10">
        <f t="shared" si="24"/>
        <v>9</v>
      </c>
      <c r="T523" s="10">
        <v>1</v>
      </c>
      <c r="V523" s="11" t="str">
        <f t="shared" si="25"/>
        <v>1</v>
      </c>
      <c r="X523" s="10">
        <v>0</v>
      </c>
      <c r="AC523">
        <f t="shared" si="26"/>
        <v>9</v>
      </c>
    </row>
    <row r="524" spans="1:29" hidden="1" x14ac:dyDescent="0.2">
      <c r="A524" t="s">
        <v>335</v>
      </c>
      <c r="B524" t="s">
        <v>25</v>
      </c>
      <c r="C524" s="6">
        <v>43899</v>
      </c>
      <c r="D524" s="7">
        <v>41.013240000000003</v>
      </c>
      <c r="E524" s="6">
        <v>43935</v>
      </c>
      <c r="F524" s="7">
        <v>47.552639999999997</v>
      </c>
      <c r="G524">
        <v>1</v>
      </c>
      <c r="H524">
        <v>0</v>
      </c>
      <c r="J524" s="7"/>
      <c r="K524" s="8"/>
      <c r="M524" s="7"/>
      <c r="N524" s="8"/>
      <c r="O524" s="9" cm="1">
        <f t="array" ref="O524">_xlfn.IFS(AND(B524="Short",F524=Q524),(D524-F524)/D524,AND(B524="Long",F524=Q524),(F524/D524)-1,AND(B524="Long",F524&lt;&gt;Q524),(F524/D524)-1,AND(B524="Short",F524&lt;&gt;Q524),(D524-F524)/D524)</f>
        <v>0.1594460715612811</v>
      </c>
      <c r="P524" t="s">
        <v>23</v>
      </c>
      <c r="Q524" s="7">
        <v>47.552639999999997</v>
      </c>
      <c r="R524" s="8">
        <v>43899</v>
      </c>
      <c r="S524" s="10">
        <f t="shared" si="24"/>
        <v>36</v>
      </c>
      <c r="T524" s="10">
        <v>1</v>
      </c>
      <c r="V524" s="11" t="str">
        <f t="shared" si="25"/>
        <v>1</v>
      </c>
      <c r="X524" s="10">
        <v>0</v>
      </c>
      <c r="AC524">
        <f t="shared" si="26"/>
        <v>36</v>
      </c>
    </row>
    <row r="525" spans="1:29" hidden="1" x14ac:dyDescent="0.2">
      <c r="A525" t="s">
        <v>335</v>
      </c>
      <c r="B525" t="s">
        <v>25</v>
      </c>
      <c r="C525" s="6">
        <v>44082</v>
      </c>
      <c r="D525" s="7">
        <v>120.74403</v>
      </c>
      <c r="E525" s="6">
        <v>44089</v>
      </c>
      <c r="F525" s="7">
        <v>141.51732999999999</v>
      </c>
      <c r="G525">
        <v>1</v>
      </c>
      <c r="H525">
        <v>0</v>
      </c>
      <c r="J525" s="7"/>
      <c r="K525" s="8"/>
      <c r="M525" s="7"/>
      <c r="N525" s="8"/>
      <c r="O525" s="9" cm="1">
        <f t="array" ref="O525">_xlfn.IFS(AND(B525="Short",F525=Q525),(D525-F525)/D525,AND(B525="Long",F525=Q525),(F525/D525)-1,AND(B525="Long",F525&lt;&gt;Q525),(F525/D525)-1,AND(B525="Short",F525&lt;&gt;Q525),(D525-F525)/D525)</f>
        <v>0.17204411679815546</v>
      </c>
      <c r="P525" t="s">
        <v>23</v>
      </c>
      <c r="Q525" s="7">
        <v>141.51732999999999</v>
      </c>
      <c r="R525" s="8">
        <v>44082</v>
      </c>
      <c r="S525" s="10">
        <f t="shared" si="24"/>
        <v>7</v>
      </c>
      <c r="T525" s="10">
        <v>1</v>
      </c>
      <c r="V525" s="11" t="str">
        <f t="shared" si="25"/>
        <v>1</v>
      </c>
      <c r="X525" s="10">
        <v>0</v>
      </c>
      <c r="AC525">
        <f t="shared" si="26"/>
        <v>7</v>
      </c>
    </row>
    <row r="526" spans="1:29" hidden="1" x14ac:dyDescent="0.2">
      <c r="A526" t="s">
        <v>339</v>
      </c>
      <c r="B526" t="s">
        <v>25</v>
      </c>
      <c r="C526" s="6">
        <v>43906</v>
      </c>
      <c r="D526" s="7">
        <v>225.15899999999999</v>
      </c>
      <c r="E526" s="6">
        <v>43927</v>
      </c>
      <c r="F526" s="7">
        <v>250.649</v>
      </c>
      <c r="G526">
        <v>1</v>
      </c>
      <c r="H526">
        <v>0</v>
      </c>
      <c r="J526" s="7"/>
      <c r="K526" s="8"/>
      <c r="M526" s="7"/>
      <c r="N526" s="8"/>
      <c r="O526" s="9" cm="1">
        <f t="array" ref="O526">_xlfn.IFS(AND(B526="Short",F526=Q526),(D526-F526)/D526,AND(B526="Long",F526=Q526),(F526/D526)-1,AND(B526="Long",F526&lt;&gt;Q526),(F526/D526)-1,AND(B526="Short",F526&lt;&gt;Q526),(D526-F526)/D526)</f>
        <v>0.11320888794141037</v>
      </c>
      <c r="P526" t="s">
        <v>23</v>
      </c>
      <c r="Q526" s="7">
        <v>250.649</v>
      </c>
      <c r="R526" s="8">
        <v>43906</v>
      </c>
      <c r="S526" s="10">
        <f t="shared" si="24"/>
        <v>21</v>
      </c>
      <c r="T526" s="10">
        <v>1</v>
      </c>
      <c r="V526" s="11" t="str">
        <f t="shared" si="25"/>
        <v>1</v>
      </c>
      <c r="X526" s="10">
        <v>0</v>
      </c>
      <c r="AC526">
        <f t="shared" si="26"/>
        <v>21</v>
      </c>
    </row>
    <row r="527" spans="1:29" x14ac:dyDescent="0.2">
      <c r="A527" t="s">
        <v>335</v>
      </c>
      <c r="B527" t="s">
        <v>25</v>
      </c>
      <c r="C527" s="6">
        <v>45509</v>
      </c>
      <c r="D527" s="7">
        <v>187.465</v>
      </c>
      <c r="E527" s="6">
        <v>45519</v>
      </c>
      <c r="F527" s="7">
        <v>209.91499999999999</v>
      </c>
      <c r="G527">
        <v>1</v>
      </c>
      <c r="H527">
        <v>0</v>
      </c>
      <c r="J527" s="7"/>
      <c r="K527" s="8"/>
      <c r="M527" s="7"/>
      <c r="N527" s="8"/>
      <c r="O527" s="9" cm="1">
        <f t="array" ref="O527">_xlfn.IFS(AND(B527="Short",F527=Q527),(D527-F527)/D527,AND(B527="Long",F527=Q527),(F527/D527)-1,AND(B527="Long",F527&lt;&gt;Q527),(F527/D527)-1,AND(B527="Short",F527&lt;&gt;Q527),(D527-F527)/D527)</f>
        <v>0.11975568772837586</v>
      </c>
      <c r="P527" t="s">
        <v>23</v>
      </c>
      <c r="Q527" s="7">
        <v>209.91499999999999</v>
      </c>
      <c r="R527" s="8">
        <v>45509</v>
      </c>
      <c r="S527" s="10">
        <f t="shared" si="24"/>
        <v>10</v>
      </c>
      <c r="T527" s="10">
        <v>1</v>
      </c>
      <c r="V527" s="11" t="str">
        <f t="shared" si="25"/>
        <v>1</v>
      </c>
      <c r="X527" s="10">
        <v>0</v>
      </c>
      <c r="AC527">
        <f t="shared" si="26"/>
        <v>10</v>
      </c>
    </row>
    <row r="528" spans="1:29" hidden="1" x14ac:dyDescent="0.2">
      <c r="A528" t="s">
        <v>339</v>
      </c>
      <c r="B528" t="s">
        <v>25</v>
      </c>
      <c r="C528" s="6">
        <v>44713</v>
      </c>
      <c r="D528" s="7">
        <v>316.65699999999998</v>
      </c>
      <c r="E528" s="6">
        <v>44750</v>
      </c>
      <c r="F528" s="7">
        <v>353.12700000000001</v>
      </c>
      <c r="G528">
        <v>1</v>
      </c>
      <c r="H528">
        <v>0</v>
      </c>
      <c r="J528" s="7"/>
      <c r="K528" s="8"/>
      <c r="M528" s="7"/>
      <c r="N528" s="8"/>
      <c r="O528" s="9" cm="1">
        <f t="array" ref="O528">_xlfn.IFS(AND(B528="Short",F528=Q528),(D528-F528)/D528,AND(B528="Long",F528=Q528),(F528/D528)-1,AND(B528="Long",F528&lt;&gt;Q528),(F528/D528)-1,AND(B528="Short",F528&lt;&gt;Q528),(D528-F528)/D528)</f>
        <v>0.11517193682754545</v>
      </c>
      <c r="P528" t="s">
        <v>23</v>
      </c>
      <c r="Q528" s="7">
        <v>353.12700000000001</v>
      </c>
      <c r="R528" s="8">
        <v>44713</v>
      </c>
      <c r="S528" s="10">
        <f t="shared" si="24"/>
        <v>37</v>
      </c>
      <c r="T528" s="10">
        <v>1</v>
      </c>
      <c r="V528" s="11" t="str">
        <f t="shared" si="25"/>
        <v>1</v>
      </c>
      <c r="X528" s="10">
        <v>0</v>
      </c>
      <c r="AC528">
        <f t="shared" si="26"/>
        <v>37</v>
      </c>
    </row>
    <row r="529" spans="1:29" hidden="1" x14ac:dyDescent="0.2">
      <c r="A529" t="s">
        <v>336</v>
      </c>
      <c r="B529" t="s">
        <v>25</v>
      </c>
      <c r="C529" s="6">
        <v>43906</v>
      </c>
      <c r="D529" s="7">
        <v>47.164000000000001</v>
      </c>
      <c r="E529" s="6">
        <v>43909</v>
      </c>
      <c r="F529" s="7">
        <v>53.103999999999999</v>
      </c>
      <c r="G529">
        <v>1</v>
      </c>
      <c r="H529">
        <v>0</v>
      </c>
      <c r="J529" s="7"/>
      <c r="K529" s="8"/>
      <c r="M529" s="7"/>
      <c r="N529" s="8"/>
      <c r="O529" s="9" cm="1">
        <f t="array" ref="O529">_xlfn.IFS(AND(B529="Short",F529=Q529),(D529-F529)/D529,AND(B529="Long",F529=Q529),(F529/D529)-1,AND(B529="Long",F529&lt;&gt;Q529),(F529/D529)-1,AND(B529="Short",F529&lt;&gt;Q529),(D529-F529)/D529)</f>
        <v>0.12594351624120081</v>
      </c>
      <c r="P529" t="s">
        <v>23</v>
      </c>
      <c r="Q529" s="7">
        <v>53.103999999999999</v>
      </c>
      <c r="R529" s="8">
        <v>43906</v>
      </c>
      <c r="S529" s="10">
        <f t="shared" si="24"/>
        <v>3</v>
      </c>
      <c r="T529" s="10">
        <v>1</v>
      </c>
      <c r="V529" s="11" t="str">
        <f t="shared" si="25"/>
        <v>1</v>
      </c>
      <c r="X529" s="10">
        <v>0</v>
      </c>
      <c r="AC529">
        <f t="shared" si="26"/>
        <v>3</v>
      </c>
    </row>
    <row r="530" spans="1:29" x14ac:dyDescent="0.2">
      <c r="A530" t="s">
        <v>338</v>
      </c>
      <c r="B530" t="s">
        <v>25</v>
      </c>
      <c r="C530" s="6">
        <v>44778</v>
      </c>
      <c r="D530" s="7">
        <v>14.879</v>
      </c>
      <c r="E530" s="6">
        <v>45145</v>
      </c>
      <c r="F530" s="7">
        <v>14.47</v>
      </c>
      <c r="G530">
        <v>0</v>
      </c>
      <c r="H530">
        <v>0</v>
      </c>
      <c r="J530" s="7"/>
      <c r="K530" s="8"/>
      <c r="M530" s="7"/>
      <c r="N530" s="8"/>
      <c r="O530" s="9" cm="1">
        <f t="array" ref="O530">_xlfn.IFS(AND(B530="Short",F530=Q530),(D530-F530)/D530,AND(B530="Long",F530=Q530),(F530/D530)-1,AND(B530="Long",F530&lt;&gt;Q530),(F530/D530)-1,AND(B530="Short",F530&lt;&gt;Q530),(D530-F530)/D530)</f>
        <v>-2.7488406478929917E-2</v>
      </c>
      <c r="P530" t="s">
        <v>23</v>
      </c>
      <c r="Q530" s="7">
        <v>17.768999999999998</v>
      </c>
      <c r="R530" s="8">
        <v>44778</v>
      </c>
      <c r="S530" s="10">
        <f t="shared" si="24"/>
        <v>367</v>
      </c>
      <c r="T530" s="10">
        <v>0</v>
      </c>
      <c r="V530" s="11" t="b">
        <f t="shared" si="25"/>
        <v>0</v>
      </c>
      <c r="X530" s="10">
        <v>0</v>
      </c>
      <c r="AC530" t="b">
        <f t="shared" si="26"/>
        <v>0</v>
      </c>
    </row>
    <row r="531" spans="1:29" hidden="1" x14ac:dyDescent="0.2">
      <c r="A531" t="s">
        <v>319</v>
      </c>
      <c r="B531" t="s">
        <v>25</v>
      </c>
      <c r="C531" s="6">
        <v>43906</v>
      </c>
      <c r="D531" s="7">
        <v>47.529000000000003</v>
      </c>
      <c r="E531" s="6">
        <v>43916</v>
      </c>
      <c r="F531" s="7">
        <v>55.119</v>
      </c>
      <c r="G531">
        <v>1</v>
      </c>
      <c r="H531">
        <v>0</v>
      </c>
      <c r="J531" s="7"/>
      <c r="K531" s="8"/>
      <c r="M531" s="7"/>
      <c r="N531" s="8"/>
      <c r="O531" s="9" cm="1">
        <f t="array" ref="O531">_xlfn.IFS(AND(B531="Short",F531=Q531),(D531-F531)/D531,AND(B531="Long",F531=Q531),(F531/D531)-1,AND(B531="Long",F531&lt;&gt;Q531),(F531/D531)-1,AND(B531="Short",F531&lt;&gt;Q531),(D531-F531)/D531)</f>
        <v>0.15969197752950826</v>
      </c>
      <c r="P531" t="s">
        <v>23</v>
      </c>
      <c r="Q531" s="7">
        <v>55.119</v>
      </c>
      <c r="R531" s="8">
        <v>43906</v>
      </c>
      <c r="S531" s="10">
        <f t="shared" si="24"/>
        <v>10</v>
      </c>
      <c r="T531" s="10">
        <v>1</v>
      </c>
      <c r="V531" s="11" t="str">
        <f t="shared" si="25"/>
        <v>1</v>
      </c>
      <c r="X531" s="10">
        <v>0</v>
      </c>
      <c r="AC531">
        <f t="shared" si="26"/>
        <v>10</v>
      </c>
    </row>
    <row r="532" spans="1:29" hidden="1" x14ac:dyDescent="0.2">
      <c r="A532" t="s">
        <v>336</v>
      </c>
      <c r="B532" t="s">
        <v>22</v>
      </c>
      <c r="C532" s="6">
        <v>44599</v>
      </c>
      <c r="D532" s="7">
        <v>96.489000000000004</v>
      </c>
      <c r="E532" s="6">
        <v>44634</v>
      </c>
      <c r="F532" s="7">
        <v>87.379000000000005</v>
      </c>
      <c r="G532">
        <v>1</v>
      </c>
      <c r="H532">
        <v>0</v>
      </c>
      <c r="J532" s="7"/>
      <c r="K532" s="8"/>
      <c r="M532" s="7"/>
      <c r="N532" s="8"/>
      <c r="O532" s="9" cm="1">
        <f t="array" ref="O532">_xlfn.IFS(AND(B532="Short",F532=Q532),(D532-F532)/D532,AND(B532="Long",F532=Q532),(F532/D532)-1,AND(B532="Long",F532&lt;&gt;Q532),(F532/D532)-1,AND(B532="Short",F532&lt;&gt;Q532),(D532-F532)/D532)</f>
        <v>9.4414907398770828E-2</v>
      </c>
      <c r="P532" t="s">
        <v>23</v>
      </c>
      <c r="Q532" s="7">
        <v>87.379000000000005</v>
      </c>
      <c r="R532" s="8">
        <v>44599</v>
      </c>
      <c r="S532" s="10">
        <f t="shared" si="24"/>
        <v>35</v>
      </c>
      <c r="T532" s="10">
        <v>1</v>
      </c>
      <c r="V532" s="11" t="str">
        <f t="shared" si="25"/>
        <v>1</v>
      </c>
      <c r="X532" s="10">
        <v>0</v>
      </c>
      <c r="AC532">
        <f t="shared" si="26"/>
        <v>35</v>
      </c>
    </row>
    <row r="533" spans="1:29" hidden="1" x14ac:dyDescent="0.2">
      <c r="A533" t="s">
        <v>323</v>
      </c>
      <c r="B533" t="s">
        <v>22</v>
      </c>
      <c r="C533" s="6">
        <v>43762</v>
      </c>
      <c r="D533" s="7">
        <v>75.989000000000004</v>
      </c>
      <c r="E533" s="6">
        <v>43767</v>
      </c>
      <c r="F533" s="7">
        <v>65.879000000000005</v>
      </c>
      <c r="G533">
        <v>1</v>
      </c>
      <c r="H533">
        <v>0</v>
      </c>
      <c r="J533" s="7"/>
      <c r="K533" s="8"/>
      <c r="M533" s="7"/>
      <c r="N533" s="8"/>
      <c r="O533" s="9" cm="1">
        <f t="array" ref="O533">_xlfn.IFS(AND(B533="Short",F533=Q533),(D533-F533)/D533,AND(B533="Long",F533=Q533),(F533/D533)-1,AND(B533="Long",F533&lt;&gt;Q533),(F533/D533)-1,AND(B533="Short",F533&lt;&gt;Q533),(D533-F533)/D533)</f>
        <v>0.13304557238547682</v>
      </c>
      <c r="P533" t="s">
        <v>23</v>
      </c>
      <c r="Q533" s="7">
        <v>65.879000000000005</v>
      </c>
      <c r="R533" s="8">
        <v>43762</v>
      </c>
      <c r="S533" s="10">
        <f t="shared" si="24"/>
        <v>5</v>
      </c>
      <c r="T533" s="10">
        <v>1</v>
      </c>
      <c r="V533" s="11" t="str">
        <f t="shared" si="25"/>
        <v>1</v>
      </c>
      <c r="X533" s="10">
        <v>0</v>
      </c>
      <c r="AC533">
        <f t="shared" si="26"/>
        <v>5</v>
      </c>
    </row>
    <row r="534" spans="1:29" hidden="1" x14ac:dyDescent="0.2">
      <c r="A534" t="s">
        <v>323</v>
      </c>
      <c r="B534" t="s">
        <v>25</v>
      </c>
      <c r="C534" s="6">
        <v>43906</v>
      </c>
      <c r="D534" s="7">
        <v>50.915999999999997</v>
      </c>
      <c r="E534" s="6">
        <v>43915</v>
      </c>
      <c r="F534" s="7">
        <v>56.975999999999999</v>
      </c>
      <c r="G534">
        <v>1</v>
      </c>
      <c r="H534">
        <v>0</v>
      </c>
      <c r="J534" s="7"/>
      <c r="K534" s="8"/>
      <c r="M534" s="7"/>
      <c r="N534" s="8"/>
      <c r="O534" s="9" cm="1">
        <f t="array" ref="O534">_xlfn.IFS(AND(B534="Short",F534=Q534),(D534-F534)/D534,AND(B534="Long",F534=Q534),(F534/D534)-1,AND(B534="Long",F534&lt;&gt;Q534),(F534/D534)-1,AND(B534="Short",F534&lt;&gt;Q534),(D534-F534)/D534)</f>
        <v>0.11901956163092153</v>
      </c>
      <c r="P534" t="s">
        <v>23</v>
      </c>
      <c r="Q534" s="7">
        <v>56.975999999999999</v>
      </c>
      <c r="R534" s="8">
        <v>43906</v>
      </c>
      <c r="S534" s="10">
        <f t="shared" si="24"/>
        <v>9</v>
      </c>
      <c r="T534" s="10">
        <v>1</v>
      </c>
      <c r="V534" s="11" t="str">
        <f t="shared" si="25"/>
        <v>1</v>
      </c>
      <c r="X534" s="10">
        <v>0</v>
      </c>
      <c r="AC534">
        <f t="shared" si="26"/>
        <v>9</v>
      </c>
    </row>
    <row r="535" spans="1:29" hidden="1" x14ac:dyDescent="0.2">
      <c r="A535" t="s">
        <v>323</v>
      </c>
      <c r="B535" t="s">
        <v>22</v>
      </c>
      <c r="C535" s="6">
        <v>44224</v>
      </c>
      <c r="D535" s="7">
        <v>132.59299999999999</v>
      </c>
      <c r="E535" s="6">
        <v>44260</v>
      </c>
      <c r="F535" s="7">
        <v>119.523</v>
      </c>
      <c r="G535">
        <v>1</v>
      </c>
      <c r="H535">
        <v>0</v>
      </c>
      <c r="J535" s="7"/>
      <c r="K535" s="8"/>
      <c r="M535" s="7"/>
      <c r="N535" s="8"/>
      <c r="O535" s="9" cm="1">
        <f t="array" ref="O535">_xlfn.IFS(AND(B535="Short",F535=Q535),(D535-F535)/D535,AND(B535="Long",F535=Q535),(F535/D535)-1,AND(B535="Long",F535&lt;&gt;Q535),(F535/D535)-1,AND(B535="Short",F535&lt;&gt;Q535),(D535-F535)/D535)</f>
        <v>9.8572322822471733E-2</v>
      </c>
      <c r="P535" t="s">
        <v>23</v>
      </c>
      <c r="Q535" s="7">
        <v>119.523</v>
      </c>
      <c r="R535" s="8">
        <v>44224</v>
      </c>
      <c r="S535" s="10">
        <f t="shared" si="24"/>
        <v>36</v>
      </c>
      <c r="T535" s="10">
        <v>1</v>
      </c>
      <c r="V535" s="11" t="str">
        <f t="shared" si="25"/>
        <v>1</v>
      </c>
      <c r="X535" s="10">
        <v>0</v>
      </c>
      <c r="AC535">
        <f t="shared" si="26"/>
        <v>36</v>
      </c>
    </row>
    <row r="536" spans="1:29" hidden="1" x14ac:dyDescent="0.2">
      <c r="A536" t="s">
        <v>342</v>
      </c>
      <c r="B536" t="s">
        <v>22</v>
      </c>
      <c r="C536" s="6">
        <v>45140</v>
      </c>
      <c r="D536" s="7">
        <v>248.89500000000001</v>
      </c>
      <c r="E536" s="6">
        <v>45159</v>
      </c>
      <c r="F536" s="7">
        <v>221.245</v>
      </c>
      <c r="G536">
        <v>1</v>
      </c>
      <c r="H536">
        <v>0</v>
      </c>
      <c r="J536" s="7"/>
      <c r="K536" s="8"/>
      <c r="M536" s="7"/>
      <c r="N536" s="8"/>
      <c r="O536" s="9" cm="1">
        <f t="array" ref="O536">_xlfn.IFS(AND(B536="Short",F536=Q536),(D536-F536)/D536,AND(B536="Long",F536=Q536),(F536/D536)-1,AND(B536="Long",F536&lt;&gt;Q536),(F536/D536)-1,AND(B536="Short",F536&lt;&gt;Q536),(D536-F536)/D536)</f>
        <v>0.11109102231864844</v>
      </c>
      <c r="P536" t="s">
        <v>23</v>
      </c>
      <c r="Q536" s="7">
        <v>221.245</v>
      </c>
      <c r="R536" s="8">
        <v>45140</v>
      </c>
      <c r="S536" s="10">
        <f t="shared" si="24"/>
        <v>19</v>
      </c>
      <c r="T536" s="10">
        <v>1</v>
      </c>
      <c r="V536" s="11" t="str">
        <f t="shared" si="25"/>
        <v>1</v>
      </c>
      <c r="X536" s="10">
        <v>0</v>
      </c>
      <c r="AC536">
        <f t="shared" si="26"/>
        <v>19</v>
      </c>
    </row>
    <row r="537" spans="1:29" hidden="1" x14ac:dyDescent="0.2">
      <c r="A537" t="s">
        <v>323</v>
      </c>
      <c r="B537" t="s">
        <v>22</v>
      </c>
      <c r="C537" s="6">
        <v>44679</v>
      </c>
      <c r="D537" s="7">
        <v>114.333</v>
      </c>
      <c r="E537" s="6">
        <v>45047</v>
      </c>
      <c r="F537" s="7">
        <v>125.62</v>
      </c>
      <c r="G537">
        <v>0</v>
      </c>
      <c r="H537">
        <v>0</v>
      </c>
      <c r="J537" s="7"/>
      <c r="K537" s="8"/>
      <c r="M537" s="7"/>
      <c r="N537" s="8"/>
      <c r="O537" s="9" cm="1">
        <f t="array" ref="O537">_xlfn.IFS(AND(B537="Short",F537=Q537),(D537-F537)/D537,AND(B537="Long",F537=Q537),(F537/D537)-1,AND(B537="Long",F537&lt;&gt;Q537),(F537/D537)-1,AND(B537="Short",F537&lt;&gt;Q537),(D537-F537)/D537)</f>
        <v>-9.872040443266604E-2</v>
      </c>
      <c r="P537" t="s">
        <v>23</v>
      </c>
      <c r="Q537" s="7">
        <v>95.763000000000005</v>
      </c>
      <c r="R537" s="8">
        <v>44679</v>
      </c>
      <c r="S537" s="10">
        <f t="shared" si="24"/>
        <v>368</v>
      </c>
      <c r="T537" s="10">
        <v>0</v>
      </c>
      <c r="V537" s="11" t="b">
        <f t="shared" si="25"/>
        <v>0</v>
      </c>
      <c r="X537" s="10">
        <v>0</v>
      </c>
      <c r="AC537" t="b">
        <f t="shared" si="26"/>
        <v>0</v>
      </c>
    </row>
    <row r="538" spans="1:29" hidden="1" x14ac:dyDescent="0.2">
      <c r="A538" t="s">
        <v>343</v>
      </c>
      <c r="B538" t="s">
        <v>25</v>
      </c>
      <c r="C538" s="6">
        <v>43906</v>
      </c>
      <c r="D538" s="7">
        <v>35.988</v>
      </c>
      <c r="E538" s="6">
        <v>43915</v>
      </c>
      <c r="F538" s="7">
        <v>42.468000000000004</v>
      </c>
      <c r="G538">
        <v>1</v>
      </c>
      <c r="H538">
        <v>0</v>
      </c>
      <c r="J538" s="7"/>
      <c r="K538" s="8"/>
      <c r="M538" s="7"/>
      <c r="N538" s="8"/>
      <c r="O538" s="9" cm="1">
        <f t="array" ref="O538">_xlfn.IFS(AND(B538="Short",F538=Q538),(D538-F538)/D538,AND(B538="Long",F538=Q538),(F538/D538)-1,AND(B538="Long",F538&lt;&gt;Q538),(F538/D538)-1,AND(B538="Short",F538&lt;&gt;Q538),(D538-F538)/D538)</f>
        <v>0.1800600200066691</v>
      </c>
      <c r="P538" t="s">
        <v>23</v>
      </c>
      <c r="Q538" s="7">
        <v>42.468000000000004</v>
      </c>
      <c r="R538" s="8">
        <v>43906</v>
      </c>
      <c r="S538" s="10">
        <f t="shared" si="24"/>
        <v>9</v>
      </c>
      <c r="T538" s="10">
        <v>1</v>
      </c>
      <c r="V538" s="11" t="str">
        <f t="shared" si="25"/>
        <v>1</v>
      </c>
      <c r="X538" s="10">
        <v>0</v>
      </c>
      <c r="AC538">
        <f t="shared" si="26"/>
        <v>9</v>
      </c>
    </row>
    <row r="539" spans="1:29" hidden="1" x14ac:dyDescent="0.2">
      <c r="A539" t="s">
        <v>343</v>
      </c>
      <c r="B539" t="s">
        <v>25</v>
      </c>
      <c r="C539" s="6">
        <v>43952</v>
      </c>
      <c r="D539" s="7">
        <v>41.058</v>
      </c>
      <c r="E539" s="6">
        <v>43986</v>
      </c>
      <c r="F539" s="7">
        <v>46.637999999999998</v>
      </c>
      <c r="G539">
        <v>1</v>
      </c>
      <c r="H539">
        <v>0</v>
      </c>
      <c r="J539" s="7"/>
      <c r="K539" s="8"/>
      <c r="M539" s="7"/>
      <c r="N539" s="8"/>
      <c r="O539" s="9" cm="1">
        <f t="array" ref="O539">_xlfn.IFS(AND(B539="Short",F539=Q539),(D539-F539)/D539,AND(B539="Long",F539=Q539),(F539/D539)-1,AND(B539="Long",F539&lt;&gt;Q539),(F539/D539)-1,AND(B539="Short",F539&lt;&gt;Q539),(D539-F539)/D539)</f>
        <v>0.1359053046909251</v>
      </c>
      <c r="P539" t="s">
        <v>23</v>
      </c>
      <c r="Q539" s="7">
        <v>46.637999999999998</v>
      </c>
      <c r="R539" s="8">
        <v>43952</v>
      </c>
      <c r="S539" s="10">
        <f t="shared" si="24"/>
        <v>34</v>
      </c>
      <c r="T539" s="10">
        <v>1</v>
      </c>
      <c r="V539" s="11" t="str">
        <f t="shared" si="25"/>
        <v>1</v>
      </c>
      <c r="X539" s="10">
        <v>0</v>
      </c>
      <c r="AC539">
        <f t="shared" si="26"/>
        <v>34</v>
      </c>
    </row>
    <row r="540" spans="1:29" hidden="1" x14ac:dyDescent="0.2">
      <c r="A540" t="s">
        <v>346</v>
      </c>
      <c r="B540" t="s">
        <v>25</v>
      </c>
      <c r="C540" s="6">
        <v>43906</v>
      </c>
      <c r="D540" s="7">
        <v>19.366</v>
      </c>
      <c r="E540" s="6">
        <v>43921</v>
      </c>
      <c r="F540" s="7">
        <v>22.126000000000001</v>
      </c>
      <c r="G540">
        <v>1</v>
      </c>
      <c r="H540">
        <v>0</v>
      </c>
      <c r="J540" s="7"/>
      <c r="K540" s="8"/>
      <c r="M540" s="7"/>
      <c r="N540" s="8"/>
      <c r="O540" s="9" cm="1">
        <f t="array" ref="O540">_xlfn.IFS(AND(B540="Short",F540=Q540),(D540-F540)/D540,AND(B540="Long",F540=Q540),(F540/D540)-1,AND(B540="Long",F540&lt;&gt;Q540),(F540/D540)-1,AND(B540="Short",F540&lt;&gt;Q540),(D540-F540)/D540)</f>
        <v>0.14251781472684089</v>
      </c>
      <c r="P540" t="s">
        <v>23</v>
      </c>
      <c r="Q540" s="7">
        <v>22.126000000000001</v>
      </c>
      <c r="R540" s="8">
        <v>43906</v>
      </c>
      <c r="S540" s="10">
        <f t="shared" si="24"/>
        <v>15</v>
      </c>
      <c r="T540" s="10">
        <v>1</v>
      </c>
      <c r="V540" s="11" t="str">
        <f t="shared" si="25"/>
        <v>1</v>
      </c>
      <c r="X540" s="10">
        <v>0</v>
      </c>
      <c r="AC540">
        <f t="shared" si="26"/>
        <v>15</v>
      </c>
    </row>
    <row r="541" spans="1:29" hidden="1" x14ac:dyDescent="0.2">
      <c r="A541" t="s">
        <v>343</v>
      </c>
      <c r="B541" t="s">
        <v>22</v>
      </c>
      <c r="C541" s="6">
        <v>44225</v>
      </c>
      <c r="D541" s="7">
        <v>58.058999999999997</v>
      </c>
      <c r="E541" s="6">
        <v>44498</v>
      </c>
      <c r="F541" s="7">
        <v>52.048999999999999</v>
      </c>
      <c r="G541">
        <v>1</v>
      </c>
      <c r="H541">
        <v>0</v>
      </c>
      <c r="J541" s="7"/>
      <c r="K541" s="8"/>
      <c r="M541" s="7"/>
      <c r="N541" s="8"/>
      <c r="O541" s="9" cm="1">
        <f t="array" ref="O541">_xlfn.IFS(AND(B541="Short",F541=Q541),(D541-F541)/D541,AND(B541="Long",F541=Q541),(F541/D541)-1,AND(B541="Long",F541&lt;&gt;Q541),(F541/D541)-1,AND(B541="Short",F541&lt;&gt;Q541),(D541-F541)/D541)</f>
        <v>0.10351538951755969</v>
      </c>
      <c r="P541" t="s">
        <v>23</v>
      </c>
      <c r="Q541" s="7">
        <v>52.048999999999999</v>
      </c>
      <c r="R541" s="8">
        <v>44225</v>
      </c>
      <c r="S541" s="10">
        <f t="shared" si="24"/>
        <v>273</v>
      </c>
      <c r="T541" s="10">
        <v>1</v>
      </c>
      <c r="V541" s="11" t="str">
        <f t="shared" si="25"/>
        <v>1</v>
      </c>
      <c r="X541" s="10">
        <v>0</v>
      </c>
      <c r="AC541">
        <f t="shared" si="26"/>
        <v>273</v>
      </c>
    </row>
    <row r="542" spans="1:29" hidden="1" x14ac:dyDescent="0.2">
      <c r="A542" t="s">
        <v>329</v>
      </c>
      <c r="B542" t="s">
        <v>25</v>
      </c>
      <c r="C542" s="6">
        <v>43906</v>
      </c>
      <c r="D542" s="7">
        <v>29.452999999999999</v>
      </c>
      <c r="E542" s="6">
        <v>43927</v>
      </c>
      <c r="F542" s="7">
        <v>32.783000000000001</v>
      </c>
      <c r="G542">
        <v>1</v>
      </c>
      <c r="H542">
        <v>0</v>
      </c>
      <c r="J542" s="7"/>
      <c r="K542" s="8"/>
      <c r="M542" s="7"/>
      <c r="N542" s="8"/>
      <c r="O542" s="9" cm="1">
        <f t="array" ref="O542">_xlfn.IFS(AND(B542="Short",F542=Q542),(D542-F542)/D542,AND(B542="Long",F542=Q542),(F542/D542)-1,AND(B542="Long",F542&lt;&gt;Q542),(F542/D542)-1,AND(B542="Short",F542&lt;&gt;Q542),(D542-F542)/D542)</f>
        <v>0.11306148779411274</v>
      </c>
      <c r="P542" t="s">
        <v>23</v>
      </c>
      <c r="Q542" s="7">
        <v>32.783000000000001</v>
      </c>
      <c r="R542" s="8">
        <v>43906</v>
      </c>
      <c r="S542" s="10">
        <f t="shared" si="24"/>
        <v>21</v>
      </c>
      <c r="T542" s="10">
        <v>1</v>
      </c>
      <c r="V542" s="11" t="str">
        <f t="shared" si="25"/>
        <v>1</v>
      </c>
      <c r="X542" s="10">
        <v>0</v>
      </c>
      <c r="AC542">
        <f t="shared" si="26"/>
        <v>21</v>
      </c>
    </row>
    <row r="543" spans="1:29" hidden="1" x14ac:dyDescent="0.2">
      <c r="A543" t="s">
        <v>343</v>
      </c>
      <c r="B543" t="s">
        <v>25</v>
      </c>
      <c r="C543" s="6">
        <v>44498</v>
      </c>
      <c r="D543" s="7">
        <v>50.655999999999999</v>
      </c>
      <c r="E543" s="6">
        <v>44511</v>
      </c>
      <c r="F543" s="7">
        <v>58.015999999999998</v>
      </c>
      <c r="G543">
        <v>1</v>
      </c>
      <c r="H543">
        <v>0</v>
      </c>
      <c r="J543" s="7"/>
      <c r="K543" s="8"/>
      <c r="M543" s="7"/>
      <c r="N543" s="8"/>
      <c r="O543" s="9" cm="1">
        <f t="array" ref="O543">_xlfn.IFS(AND(B543="Short",F543=Q543),(D543-F543)/D543,AND(B543="Long",F543=Q543),(F543/D543)-1,AND(B543="Long",F543&lt;&gt;Q543),(F543/D543)-1,AND(B543="Short",F543&lt;&gt;Q543),(D543-F543)/D543)</f>
        <v>0.14529374605180045</v>
      </c>
      <c r="P543" t="s">
        <v>23</v>
      </c>
      <c r="Q543" s="7">
        <v>58.015999999999998</v>
      </c>
      <c r="R543" s="8">
        <v>44498</v>
      </c>
      <c r="S543" s="10">
        <f t="shared" si="24"/>
        <v>13</v>
      </c>
      <c r="T543" s="10">
        <v>1</v>
      </c>
      <c r="V543" s="11" t="str">
        <f t="shared" si="25"/>
        <v>1</v>
      </c>
      <c r="X543" s="10">
        <v>0</v>
      </c>
      <c r="AC543">
        <f t="shared" si="26"/>
        <v>13</v>
      </c>
    </row>
    <row r="544" spans="1:29" hidden="1" x14ac:dyDescent="0.2">
      <c r="A544" t="s">
        <v>340</v>
      </c>
      <c r="B544" t="s">
        <v>25</v>
      </c>
      <c r="C544" s="6">
        <v>43906</v>
      </c>
      <c r="D544" s="7">
        <v>91.515000000000001</v>
      </c>
      <c r="E544" s="6">
        <v>44033</v>
      </c>
      <c r="F544" s="7">
        <v>104.765</v>
      </c>
      <c r="G544">
        <v>1</v>
      </c>
      <c r="H544">
        <v>0</v>
      </c>
      <c r="J544" s="7"/>
      <c r="K544" s="8"/>
      <c r="M544" s="7"/>
      <c r="N544" s="8"/>
      <c r="O544" s="9" cm="1">
        <f t="array" ref="O544">_xlfn.IFS(AND(B544="Short",F544=Q544),(D544-F544)/D544,AND(B544="Long",F544=Q544),(F544/D544)-1,AND(B544="Long",F544&lt;&gt;Q544),(F544/D544)-1,AND(B544="Short",F544&lt;&gt;Q544),(D544-F544)/D544)</f>
        <v>0.14478500792219862</v>
      </c>
      <c r="P544" t="s">
        <v>23</v>
      </c>
      <c r="Q544" s="7">
        <v>104.765</v>
      </c>
      <c r="R544" s="8">
        <v>43906</v>
      </c>
      <c r="S544" s="10">
        <f t="shared" si="24"/>
        <v>127</v>
      </c>
      <c r="T544" s="10">
        <v>1</v>
      </c>
      <c r="V544" s="11" t="str">
        <f t="shared" si="25"/>
        <v>1</v>
      </c>
      <c r="X544" s="10">
        <v>0</v>
      </c>
      <c r="AC544">
        <f t="shared" si="26"/>
        <v>127</v>
      </c>
    </row>
    <row r="545" spans="1:29" hidden="1" x14ac:dyDescent="0.2">
      <c r="A545" t="s">
        <v>343</v>
      </c>
      <c r="B545" t="s">
        <v>22</v>
      </c>
      <c r="C545" s="6">
        <v>44684</v>
      </c>
      <c r="D545" s="7">
        <v>59.427999999999997</v>
      </c>
      <c r="E545" s="6">
        <v>44725</v>
      </c>
      <c r="F545" s="7">
        <v>53.308</v>
      </c>
      <c r="G545">
        <v>1</v>
      </c>
      <c r="H545">
        <v>0</v>
      </c>
      <c r="J545" s="7"/>
      <c r="K545" s="8"/>
      <c r="M545" s="7"/>
      <c r="N545" s="8"/>
      <c r="O545" s="9" cm="1">
        <f t="array" ref="O545">_xlfn.IFS(AND(B545="Short",F545=Q545),(D545-F545)/D545,AND(B545="Long",F545=Q545),(F545/D545)-1,AND(B545="Long",F545&lt;&gt;Q545),(F545/D545)-1,AND(B545="Short",F545&lt;&gt;Q545),(D545-F545)/D545)</f>
        <v>0.10298175943999457</v>
      </c>
      <c r="P545" t="s">
        <v>23</v>
      </c>
      <c r="Q545" s="7">
        <v>53.308</v>
      </c>
      <c r="R545" s="8">
        <v>44684</v>
      </c>
      <c r="S545" s="10">
        <f t="shared" si="24"/>
        <v>41</v>
      </c>
      <c r="T545" s="10">
        <v>1</v>
      </c>
      <c r="V545" s="11" t="str">
        <f t="shared" si="25"/>
        <v>1</v>
      </c>
      <c r="X545" s="10">
        <v>0</v>
      </c>
      <c r="AC545">
        <f t="shared" si="26"/>
        <v>41</v>
      </c>
    </row>
    <row r="546" spans="1:29" hidden="1" x14ac:dyDescent="0.2">
      <c r="A546" t="s">
        <v>348</v>
      </c>
      <c r="B546" t="s">
        <v>25</v>
      </c>
      <c r="C546" s="6">
        <v>43899</v>
      </c>
      <c r="D546" s="7">
        <v>54.631</v>
      </c>
      <c r="E546" s="6">
        <v>43930</v>
      </c>
      <c r="F546" s="7">
        <v>60.741</v>
      </c>
      <c r="G546">
        <v>1</v>
      </c>
      <c r="H546">
        <v>0</v>
      </c>
      <c r="J546" s="7"/>
      <c r="K546" s="8"/>
      <c r="M546" s="7"/>
      <c r="N546" s="8"/>
      <c r="O546" s="9" cm="1">
        <f t="array" ref="O546">_xlfn.IFS(AND(B546="Short",F546=Q546),(D546-F546)/D546,AND(B546="Long",F546=Q546),(F546/D546)-1,AND(B546="Long",F546&lt;&gt;Q546),(F546/D546)-1,AND(B546="Short",F546&lt;&gt;Q546),(D546-F546)/D546)</f>
        <v>0.11184126228697999</v>
      </c>
      <c r="P546" t="s">
        <v>23</v>
      </c>
      <c r="Q546" s="7">
        <v>60.741</v>
      </c>
      <c r="R546" s="8">
        <v>43899</v>
      </c>
      <c r="S546" s="10">
        <f t="shared" si="24"/>
        <v>31</v>
      </c>
      <c r="T546" s="10">
        <v>1</v>
      </c>
      <c r="V546" s="11" t="str">
        <f t="shared" si="25"/>
        <v>1</v>
      </c>
      <c r="X546" s="10">
        <v>0</v>
      </c>
      <c r="AC546">
        <f t="shared" si="26"/>
        <v>31</v>
      </c>
    </row>
    <row r="547" spans="1:29" hidden="1" x14ac:dyDescent="0.2">
      <c r="A547" t="s">
        <v>343</v>
      </c>
      <c r="B547" t="s">
        <v>22</v>
      </c>
      <c r="C547" s="6">
        <v>45229</v>
      </c>
      <c r="D547" s="7">
        <v>42.731999999999999</v>
      </c>
      <c r="E547" s="6">
        <v>45230</v>
      </c>
      <c r="F547" s="7">
        <v>38.552</v>
      </c>
      <c r="G547">
        <v>1</v>
      </c>
      <c r="H547">
        <v>0</v>
      </c>
      <c r="J547" s="7"/>
      <c r="K547" s="8"/>
      <c r="M547" s="7"/>
      <c r="N547" s="8"/>
      <c r="O547" s="9" cm="1">
        <f t="array" ref="O547">_xlfn.IFS(AND(B547="Short",F547=Q547),(D547-F547)/D547,AND(B547="Long",F547=Q547),(F547/D547)-1,AND(B547="Long",F547&lt;&gt;Q547),(F547/D547)-1,AND(B547="Short",F547&lt;&gt;Q547),(D547-F547)/D547)</f>
        <v>9.7818964710287365E-2</v>
      </c>
      <c r="P547" t="s">
        <v>23</v>
      </c>
      <c r="Q547" s="7">
        <v>38.552</v>
      </c>
      <c r="R547" s="8">
        <v>45229</v>
      </c>
      <c r="S547" s="10">
        <f t="shared" si="24"/>
        <v>1</v>
      </c>
      <c r="T547" s="10">
        <v>1</v>
      </c>
      <c r="V547" s="11" t="str">
        <f t="shared" si="25"/>
        <v>1</v>
      </c>
      <c r="X547" s="10">
        <v>0</v>
      </c>
      <c r="AC547">
        <f t="shared" si="26"/>
        <v>1</v>
      </c>
    </row>
    <row r="548" spans="1:29" x14ac:dyDescent="0.2">
      <c r="A548" t="s">
        <v>348</v>
      </c>
      <c r="B548" t="s">
        <v>25</v>
      </c>
      <c r="C548" s="6">
        <v>45033</v>
      </c>
      <c r="D548" s="7">
        <v>68.302999999999997</v>
      </c>
      <c r="E548" s="6">
        <v>45399</v>
      </c>
      <c r="F548" s="7">
        <v>72.81</v>
      </c>
      <c r="G548">
        <v>0</v>
      </c>
      <c r="H548">
        <v>0</v>
      </c>
      <c r="J548" s="7"/>
      <c r="K548" s="8"/>
      <c r="M548" s="7"/>
      <c r="N548" s="8"/>
      <c r="O548" s="9" cm="1">
        <f t="array" ref="O548">_xlfn.IFS(AND(B548="Short",F548=Q548),(D548-F548)/D548,AND(B548="Long",F548=Q548),(F548/D548)-1,AND(B548="Long",F548&lt;&gt;Q548),(F548/D548)-1,AND(B548="Short",F548&lt;&gt;Q548),(D548-F548)/D548)</f>
        <v>6.5985388635931175E-2</v>
      </c>
      <c r="P548" t="s">
        <v>23</v>
      </c>
      <c r="Q548" s="7">
        <v>81.332999999999998</v>
      </c>
      <c r="R548" s="8">
        <v>45033</v>
      </c>
      <c r="S548" s="10">
        <f t="shared" si="24"/>
        <v>366</v>
      </c>
      <c r="T548" s="10">
        <v>0</v>
      </c>
      <c r="V548" s="11" t="b">
        <f t="shared" si="25"/>
        <v>0</v>
      </c>
      <c r="X548" s="10">
        <v>0</v>
      </c>
      <c r="AC548">
        <f t="shared" si="26"/>
        <v>366</v>
      </c>
    </row>
    <row r="549" spans="1:29" hidden="1" x14ac:dyDescent="0.2">
      <c r="A549" t="s">
        <v>349</v>
      </c>
      <c r="B549" t="s">
        <v>22</v>
      </c>
      <c r="C549" s="6">
        <v>43927</v>
      </c>
      <c r="D549" s="7">
        <v>40.616999999999997</v>
      </c>
      <c r="E549" s="6">
        <v>43965</v>
      </c>
      <c r="F549" s="7">
        <v>36.887</v>
      </c>
      <c r="G549">
        <v>1</v>
      </c>
      <c r="H549">
        <v>0</v>
      </c>
      <c r="J549" s="7"/>
      <c r="K549" s="8"/>
      <c r="M549" s="7"/>
      <c r="N549" s="8"/>
      <c r="O549" s="9" cm="1">
        <f t="array" ref="O549">_xlfn.IFS(AND(B549="Short",F549=Q549),(D549-F549)/D549,AND(B549="Long",F549=Q549),(F549/D549)-1,AND(B549="Long",F549&lt;&gt;Q549),(F549/D549)-1,AND(B549="Short",F549&lt;&gt;Q549),(D549-F549)/D549)</f>
        <v>9.1833468744614247E-2</v>
      </c>
      <c r="P549" t="s">
        <v>23</v>
      </c>
      <c r="Q549" s="7">
        <v>36.887</v>
      </c>
      <c r="R549" s="8">
        <v>43927</v>
      </c>
      <c r="S549" s="10">
        <f t="shared" si="24"/>
        <v>38</v>
      </c>
      <c r="T549" s="10">
        <v>1</v>
      </c>
      <c r="V549" s="11" t="str">
        <f t="shared" si="25"/>
        <v>1</v>
      </c>
      <c r="X549" s="10">
        <v>0</v>
      </c>
      <c r="AC549">
        <f t="shared" si="26"/>
        <v>38</v>
      </c>
    </row>
    <row r="550" spans="1:29" hidden="1" x14ac:dyDescent="0.2">
      <c r="A550" t="s">
        <v>340</v>
      </c>
      <c r="B550" t="s">
        <v>22</v>
      </c>
      <c r="C550" s="6">
        <v>44041</v>
      </c>
      <c r="D550" s="7">
        <v>115.67100000000001</v>
      </c>
      <c r="E550" s="6">
        <v>44407</v>
      </c>
      <c r="F550" s="7">
        <v>203.61</v>
      </c>
      <c r="G550">
        <v>0</v>
      </c>
      <c r="H550">
        <v>0</v>
      </c>
      <c r="J550" s="7"/>
      <c r="K550" s="8"/>
      <c r="M550" s="7"/>
      <c r="N550" s="8"/>
      <c r="O550" s="9" cm="1">
        <f t="array" ref="O550">_xlfn.IFS(AND(B550="Short",F550=Q550),(D550-F550)/D550,AND(B550="Long",F550=Q550),(F550/D550)-1,AND(B550="Long",F550&lt;&gt;Q550),(F550/D550)-1,AND(B550="Short",F550&lt;&gt;Q550),(D550-F550)/D550)</f>
        <v>-0.7602510568768317</v>
      </c>
      <c r="P550" t="s">
        <v>23</v>
      </c>
      <c r="Q550" s="7">
        <v>102.381</v>
      </c>
      <c r="R550" s="8">
        <v>44041</v>
      </c>
      <c r="S550" s="10">
        <f t="shared" si="24"/>
        <v>366</v>
      </c>
      <c r="T550" s="10">
        <v>0</v>
      </c>
      <c r="V550" s="11" t="b">
        <f t="shared" si="25"/>
        <v>0</v>
      </c>
      <c r="X550" s="10">
        <v>0</v>
      </c>
      <c r="AC550" t="b">
        <f t="shared" si="26"/>
        <v>0</v>
      </c>
    </row>
    <row r="551" spans="1:29" hidden="1" x14ac:dyDescent="0.2">
      <c r="A551" t="s">
        <v>333</v>
      </c>
      <c r="B551" t="s">
        <v>25</v>
      </c>
      <c r="C551" s="6">
        <v>43906</v>
      </c>
      <c r="D551" s="7">
        <v>60.6</v>
      </c>
      <c r="E551" s="6">
        <v>43914</v>
      </c>
      <c r="F551" s="7">
        <v>71.8</v>
      </c>
      <c r="G551">
        <v>1</v>
      </c>
      <c r="H551">
        <v>0</v>
      </c>
      <c r="J551" s="7"/>
      <c r="K551" s="8"/>
      <c r="M551" s="7"/>
      <c r="N551" s="8"/>
      <c r="O551" s="9" cm="1">
        <f t="array" ref="O551">_xlfn.IFS(AND(B551="Short",F551=Q551),(D551-F551)/D551,AND(B551="Long",F551=Q551),(F551/D551)-1,AND(B551="Long",F551&lt;&gt;Q551),(F551/D551)-1,AND(B551="Short",F551&lt;&gt;Q551),(D551-F551)/D551)</f>
        <v>0.18481848184818483</v>
      </c>
      <c r="P551" t="s">
        <v>23</v>
      </c>
      <c r="Q551" s="7">
        <v>71.8</v>
      </c>
      <c r="R551" s="8">
        <v>43906</v>
      </c>
      <c r="S551" s="10">
        <f t="shared" si="24"/>
        <v>8</v>
      </c>
      <c r="T551" s="10">
        <v>1</v>
      </c>
      <c r="V551" s="11" t="str">
        <f t="shared" si="25"/>
        <v>1</v>
      </c>
      <c r="X551" s="10">
        <v>0</v>
      </c>
      <c r="AC551">
        <f t="shared" si="26"/>
        <v>8</v>
      </c>
    </row>
    <row r="552" spans="1:29" hidden="1" x14ac:dyDescent="0.2">
      <c r="A552" t="s">
        <v>333</v>
      </c>
      <c r="B552" t="s">
        <v>22</v>
      </c>
      <c r="C552" s="6">
        <v>44144</v>
      </c>
      <c r="D552" s="7">
        <v>85.305000000000007</v>
      </c>
      <c r="E552" s="6">
        <v>44510</v>
      </c>
      <c r="F552" s="7">
        <v>182.28</v>
      </c>
      <c r="G552">
        <v>0</v>
      </c>
      <c r="H552">
        <v>0</v>
      </c>
      <c r="J552" s="7"/>
      <c r="K552" s="8"/>
      <c r="M552" s="7"/>
      <c r="N552" s="8"/>
      <c r="O552" s="9" cm="1">
        <f t="array" ref="O552">_xlfn.IFS(AND(B552="Short",F552=Q552),(D552-F552)/D552,AND(B552="Long",F552=Q552),(F552/D552)-1,AND(B552="Long",F552&lt;&gt;Q552),(F552/D552)-1,AND(B552="Short",F552&lt;&gt;Q552),(D552-F552)/D552)</f>
        <v>-1.1368032354492701</v>
      </c>
      <c r="P552" t="s">
        <v>23</v>
      </c>
      <c r="Q552" s="7">
        <v>76.454999999999998</v>
      </c>
      <c r="R552" s="8">
        <v>44144</v>
      </c>
      <c r="S552" s="10">
        <f t="shared" si="24"/>
        <v>366</v>
      </c>
      <c r="T552" s="10">
        <v>0</v>
      </c>
      <c r="V552" s="11" t="b">
        <f t="shared" si="25"/>
        <v>0</v>
      </c>
      <c r="X552" s="10">
        <v>0</v>
      </c>
      <c r="AC552" t="b">
        <f t="shared" si="26"/>
        <v>0</v>
      </c>
    </row>
    <row r="553" spans="1:29" hidden="1" x14ac:dyDescent="0.2">
      <c r="A553" t="s">
        <v>353</v>
      </c>
      <c r="B553" t="s">
        <v>25</v>
      </c>
      <c r="C553" s="6">
        <v>43906</v>
      </c>
      <c r="D553" s="7">
        <v>43.35</v>
      </c>
      <c r="E553" s="6">
        <v>43920</v>
      </c>
      <c r="F553" s="7">
        <v>49.55</v>
      </c>
      <c r="G553">
        <v>1</v>
      </c>
      <c r="H553">
        <v>0</v>
      </c>
      <c r="J553" s="7"/>
      <c r="K553" s="8"/>
      <c r="M553" s="7"/>
      <c r="N553" s="8"/>
      <c r="O553" s="9" cm="1">
        <f t="array" ref="O553">_xlfn.IFS(AND(B553="Short",F553=Q553),(D553-F553)/D553,AND(B553="Long",F553=Q553),(F553/D553)-1,AND(B553="Long",F553&lt;&gt;Q553),(F553/D553)-1,AND(B553="Short",F553&lt;&gt;Q553),(D553-F553)/D553)</f>
        <v>0.14302191464821212</v>
      </c>
      <c r="P553" t="s">
        <v>23</v>
      </c>
      <c r="Q553" s="7">
        <v>49.55</v>
      </c>
      <c r="R553" s="8">
        <v>43906</v>
      </c>
      <c r="S553" s="10">
        <f t="shared" si="24"/>
        <v>14</v>
      </c>
      <c r="T553" s="10">
        <v>1</v>
      </c>
      <c r="V553" s="11" t="str">
        <f t="shared" si="25"/>
        <v>1</v>
      </c>
      <c r="X553" s="10">
        <v>0</v>
      </c>
      <c r="AC553">
        <f t="shared" si="26"/>
        <v>14</v>
      </c>
    </row>
    <row r="554" spans="1:29" hidden="1" x14ac:dyDescent="0.2">
      <c r="A554" t="s">
        <v>353</v>
      </c>
      <c r="B554" t="s">
        <v>22</v>
      </c>
      <c r="C554" s="6">
        <v>44588</v>
      </c>
      <c r="D554" s="7">
        <v>106.19199999999999</v>
      </c>
      <c r="E554" s="6">
        <v>44628</v>
      </c>
      <c r="F554" s="7">
        <v>95.212000000000003</v>
      </c>
      <c r="G554">
        <v>1</v>
      </c>
      <c r="H554">
        <v>0</v>
      </c>
      <c r="J554" s="7"/>
      <c r="K554" s="8"/>
      <c r="M554" s="7"/>
      <c r="N554" s="8"/>
      <c r="O554" s="9" cm="1">
        <f t="array" ref="O554">_xlfn.IFS(AND(B554="Short",F554=Q554),(D554-F554)/D554,AND(B554="Long",F554=Q554),(F554/D554)-1,AND(B554="Long",F554&lt;&gt;Q554),(F554/D554)-1,AND(B554="Short",F554&lt;&gt;Q554),(D554-F554)/D554)</f>
        <v>0.10339761940635821</v>
      </c>
      <c r="P554" t="s">
        <v>23</v>
      </c>
      <c r="Q554" s="7">
        <v>95.212000000000003</v>
      </c>
      <c r="R554" s="8">
        <v>44588</v>
      </c>
      <c r="S554" s="10">
        <f t="shared" si="24"/>
        <v>40</v>
      </c>
      <c r="T554" s="10">
        <v>1</v>
      </c>
      <c r="V554" s="11" t="str">
        <f t="shared" si="25"/>
        <v>1</v>
      </c>
      <c r="X554" s="10">
        <v>0</v>
      </c>
      <c r="AC554">
        <f t="shared" si="26"/>
        <v>40</v>
      </c>
    </row>
    <row r="555" spans="1:29" hidden="1" x14ac:dyDescent="0.2">
      <c r="A555" t="s">
        <v>353</v>
      </c>
      <c r="B555" t="s">
        <v>22</v>
      </c>
      <c r="C555" s="6">
        <v>44952</v>
      </c>
      <c r="D555" s="7">
        <v>68.135999999999996</v>
      </c>
      <c r="E555" s="6">
        <v>44995</v>
      </c>
      <c r="F555" s="7">
        <v>61.595999999999997</v>
      </c>
      <c r="G555">
        <v>1</v>
      </c>
      <c r="H555">
        <v>0</v>
      </c>
      <c r="J555" s="7"/>
      <c r="K555" s="8"/>
      <c r="M555" s="7"/>
      <c r="N555" s="8"/>
      <c r="O555" s="9" cm="1">
        <f t="array" ref="O555">_xlfn.IFS(AND(B555="Short",F555=Q555),(D555-F555)/D555,AND(B555="Long",F555=Q555),(F555/D555)-1,AND(B555="Long",F555&lt;&gt;Q555),(F555/D555)-1,AND(B555="Short",F555&lt;&gt;Q555),(D555-F555)/D555)</f>
        <v>9.5984501585065163E-2</v>
      </c>
      <c r="P555" t="s">
        <v>23</v>
      </c>
      <c r="Q555" s="7">
        <v>61.595999999999997</v>
      </c>
      <c r="R555" s="8">
        <v>44952</v>
      </c>
      <c r="S555" s="10">
        <f t="shared" si="24"/>
        <v>43</v>
      </c>
      <c r="T555" s="10">
        <v>1</v>
      </c>
      <c r="V555" s="11" t="str">
        <f t="shared" si="25"/>
        <v>1</v>
      </c>
      <c r="X555" s="10">
        <v>0</v>
      </c>
      <c r="AC555">
        <f t="shared" si="26"/>
        <v>43</v>
      </c>
    </row>
    <row r="556" spans="1:29" hidden="1" x14ac:dyDescent="0.2">
      <c r="A556" t="s">
        <v>360</v>
      </c>
      <c r="B556" t="s">
        <v>25</v>
      </c>
      <c r="C556" s="6">
        <v>43906</v>
      </c>
      <c r="D556" s="7">
        <v>119.705</v>
      </c>
      <c r="E556" s="6">
        <v>43916</v>
      </c>
      <c r="F556" s="7">
        <v>134.45500000000001</v>
      </c>
      <c r="G556">
        <v>1</v>
      </c>
      <c r="H556">
        <v>0</v>
      </c>
      <c r="J556" s="7"/>
      <c r="K556" s="8"/>
      <c r="M556" s="7"/>
      <c r="N556" s="8"/>
      <c r="O556" s="9" cm="1">
        <f t="array" ref="O556">_xlfn.IFS(AND(B556="Short",F556=Q556),(D556-F556)/D556,AND(B556="Long",F556=Q556),(F556/D556)-1,AND(B556="Long",F556&lt;&gt;Q556),(F556/D556)-1,AND(B556="Short",F556&lt;&gt;Q556),(D556-F556)/D556)</f>
        <v>0.12321958147111656</v>
      </c>
      <c r="P556" t="s">
        <v>23</v>
      </c>
      <c r="Q556" s="7">
        <v>134.45500000000001</v>
      </c>
      <c r="R556" s="8">
        <v>43906</v>
      </c>
      <c r="S556" s="10">
        <f t="shared" si="24"/>
        <v>10</v>
      </c>
      <c r="T556" s="10">
        <v>1</v>
      </c>
      <c r="V556" s="11" t="str">
        <f t="shared" si="25"/>
        <v>1</v>
      </c>
      <c r="X556" s="10">
        <v>0</v>
      </c>
      <c r="AC556">
        <f t="shared" si="26"/>
        <v>10</v>
      </c>
    </row>
    <row r="557" spans="1:29" hidden="1" x14ac:dyDescent="0.2">
      <c r="A557" t="s">
        <v>360</v>
      </c>
      <c r="B557" t="s">
        <v>22</v>
      </c>
      <c r="C557" s="6">
        <v>43928</v>
      </c>
      <c r="D557" s="7">
        <v>155.06700000000001</v>
      </c>
      <c r="E557" s="6">
        <v>44294</v>
      </c>
      <c r="F557" s="7">
        <v>224.21</v>
      </c>
      <c r="G557">
        <v>0</v>
      </c>
      <c r="H557">
        <v>0</v>
      </c>
      <c r="J557" s="7"/>
      <c r="K557" s="8"/>
      <c r="M557" s="7"/>
      <c r="N557" s="8"/>
      <c r="O557" s="9" cm="1">
        <f t="array" ref="O557">_xlfn.IFS(AND(B557="Short",F557=Q557),(D557-F557)/D557,AND(B557="Long",F557=Q557),(F557/D557)-1,AND(B557="Long",F557&lt;&gt;Q557),(F557/D557)-1,AND(B557="Short",F557&lt;&gt;Q557),(D557-F557)/D557)</f>
        <v>-0.44589113093050098</v>
      </c>
      <c r="P557" t="s">
        <v>23</v>
      </c>
      <c r="Q557" s="7">
        <v>140.83699999999999</v>
      </c>
      <c r="R557" s="8">
        <v>43928</v>
      </c>
      <c r="S557" s="10">
        <f t="shared" si="24"/>
        <v>366</v>
      </c>
      <c r="T557" s="10">
        <v>0</v>
      </c>
      <c r="V557" s="11" t="b">
        <f t="shared" si="25"/>
        <v>0</v>
      </c>
      <c r="X557" s="10">
        <v>0</v>
      </c>
      <c r="AC557" t="b">
        <f t="shared" si="26"/>
        <v>0</v>
      </c>
    </row>
    <row r="558" spans="1:29" hidden="1" x14ac:dyDescent="0.2">
      <c r="A558" t="s">
        <v>350</v>
      </c>
      <c r="B558" t="s">
        <v>22</v>
      </c>
      <c r="C558" s="6">
        <v>43903</v>
      </c>
      <c r="D558" s="7">
        <v>29.855</v>
      </c>
      <c r="E558" s="6">
        <v>43906</v>
      </c>
      <c r="F558" s="7">
        <v>26.905000000000001</v>
      </c>
      <c r="G558">
        <v>1</v>
      </c>
      <c r="H558">
        <v>0</v>
      </c>
      <c r="J558" s="7"/>
      <c r="K558" s="8"/>
      <c r="M558" s="7"/>
      <c r="N558" s="8"/>
      <c r="O558" s="9" cm="1">
        <f t="array" ref="O558">_xlfn.IFS(AND(B558="Short",F558=Q558),(D558-F558)/D558,AND(B558="Long",F558=Q558),(F558/D558)-1,AND(B558="Long",F558&lt;&gt;Q558),(F558/D558)-1,AND(B558="Short",F558&lt;&gt;Q558),(D558-F558)/D558)</f>
        <v>9.8810919443979212E-2</v>
      </c>
      <c r="P558" t="s">
        <v>23</v>
      </c>
      <c r="Q558" s="7">
        <v>26.905000000000001</v>
      </c>
      <c r="R558" s="8">
        <v>43903</v>
      </c>
      <c r="S558" s="10">
        <f t="shared" si="24"/>
        <v>3</v>
      </c>
      <c r="T558" s="10">
        <v>1</v>
      </c>
      <c r="V558" s="11" t="str">
        <f t="shared" si="25"/>
        <v>1</v>
      </c>
      <c r="X558" s="10">
        <v>0</v>
      </c>
      <c r="AC558">
        <f t="shared" si="26"/>
        <v>3</v>
      </c>
    </row>
    <row r="559" spans="1:29" hidden="1" x14ac:dyDescent="0.2">
      <c r="A559" t="s">
        <v>350</v>
      </c>
      <c r="B559" t="s">
        <v>25</v>
      </c>
      <c r="C559" s="6">
        <v>43906</v>
      </c>
      <c r="D559" s="7">
        <v>26.795000000000002</v>
      </c>
      <c r="E559" s="6">
        <v>43916</v>
      </c>
      <c r="F559" s="7">
        <v>31.344999999999999</v>
      </c>
      <c r="G559">
        <v>1</v>
      </c>
      <c r="H559">
        <v>0</v>
      </c>
      <c r="J559" s="7"/>
      <c r="K559" s="8"/>
      <c r="M559" s="7"/>
      <c r="N559" s="8"/>
      <c r="O559" s="9" cm="1">
        <f t="array" ref="O559">_xlfn.IFS(AND(B559="Short",F559=Q559),(D559-F559)/D559,AND(B559="Long",F559=Q559),(F559/D559)-1,AND(B559="Long",F559&lt;&gt;Q559),(F559/D559)-1,AND(B559="Short",F559&lt;&gt;Q559),(D559-F559)/D559)</f>
        <v>0.16980779996267947</v>
      </c>
      <c r="P559" t="s">
        <v>23</v>
      </c>
      <c r="Q559" s="7">
        <v>31.344999999999999</v>
      </c>
      <c r="R559" s="8">
        <v>43906</v>
      </c>
      <c r="S559" s="10">
        <f t="shared" si="24"/>
        <v>10</v>
      </c>
      <c r="T559" s="10">
        <v>1</v>
      </c>
      <c r="V559" s="11" t="str">
        <f t="shared" si="25"/>
        <v>1</v>
      </c>
      <c r="X559" s="10">
        <v>0</v>
      </c>
      <c r="AC559">
        <f t="shared" si="26"/>
        <v>10</v>
      </c>
    </row>
    <row r="560" spans="1:29" hidden="1" x14ac:dyDescent="0.2">
      <c r="A560" t="s">
        <v>350</v>
      </c>
      <c r="B560" t="s">
        <v>22</v>
      </c>
      <c r="C560" s="6">
        <v>43987</v>
      </c>
      <c r="D560" s="7">
        <v>33.523000000000003</v>
      </c>
      <c r="E560" s="6">
        <v>43992</v>
      </c>
      <c r="F560" s="7">
        <v>29.853000000000002</v>
      </c>
      <c r="G560">
        <v>1</v>
      </c>
      <c r="H560">
        <v>0</v>
      </c>
      <c r="J560" s="7"/>
      <c r="K560" s="8"/>
      <c r="M560" s="7"/>
      <c r="N560" s="8"/>
      <c r="O560" s="9" cm="1">
        <f t="array" ref="O560">_xlfn.IFS(AND(B560="Short",F560=Q560),(D560-F560)/D560,AND(B560="Long",F560=Q560),(F560/D560)-1,AND(B560="Long",F560&lt;&gt;Q560),(F560/D560)-1,AND(B560="Short",F560&lt;&gt;Q560),(D560-F560)/D560)</f>
        <v>0.10947707544074221</v>
      </c>
      <c r="P560" t="s">
        <v>23</v>
      </c>
      <c r="Q560" s="7">
        <v>29.853000000000002</v>
      </c>
      <c r="R560" s="8">
        <v>43987</v>
      </c>
      <c r="S560" s="10">
        <f t="shared" si="24"/>
        <v>5</v>
      </c>
      <c r="T560" s="10">
        <v>1</v>
      </c>
      <c r="V560" s="11" t="str">
        <f t="shared" si="25"/>
        <v>1</v>
      </c>
      <c r="X560" s="10">
        <v>0</v>
      </c>
      <c r="AC560">
        <f t="shared" si="26"/>
        <v>5</v>
      </c>
    </row>
    <row r="561" spans="1:29" hidden="1" x14ac:dyDescent="0.2">
      <c r="A561" t="s">
        <v>362</v>
      </c>
      <c r="B561" t="s">
        <v>25</v>
      </c>
      <c r="C561" s="6">
        <v>43902</v>
      </c>
      <c r="D561" s="7">
        <v>110.723</v>
      </c>
      <c r="E561" s="6">
        <v>43950</v>
      </c>
      <c r="F561" s="7">
        <v>123.453</v>
      </c>
      <c r="G561">
        <v>1</v>
      </c>
      <c r="H561">
        <v>0</v>
      </c>
      <c r="J561" s="7"/>
      <c r="K561" s="8"/>
      <c r="M561" s="7"/>
      <c r="N561" s="8"/>
      <c r="O561" s="9" cm="1">
        <f t="array" ref="O561">_xlfn.IFS(AND(B561="Short",F561=Q561),(D561-F561)/D561,AND(B561="Long",F561=Q561),(F561/D561)-1,AND(B561="Long",F561&lt;&gt;Q561),(F561/D561)-1,AND(B561="Short",F561&lt;&gt;Q561),(D561-F561)/D561)</f>
        <v>0.11497159578407379</v>
      </c>
      <c r="P561" t="s">
        <v>23</v>
      </c>
      <c r="Q561" s="7">
        <v>123.453</v>
      </c>
      <c r="R561" s="8">
        <v>43902</v>
      </c>
      <c r="S561" s="10">
        <f t="shared" si="24"/>
        <v>48</v>
      </c>
      <c r="T561" s="10">
        <v>1</v>
      </c>
      <c r="V561" s="11" t="str">
        <f t="shared" si="25"/>
        <v>1</v>
      </c>
      <c r="X561" s="10">
        <v>0</v>
      </c>
      <c r="AC561">
        <f t="shared" si="26"/>
        <v>48</v>
      </c>
    </row>
    <row r="562" spans="1:29" x14ac:dyDescent="0.2">
      <c r="A562" t="s">
        <v>362</v>
      </c>
      <c r="B562" t="s">
        <v>25</v>
      </c>
      <c r="C562" s="6">
        <v>44770</v>
      </c>
      <c r="D562" s="7">
        <v>101.565</v>
      </c>
      <c r="E562" s="6">
        <v>45138</v>
      </c>
      <c r="F562" s="7">
        <v>99.27</v>
      </c>
      <c r="G562">
        <v>0</v>
      </c>
      <c r="H562">
        <v>0</v>
      </c>
      <c r="J562" s="7"/>
      <c r="K562" s="8"/>
      <c r="M562" s="7"/>
      <c r="N562" s="8"/>
      <c r="O562" s="9" cm="1">
        <f t="array" ref="O562">_xlfn.IFS(AND(B562="Short",F562=Q562),(D562-F562)/D562,AND(B562="Long",F562=Q562),(F562/D562)-1,AND(B562="Long",F562&lt;&gt;Q562),(F562/D562)-1,AND(B562="Short",F562&lt;&gt;Q562),(D562-F562)/D562)</f>
        <v>-2.2596366858661954E-2</v>
      </c>
      <c r="P562" t="s">
        <v>23</v>
      </c>
      <c r="Q562" s="7">
        <v>119.215</v>
      </c>
      <c r="R562" s="8">
        <v>44770</v>
      </c>
      <c r="S562" s="10">
        <f t="shared" si="24"/>
        <v>368</v>
      </c>
      <c r="T562" s="10">
        <v>0</v>
      </c>
      <c r="V562" s="11" t="b">
        <f t="shared" si="25"/>
        <v>0</v>
      </c>
      <c r="X562" s="10">
        <v>0</v>
      </c>
      <c r="AC562" t="b">
        <f t="shared" si="26"/>
        <v>0</v>
      </c>
    </row>
    <row r="563" spans="1:29" hidden="1" x14ac:dyDescent="0.2">
      <c r="A563" t="s">
        <v>357</v>
      </c>
      <c r="B563" t="s">
        <v>25</v>
      </c>
      <c r="C563" s="6">
        <v>43906</v>
      </c>
      <c r="D563" s="7">
        <v>91.531999999999996</v>
      </c>
      <c r="E563" s="6">
        <v>43907</v>
      </c>
      <c r="F563" s="7">
        <v>106.852</v>
      </c>
      <c r="G563">
        <v>1</v>
      </c>
      <c r="H563">
        <v>0</v>
      </c>
      <c r="J563" s="7"/>
      <c r="K563" s="8"/>
      <c r="M563" s="7"/>
      <c r="N563" s="8"/>
      <c r="O563" s="9" cm="1">
        <f t="array" ref="O563">_xlfn.IFS(AND(B563="Short",F563=Q563),(D563-F563)/D563,AND(B563="Long",F563=Q563),(F563/D563)-1,AND(B563="Long",F563&lt;&gt;Q563),(F563/D563)-1,AND(B563="Short",F563&lt;&gt;Q563),(D563-F563)/D563)</f>
        <v>0.16737315911375261</v>
      </c>
      <c r="P563" t="s">
        <v>23</v>
      </c>
      <c r="Q563" s="7">
        <v>106.852</v>
      </c>
      <c r="R563" s="8">
        <v>43906</v>
      </c>
      <c r="S563" s="10">
        <f t="shared" si="24"/>
        <v>1</v>
      </c>
      <c r="T563" s="10">
        <v>1</v>
      </c>
      <c r="V563" s="11" t="str">
        <f t="shared" si="25"/>
        <v>1</v>
      </c>
      <c r="X563" s="10">
        <v>0</v>
      </c>
      <c r="AC563">
        <f t="shared" si="26"/>
        <v>1</v>
      </c>
    </row>
    <row r="564" spans="1:29" hidden="1" x14ac:dyDescent="0.2">
      <c r="A564" t="s">
        <v>365</v>
      </c>
      <c r="B564" t="s">
        <v>25</v>
      </c>
      <c r="C564" s="6">
        <v>43906</v>
      </c>
      <c r="D564" s="7">
        <v>73.721000000000004</v>
      </c>
      <c r="E564" s="6">
        <v>43914</v>
      </c>
      <c r="F564" s="7">
        <v>84.031000000000006</v>
      </c>
      <c r="G564">
        <v>1</v>
      </c>
      <c r="H564">
        <v>0</v>
      </c>
      <c r="J564" s="7"/>
      <c r="K564" s="8"/>
      <c r="M564" s="7"/>
      <c r="N564" s="8"/>
      <c r="O564" s="9" cm="1">
        <f t="array" ref="O564">_xlfn.IFS(AND(B564="Short",F564=Q564),(D564-F564)/D564,AND(B564="Long",F564=Q564),(F564/D564)-1,AND(B564="Long",F564&lt;&gt;Q564),(F564/D564)-1,AND(B564="Short",F564&lt;&gt;Q564),(D564-F564)/D564)</f>
        <v>0.13985160266409835</v>
      </c>
      <c r="P564" t="s">
        <v>23</v>
      </c>
      <c r="Q564" s="7">
        <v>84.031000000000006</v>
      </c>
      <c r="R564" s="8">
        <v>43906</v>
      </c>
      <c r="S564" s="10">
        <f t="shared" si="24"/>
        <v>8</v>
      </c>
      <c r="T564" s="10">
        <v>1</v>
      </c>
      <c r="V564" s="11" t="str">
        <f t="shared" si="25"/>
        <v>1</v>
      </c>
      <c r="X564" s="10">
        <v>0</v>
      </c>
      <c r="AC564">
        <f t="shared" si="26"/>
        <v>8</v>
      </c>
    </row>
    <row r="565" spans="1:29" hidden="1" x14ac:dyDescent="0.2">
      <c r="A565" t="s">
        <v>365</v>
      </c>
      <c r="B565" t="s">
        <v>22</v>
      </c>
      <c r="C565" s="6">
        <v>44225</v>
      </c>
      <c r="D565" s="7">
        <v>184.93915000000001</v>
      </c>
      <c r="E565" s="6">
        <v>44482</v>
      </c>
      <c r="F565" s="7">
        <v>156.99565000000001</v>
      </c>
      <c r="G565">
        <v>1</v>
      </c>
      <c r="H565">
        <v>0</v>
      </c>
      <c r="J565" s="7"/>
      <c r="K565" s="8"/>
      <c r="M565" s="7"/>
      <c r="N565" s="8"/>
      <c r="O565" s="9" cm="1">
        <f t="array" ref="O565">_xlfn.IFS(AND(B565="Short",F565=Q565),(D565-F565)/D565,AND(B565="Long",F565=Q565),(F565/D565)-1,AND(B565="Long",F565&lt;&gt;Q565),(F565/D565)-1,AND(B565="Short",F565&lt;&gt;Q565),(D565-F565)/D565)</f>
        <v>0.15109564416187701</v>
      </c>
      <c r="P565" t="s">
        <v>23</v>
      </c>
      <c r="Q565" s="7">
        <v>156.99565000000001</v>
      </c>
      <c r="R565" s="8">
        <v>44225</v>
      </c>
      <c r="S565" s="10">
        <f t="shared" si="24"/>
        <v>257</v>
      </c>
      <c r="T565" s="10">
        <v>1</v>
      </c>
      <c r="V565" s="11" t="str">
        <f t="shared" si="25"/>
        <v>1</v>
      </c>
      <c r="X565" s="10">
        <v>0</v>
      </c>
      <c r="AC565">
        <f t="shared" si="26"/>
        <v>257</v>
      </c>
    </row>
    <row r="566" spans="1:29" hidden="1" x14ac:dyDescent="0.2">
      <c r="A566" t="s">
        <v>341</v>
      </c>
      <c r="B566" t="s">
        <v>25</v>
      </c>
      <c r="C566" s="6">
        <v>44571</v>
      </c>
      <c r="D566" s="7">
        <v>149.21</v>
      </c>
      <c r="E566" s="6">
        <v>44580</v>
      </c>
      <c r="F566" s="7">
        <v>166.31</v>
      </c>
      <c r="G566">
        <v>1</v>
      </c>
      <c r="H566">
        <v>0</v>
      </c>
      <c r="J566" s="7"/>
      <c r="K566" s="8"/>
      <c r="M566" s="7"/>
      <c r="N566" s="8"/>
      <c r="O566" s="9" cm="1">
        <f t="array" ref="O566">_xlfn.IFS(AND(B566="Short",F566=Q566),(D566-F566)/D566,AND(B566="Long",F566=Q566),(F566/D566)-1,AND(B566="Long",F566&lt;&gt;Q566),(F566/D566)-1,AND(B566="Short",F566&lt;&gt;Q566),(D566-F566)/D566)</f>
        <v>0.11460357884860262</v>
      </c>
      <c r="P566" t="s">
        <v>23</v>
      </c>
      <c r="Q566" s="7">
        <v>166.31</v>
      </c>
      <c r="R566" s="8">
        <v>44571</v>
      </c>
      <c r="S566" s="10">
        <f t="shared" si="24"/>
        <v>9</v>
      </c>
      <c r="T566" s="10">
        <v>1</v>
      </c>
      <c r="V566" s="11" t="str">
        <f t="shared" si="25"/>
        <v>1</v>
      </c>
      <c r="X566" s="10">
        <v>0</v>
      </c>
      <c r="AC566">
        <f t="shared" si="26"/>
        <v>9</v>
      </c>
    </row>
    <row r="567" spans="1:29" hidden="1" x14ac:dyDescent="0.2">
      <c r="A567" t="s">
        <v>337</v>
      </c>
      <c r="B567" t="s">
        <v>25</v>
      </c>
      <c r="C567" s="6">
        <v>43906</v>
      </c>
      <c r="D567" s="7">
        <v>95.614999999999995</v>
      </c>
      <c r="E567" s="6">
        <v>43938</v>
      </c>
      <c r="F567" s="7">
        <v>111.765</v>
      </c>
      <c r="G567">
        <v>1</v>
      </c>
      <c r="H567">
        <v>0</v>
      </c>
      <c r="J567" s="7"/>
      <c r="K567" s="8"/>
      <c r="M567" s="7"/>
      <c r="N567" s="8"/>
      <c r="O567" s="9" cm="1">
        <f t="array" ref="O567">_xlfn.IFS(AND(B567="Short",F567=Q567),(D567-F567)/D567,AND(B567="Long",F567=Q567),(F567/D567)-1,AND(B567="Long",F567&lt;&gt;Q567),(F567/D567)-1,AND(B567="Short",F567&lt;&gt;Q567),(D567-F567)/D567)</f>
        <v>0.16890655231919682</v>
      </c>
      <c r="P567" t="s">
        <v>23</v>
      </c>
      <c r="Q567" s="7">
        <v>111.765</v>
      </c>
      <c r="R567" s="8">
        <v>43906</v>
      </c>
      <c r="S567" s="10">
        <f t="shared" si="24"/>
        <v>32</v>
      </c>
      <c r="T567" s="10">
        <v>1</v>
      </c>
      <c r="V567" s="11" t="str">
        <f t="shared" si="25"/>
        <v>1</v>
      </c>
      <c r="X567" s="10">
        <v>0</v>
      </c>
      <c r="AC567">
        <f t="shared" si="26"/>
        <v>32</v>
      </c>
    </row>
    <row r="568" spans="1:29" x14ac:dyDescent="0.2">
      <c r="A568" t="s">
        <v>341</v>
      </c>
      <c r="B568" t="s">
        <v>25</v>
      </c>
      <c r="C568" s="6">
        <v>44873</v>
      </c>
      <c r="D568" s="7">
        <v>93.55</v>
      </c>
      <c r="E568" s="6">
        <v>44949</v>
      </c>
      <c r="F568" s="7">
        <v>110.05</v>
      </c>
      <c r="G568">
        <v>1</v>
      </c>
      <c r="H568">
        <v>0</v>
      </c>
      <c r="J568" s="7"/>
      <c r="K568" s="8"/>
      <c r="M568" s="7"/>
      <c r="N568" s="8"/>
      <c r="O568" s="9" cm="1">
        <f t="array" ref="O568">_xlfn.IFS(AND(B568="Short",F568=Q568),(D568-F568)/D568,AND(B568="Long",F568=Q568),(F568/D568)-1,AND(B568="Long",F568&lt;&gt;Q568),(F568/D568)-1,AND(B568="Short",F568&lt;&gt;Q568),(D568-F568)/D568)</f>
        <v>0.17637626937466599</v>
      </c>
      <c r="P568" t="s">
        <v>23</v>
      </c>
      <c r="Q568" s="7">
        <v>110.05</v>
      </c>
      <c r="R568" s="8">
        <v>44873</v>
      </c>
      <c r="S568" s="10">
        <f t="shared" si="24"/>
        <v>76</v>
      </c>
      <c r="T568" s="10">
        <v>1</v>
      </c>
      <c r="V568" s="11" t="str">
        <f t="shared" si="25"/>
        <v>1</v>
      </c>
      <c r="X568" s="10">
        <v>0</v>
      </c>
      <c r="AC568">
        <f t="shared" si="26"/>
        <v>76</v>
      </c>
    </row>
    <row r="569" spans="1:29" x14ac:dyDescent="0.2">
      <c r="A569" t="s">
        <v>365</v>
      </c>
      <c r="B569" t="s">
        <v>25</v>
      </c>
      <c r="C569" s="6">
        <v>45055</v>
      </c>
      <c r="D569" s="7">
        <v>93.396000000000001</v>
      </c>
      <c r="E569" s="6">
        <v>45076</v>
      </c>
      <c r="F569" s="7">
        <v>106.556</v>
      </c>
      <c r="G569">
        <v>1</v>
      </c>
      <c r="H569">
        <v>0</v>
      </c>
      <c r="J569" s="7"/>
      <c r="K569" s="8"/>
      <c r="M569" s="7"/>
      <c r="N569" s="8"/>
      <c r="O569" s="9" cm="1">
        <f t="array" ref="O569">_xlfn.IFS(AND(B569="Short",F569=Q569),(D569-F569)/D569,AND(B569="Long",F569=Q569),(F569/D569)-1,AND(B569="Long",F569&lt;&gt;Q569),(F569/D569)-1,AND(B569="Short",F569&lt;&gt;Q569),(D569-F569)/D569)</f>
        <v>0.14090539209387987</v>
      </c>
      <c r="P569" t="s">
        <v>23</v>
      </c>
      <c r="Q569" s="7">
        <v>106.556</v>
      </c>
      <c r="R569" s="8">
        <v>45055</v>
      </c>
      <c r="S569" s="10">
        <f t="shared" si="24"/>
        <v>21</v>
      </c>
      <c r="T569" s="10">
        <v>1</v>
      </c>
      <c r="V569" s="11" t="str">
        <f t="shared" si="25"/>
        <v>1</v>
      </c>
      <c r="X569" s="10">
        <v>0</v>
      </c>
      <c r="AC569">
        <f t="shared" si="26"/>
        <v>21</v>
      </c>
    </row>
    <row r="570" spans="1:29" hidden="1" x14ac:dyDescent="0.2">
      <c r="A570" t="s">
        <v>363</v>
      </c>
      <c r="B570" t="s">
        <v>25</v>
      </c>
      <c r="C570" s="6">
        <v>43899</v>
      </c>
      <c r="D570" s="7">
        <v>14.957000000000001</v>
      </c>
      <c r="E570" s="6">
        <v>43938</v>
      </c>
      <c r="F570" s="7">
        <v>17.727</v>
      </c>
      <c r="G570">
        <v>1</v>
      </c>
      <c r="H570">
        <v>0</v>
      </c>
      <c r="J570" s="7"/>
      <c r="K570" s="8"/>
      <c r="M570" s="7"/>
      <c r="N570" s="8"/>
      <c r="O570" s="9" cm="1">
        <f t="array" ref="O570">_xlfn.IFS(AND(B570="Short",F570=Q570),(D570-F570)/D570,AND(B570="Long",F570=Q570),(F570/D570)-1,AND(B570="Long",F570&lt;&gt;Q570),(F570/D570)-1,AND(B570="Short",F570&lt;&gt;Q570),(D570-F570)/D570)</f>
        <v>0.18519756635688966</v>
      </c>
      <c r="P570" t="s">
        <v>23</v>
      </c>
      <c r="Q570" s="7">
        <v>17.727</v>
      </c>
      <c r="R570" s="8">
        <v>43899</v>
      </c>
      <c r="S570" s="10">
        <f t="shared" si="24"/>
        <v>39</v>
      </c>
      <c r="T570" s="10">
        <v>1</v>
      </c>
      <c r="V570" s="11" t="str">
        <f t="shared" si="25"/>
        <v>1</v>
      </c>
      <c r="X570" s="10">
        <v>0</v>
      </c>
      <c r="AC570">
        <f t="shared" si="26"/>
        <v>39</v>
      </c>
    </row>
    <row r="571" spans="1:29" x14ac:dyDescent="0.2">
      <c r="A571" t="s">
        <v>365</v>
      </c>
      <c r="B571" t="s">
        <v>25</v>
      </c>
      <c r="C571" s="6">
        <v>45413</v>
      </c>
      <c r="D571" s="7">
        <v>92.622</v>
      </c>
      <c r="E571" s="6">
        <v>45483</v>
      </c>
      <c r="F571" s="7">
        <v>108.142</v>
      </c>
      <c r="G571">
        <v>1</v>
      </c>
      <c r="H571">
        <v>0</v>
      </c>
      <c r="J571" s="7"/>
      <c r="K571" s="8"/>
      <c r="M571" s="7"/>
      <c r="N571" s="8"/>
      <c r="O571" s="9" cm="1">
        <f t="array" ref="O571">_xlfn.IFS(AND(B571="Short",F571=Q571),(D571-F571)/D571,AND(B571="Long",F571=Q571),(F571/D571)-1,AND(B571="Long",F571&lt;&gt;Q571),(F571/D571)-1,AND(B571="Short",F571&lt;&gt;Q571),(D571-F571)/D571)</f>
        <v>0.16756278206041753</v>
      </c>
      <c r="P571" t="s">
        <v>23</v>
      </c>
      <c r="Q571" s="7">
        <v>108.142</v>
      </c>
      <c r="R571" s="8">
        <v>45413</v>
      </c>
      <c r="S571" s="10">
        <f t="shared" si="24"/>
        <v>70</v>
      </c>
      <c r="T571" s="10">
        <v>1</v>
      </c>
      <c r="V571" s="11" t="str">
        <f t="shared" si="25"/>
        <v>1</v>
      </c>
      <c r="X571" s="10">
        <v>0</v>
      </c>
      <c r="AC571">
        <f t="shared" si="26"/>
        <v>70</v>
      </c>
    </row>
    <row r="572" spans="1:29" hidden="1" x14ac:dyDescent="0.2">
      <c r="A572" t="s">
        <v>337</v>
      </c>
      <c r="B572" t="s">
        <v>22</v>
      </c>
      <c r="C572" s="6">
        <v>44776</v>
      </c>
      <c r="D572" s="7">
        <v>99.989000000000004</v>
      </c>
      <c r="E572" s="6">
        <v>44826</v>
      </c>
      <c r="F572" s="7">
        <v>88.478999999999999</v>
      </c>
      <c r="G572">
        <v>1</v>
      </c>
      <c r="H572">
        <v>0</v>
      </c>
      <c r="J572" s="7"/>
      <c r="K572" s="8"/>
      <c r="M572" s="7"/>
      <c r="N572" s="8"/>
      <c r="O572" s="9" cm="1">
        <f t="array" ref="O572">_xlfn.IFS(AND(B572="Short",F572=Q572),(D572-F572)/D572,AND(B572="Long",F572=Q572),(F572/D572)-1,AND(B572="Long",F572&lt;&gt;Q572),(F572/D572)-1,AND(B572="Short",F572&lt;&gt;Q572),(D572-F572)/D572)</f>
        <v>0.11511266239286326</v>
      </c>
      <c r="P572" t="s">
        <v>23</v>
      </c>
      <c r="Q572" s="7">
        <v>88.478999999999999</v>
      </c>
      <c r="R572" s="8">
        <v>44776</v>
      </c>
      <c r="S572" s="10">
        <f t="shared" si="24"/>
        <v>50</v>
      </c>
      <c r="T572" s="10">
        <v>1</v>
      </c>
      <c r="V572" s="11" t="str">
        <f t="shared" si="25"/>
        <v>1</v>
      </c>
      <c r="X572" s="10">
        <v>0</v>
      </c>
      <c r="AC572">
        <f t="shared" si="26"/>
        <v>50</v>
      </c>
    </row>
    <row r="573" spans="1:29" hidden="1" x14ac:dyDescent="0.2">
      <c r="A573" t="s">
        <v>370</v>
      </c>
      <c r="B573" t="s">
        <v>25</v>
      </c>
      <c r="C573" s="6">
        <v>43906</v>
      </c>
      <c r="D573" s="7">
        <v>19.963000000000001</v>
      </c>
      <c r="E573" s="6">
        <v>43987</v>
      </c>
      <c r="F573" s="7">
        <v>24.593</v>
      </c>
      <c r="G573">
        <v>1</v>
      </c>
      <c r="H573">
        <v>0</v>
      </c>
      <c r="J573" s="7"/>
      <c r="K573" s="8"/>
      <c r="M573" s="7"/>
      <c r="N573" s="8"/>
      <c r="O573" s="9" cm="1">
        <f t="array" ref="O573">_xlfn.IFS(AND(B573="Short",F573=Q573),(D573-F573)/D573,AND(B573="Long",F573=Q573),(F573/D573)-1,AND(B573="Long",F573&lt;&gt;Q573),(F573/D573)-1,AND(B573="Short",F573&lt;&gt;Q573),(D573-F573)/D573)</f>
        <v>0.23192906877723773</v>
      </c>
      <c r="P573" t="s">
        <v>23</v>
      </c>
      <c r="Q573" s="7">
        <v>24.593</v>
      </c>
      <c r="R573" s="8">
        <v>43906</v>
      </c>
      <c r="S573" s="10">
        <f t="shared" si="24"/>
        <v>81</v>
      </c>
      <c r="T573" s="10">
        <v>1</v>
      </c>
      <c r="V573" s="11" t="str">
        <f t="shared" si="25"/>
        <v>1</v>
      </c>
      <c r="X573" s="10">
        <v>0</v>
      </c>
      <c r="AC573">
        <f t="shared" si="26"/>
        <v>81</v>
      </c>
    </row>
    <row r="574" spans="1:29" x14ac:dyDescent="0.2">
      <c r="A574" t="s">
        <v>370</v>
      </c>
      <c r="B574" t="s">
        <v>25</v>
      </c>
      <c r="C574" s="6">
        <v>44958</v>
      </c>
      <c r="D574" s="7">
        <v>33.372999999999998</v>
      </c>
      <c r="E574" s="6">
        <v>44959</v>
      </c>
      <c r="F574" s="7">
        <v>37.103000000000002</v>
      </c>
      <c r="G574">
        <v>1</v>
      </c>
      <c r="H574">
        <v>0</v>
      </c>
      <c r="J574" s="7"/>
      <c r="K574" s="8"/>
      <c r="M574" s="7"/>
      <c r="N574" s="8"/>
      <c r="O574" s="9" cm="1">
        <f t="array" ref="O574">_xlfn.IFS(AND(B574="Short",F574=Q574),(D574-F574)/D574,AND(B574="Long",F574=Q574),(F574/D574)-1,AND(B574="Long",F574&lt;&gt;Q574),(F574/D574)-1,AND(B574="Short",F574&lt;&gt;Q574),(D574-F574)/D574)</f>
        <v>0.11176699727324491</v>
      </c>
      <c r="P574" t="s">
        <v>23</v>
      </c>
      <c r="Q574" s="7">
        <v>37.103000000000002</v>
      </c>
      <c r="R574" s="8">
        <v>44958</v>
      </c>
      <c r="S574" s="10">
        <f t="shared" si="24"/>
        <v>1</v>
      </c>
      <c r="T574" s="10">
        <v>1</v>
      </c>
      <c r="V574" s="11" t="str">
        <f t="shared" si="25"/>
        <v>1</v>
      </c>
      <c r="X574" s="10">
        <v>0</v>
      </c>
      <c r="AC574">
        <f t="shared" si="26"/>
        <v>1</v>
      </c>
    </row>
    <row r="575" spans="1:29" hidden="1" x14ac:dyDescent="0.2">
      <c r="A575" t="s">
        <v>344</v>
      </c>
      <c r="B575" t="s">
        <v>22</v>
      </c>
      <c r="C575" s="6">
        <v>44042</v>
      </c>
      <c r="D575" s="7">
        <v>101.48099999999999</v>
      </c>
      <c r="E575" s="6">
        <v>44410</v>
      </c>
      <c r="F575" s="7">
        <v>148.86000000000001</v>
      </c>
      <c r="G575">
        <v>0</v>
      </c>
      <c r="H575">
        <v>0</v>
      </c>
      <c r="J575" s="7"/>
      <c r="K575" s="8"/>
      <c r="M575" s="7"/>
      <c r="N575" s="8"/>
      <c r="O575" s="9" cm="1">
        <f t="array" ref="O575">_xlfn.IFS(AND(B575="Short",F575=Q575),(D575-F575)/D575,AND(B575="Long",F575=Q575),(F575/D575)-1,AND(B575="Long",F575&lt;&gt;Q575),(F575/D575)-1,AND(B575="Short",F575&lt;&gt;Q575),(D575-F575)/D575)</f>
        <v>-0.46687557276731628</v>
      </c>
      <c r="P575" t="s">
        <v>23</v>
      </c>
      <c r="Q575" s="7">
        <v>92.090999999999994</v>
      </c>
      <c r="R575" s="8">
        <v>44042</v>
      </c>
      <c r="S575" s="10">
        <f t="shared" si="24"/>
        <v>368</v>
      </c>
      <c r="T575" s="10">
        <v>0</v>
      </c>
      <c r="V575" s="11" t="b">
        <f t="shared" si="25"/>
        <v>0</v>
      </c>
      <c r="X575" s="10">
        <v>0</v>
      </c>
      <c r="AC575" t="b">
        <f t="shared" si="26"/>
        <v>0</v>
      </c>
    </row>
    <row r="576" spans="1:29" hidden="1" x14ac:dyDescent="0.2">
      <c r="A576" t="s">
        <v>374</v>
      </c>
      <c r="B576" t="s">
        <v>25</v>
      </c>
      <c r="C576" s="6">
        <v>43906</v>
      </c>
      <c r="D576" s="7">
        <v>149.51300000000001</v>
      </c>
      <c r="E576" s="6">
        <v>43921</v>
      </c>
      <c r="F576" s="7">
        <v>165.94300000000001</v>
      </c>
      <c r="G576">
        <v>1</v>
      </c>
      <c r="H576">
        <v>0</v>
      </c>
      <c r="J576" s="7"/>
      <c r="K576" s="8"/>
      <c r="M576" s="7"/>
      <c r="N576" s="8"/>
      <c r="O576" s="9" cm="1">
        <f t="array" ref="O576">_xlfn.IFS(AND(B576="Short",F576=Q576),(D576-F576)/D576,AND(B576="Long",F576=Q576),(F576/D576)-1,AND(B576="Long",F576&lt;&gt;Q576),(F576/D576)-1,AND(B576="Short",F576&lt;&gt;Q576),(D576-F576)/D576)</f>
        <v>0.10989010989010994</v>
      </c>
      <c r="P576" t="s">
        <v>23</v>
      </c>
      <c r="Q576" s="7">
        <v>165.94300000000001</v>
      </c>
      <c r="R576" s="8">
        <v>43906</v>
      </c>
      <c r="S576" s="10">
        <f t="shared" si="24"/>
        <v>15</v>
      </c>
      <c r="T576" s="10">
        <v>1</v>
      </c>
      <c r="V576" s="11" t="str">
        <f t="shared" si="25"/>
        <v>1</v>
      </c>
      <c r="X576" s="10">
        <v>0</v>
      </c>
      <c r="AC576">
        <f t="shared" si="26"/>
        <v>15</v>
      </c>
    </row>
    <row r="577" spans="1:29" hidden="1" x14ac:dyDescent="0.2">
      <c r="A577" t="s">
        <v>341</v>
      </c>
      <c r="B577" t="s">
        <v>22</v>
      </c>
      <c r="C577" s="6">
        <v>45064</v>
      </c>
      <c r="D577" s="7">
        <v>137.04400000000001</v>
      </c>
      <c r="E577" s="6">
        <v>45432</v>
      </c>
      <c r="F577" s="7">
        <v>150.9</v>
      </c>
      <c r="G577">
        <v>0</v>
      </c>
      <c r="H577">
        <v>0</v>
      </c>
      <c r="J577" s="7"/>
      <c r="K577" s="8"/>
      <c r="M577" s="7"/>
      <c r="N577" s="8"/>
      <c r="O577" s="9" cm="1">
        <f t="array" ref="O577">_xlfn.IFS(AND(B577="Short",F577=Q577),(D577-F577)/D577,AND(B577="Long",F577=Q577),(F577/D577)-1,AND(B577="Long",F577&lt;&gt;Q577),(F577/D577)-1,AND(B577="Short",F577&lt;&gt;Q577),(D577-F577)/D577)</f>
        <v>-0.10110621406263677</v>
      </c>
      <c r="P577" t="s">
        <v>23</v>
      </c>
      <c r="Q577" s="7">
        <v>123.684</v>
      </c>
      <c r="R577" s="8">
        <v>45064</v>
      </c>
      <c r="S577" s="10">
        <f t="shared" si="24"/>
        <v>368</v>
      </c>
      <c r="T577" s="10">
        <v>0</v>
      </c>
      <c r="V577" s="11" t="b">
        <f t="shared" si="25"/>
        <v>0</v>
      </c>
      <c r="X577" s="10">
        <v>0</v>
      </c>
      <c r="AC577" t="b">
        <f t="shared" si="26"/>
        <v>0</v>
      </c>
    </row>
    <row r="578" spans="1:29" hidden="1" x14ac:dyDescent="0.2">
      <c r="A578" t="s">
        <v>367</v>
      </c>
      <c r="B578" t="s">
        <v>25</v>
      </c>
      <c r="C578" s="6">
        <v>43906</v>
      </c>
      <c r="D578" s="7">
        <v>33.49933</v>
      </c>
      <c r="E578" s="6">
        <v>43928</v>
      </c>
      <c r="F578" s="7">
        <v>37.892629999999997</v>
      </c>
      <c r="G578">
        <v>1</v>
      </c>
      <c r="H578">
        <v>0</v>
      </c>
      <c r="J578" s="7"/>
      <c r="K578" s="8"/>
      <c r="M578" s="7"/>
      <c r="N578" s="8"/>
      <c r="O578" s="9" cm="1">
        <f t="array" ref="O578">_xlfn.IFS(AND(B578="Short",F578=Q578),(D578-F578)/D578,AND(B578="Long",F578=Q578),(F578/D578)-1,AND(B578="Long",F578&lt;&gt;Q578),(F578/D578)-1,AND(B578="Short",F578&lt;&gt;Q578),(D578-F578)/D578)</f>
        <v>0.1311459065002194</v>
      </c>
      <c r="P578" t="s">
        <v>23</v>
      </c>
      <c r="Q578" s="7">
        <v>37.892629999999997</v>
      </c>
      <c r="R578" s="8">
        <v>43906</v>
      </c>
      <c r="S578" s="10">
        <f t="shared" si="24"/>
        <v>22</v>
      </c>
      <c r="T578" s="10">
        <v>1</v>
      </c>
      <c r="V578" s="11" t="str">
        <f t="shared" si="25"/>
        <v>1</v>
      </c>
      <c r="X578" s="10">
        <v>0</v>
      </c>
      <c r="AC578">
        <f t="shared" si="26"/>
        <v>22</v>
      </c>
    </row>
    <row r="579" spans="1:29" hidden="1" x14ac:dyDescent="0.2">
      <c r="A579" t="s">
        <v>377</v>
      </c>
      <c r="B579" t="s">
        <v>22</v>
      </c>
      <c r="C579" s="6">
        <v>43903</v>
      </c>
      <c r="D579" s="7">
        <v>48.091000000000001</v>
      </c>
      <c r="E579" s="6">
        <v>43906</v>
      </c>
      <c r="F579" s="7">
        <v>43.000999999999998</v>
      </c>
      <c r="G579">
        <v>1</v>
      </c>
      <c r="H579">
        <v>0</v>
      </c>
      <c r="J579" s="7"/>
      <c r="K579" s="8"/>
      <c r="M579" s="7"/>
      <c r="N579" s="8"/>
      <c r="O579" s="9" cm="1">
        <f t="array" ref="O579">_xlfn.IFS(AND(B579="Short",F579=Q579),(D579-F579)/D579,AND(B579="Long",F579=Q579),(F579/D579)-1,AND(B579="Long",F579&lt;&gt;Q579),(F579/D579)-1,AND(B579="Short",F579&lt;&gt;Q579),(D579-F579)/D579)</f>
        <v>0.10584100975234458</v>
      </c>
      <c r="P579" t="s">
        <v>23</v>
      </c>
      <c r="Q579" s="7">
        <v>43.000999999999998</v>
      </c>
      <c r="R579" s="8">
        <v>43903</v>
      </c>
      <c r="S579" s="10">
        <f t="shared" ref="S579:S642" si="27">_xlfn.DAYS(E579,C579)</f>
        <v>3</v>
      </c>
      <c r="T579" s="10">
        <v>1</v>
      </c>
      <c r="V579" s="11" t="str">
        <f t="shared" ref="V579:V642" si="28">IF(F579=Q579,"1")</f>
        <v>1</v>
      </c>
      <c r="X579" s="10">
        <v>0</v>
      </c>
      <c r="AC579">
        <f t="shared" si="26"/>
        <v>3</v>
      </c>
    </row>
    <row r="580" spans="1:29" hidden="1" x14ac:dyDescent="0.2">
      <c r="A580" t="s">
        <v>344</v>
      </c>
      <c r="B580" t="s">
        <v>22</v>
      </c>
      <c r="C580" s="6">
        <v>44504</v>
      </c>
      <c r="D580" s="7">
        <v>154.54050000000001</v>
      </c>
      <c r="E580" s="6">
        <v>44659</v>
      </c>
      <c r="F580" s="7">
        <v>136.69550000000001</v>
      </c>
      <c r="G580">
        <v>1</v>
      </c>
      <c r="H580">
        <v>0</v>
      </c>
      <c r="J580" s="7"/>
      <c r="K580" s="8"/>
      <c r="M580" s="7"/>
      <c r="N580" s="8"/>
      <c r="O580" s="9" cm="1">
        <f t="array" ref="O580">_xlfn.IFS(AND(B580="Short",F580=Q580),(D580-F580)/D580,AND(B580="Long",F580=Q580),(F580/D580)-1,AND(B580="Long",F580&lt;&gt;Q580),(F580/D580)-1,AND(B580="Short",F580&lt;&gt;Q580),(D580-F580)/D580)</f>
        <v>0.11547134893442171</v>
      </c>
      <c r="P580" t="s">
        <v>23</v>
      </c>
      <c r="Q580" s="7">
        <v>136.69550000000001</v>
      </c>
      <c r="R580" s="8">
        <v>44504</v>
      </c>
      <c r="S580" s="10">
        <f t="shared" si="27"/>
        <v>155</v>
      </c>
      <c r="T580" s="10">
        <v>1</v>
      </c>
      <c r="V580" s="11" t="str">
        <f t="shared" si="28"/>
        <v>1</v>
      </c>
      <c r="X580" s="10">
        <v>0</v>
      </c>
      <c r="AC580">
        <f t="shared" ref="AC580:AC643" si="29">IF(O580&gt;-0.01,_xlfn.DAYS(E580,C580))</f>
        <v>155</v>
      </c>
    </row>
    <row r="581" spans="1:29" hidden="1" x14ac:dyDescent="0.2">
      <c r="A581" t="s">
        <v>369</v>
      </c>
      <c r="B581" t="s">
        <v>25</v>
      </c>
      <c r="C581" s="6">
        <v>43906</v>
      </c>
      <c r="D581" s="7">
        <v>22.198</v>
      </c>
      <c r="E581" s="6">
        <v>43908</v>
      </c>
      <c r="F581" s="7">
        <v>26.277999999999999</v>
      </c>
      <c r="G581">
        <v>1</v>
      </c>
      <c r="H581">
        <v>0</v>
      </c>
      <c r="J581" s="7"/>
      <c r="K581" s="8"/>
      <c r="M581" s="7"/>
      <c r="N581" s="8"/>
      <c r="O581" s="9" cm="1">
        <f t="array" ref="O581">_xlfn.IFS(AND(B581="Short",F581=Q581),(D581-F581)/D581,AND(B581="Long",F581=Q581),(F581/D581)-1,AND(B581="Long",F581&lt;&gt;Q581),(F581/D581)-1,AND(B581="Short",F581&lt;&gt;Q581),(D581-F581)/D581)</f>
        <v>0.18380034237318665</v>
      </c>
      <c r="P581" t="s">
        <v>23</v>
      </c>
      <c r="Q581" s="7">
        <v>26.277999999999999</v>
      </c>
      <c r="R581" s="8">
        <v>43906</v>
      </c>
      <c r="S581" s="10">
        <f t="shared" si="27"/>
        <v>2</v>
      </c>
      <c r="T581" s="10">
        <v>1</v>
      </c>
      <c r="V581" s="11" t="str">
        <f t="shared" si="28"/>
        <v>1</v>
      </c>
      <c r="X581" s="10">
        <v>0</v>
      </c>
      <c r="AC581">
        <f t="shared" si="29"/>
        <v>2</v>
      </c>
    </row>
    <row r="582" spans="1:29" hidden="1" x14ac:dyDescent="0.2">
      <c r="A582" t="s">
        <v>377</v>
      </c>
      <c r="B582" t="s">
        <v>22</v>
      </c>
      <c r="C582" s="6">
        <v>43910</v>
      </c>
      <c r="D582" s="7">
        <v>41.231999999999999</v>
      </c>
      <c r="E582" s="6">
        <v>43910</v>
      </c>
      <c r="F582" s="7">
        <v>36.652000000000001</v>
      </c>
      <c r="G582">
        <v>1</v>
      </c>
      <c r="H582">
        <v>0</v>
      </c>
      <c r="J582" s="7"/>
      <c r="K582" s="8"/>
      <c r="M582" s="7"/>
      <c r="N582" s="8"/>
      <c r="O582" s="9" cm="1">
        <f t="array" ref="O582">_xlfn.IFS(AND(B582="Short",F582=Q582),(D582-F582)/D582,AND(B582="Long",F582=Q582),(F582/D582)-1,AND(B582="Long",F582&lt;&gt;Q582),(F582/D582)-1,AND(B582="Short",F582&lt;&gt;Q582),(D582-F582)/D582)</f>
        <v>0.11107877376794718</v>
      </c>
      <c r="P582" t="s">
        <v>23</v>
      </c>
      <c r="Q582" s="7">
        <v>36.652000000000001</v>
      </c>
      <c r="R582" s="8">
        <v>43910</v>
      </c>
      <c r="S582" s="10">
        <f t="shared" si="27"/>
        <v>0</v>
      </c>
      <c r="T582" s="10">
        <v>1</v>
      </c>
      <c r="V582" s="11" t="str">
        <f t="shared" si="28"/>
        <v>1</v>
      </c>
      <c r="X582" s="10">
        <v>0</v>
      </c>
      <c r="AC582">
        <f t="shared" si="29"/>
        <v>0</v>
      </c>
    </row>
    <row r="583" spans="1:29" hidden="1" x14ac:dyDescent="0.2">
      <c r="A583" t="s">
        <v>379</v>
      </c>
      <c r="B583" t="s">
        <v>25</v>
      </c>
      <c r="C583" s="6">
        <v>43906</v>
      </c>
      <c r="D583" s="7">
        <v>31.347000000000001</v>
      </c>
      <c r="E583" s="6">
        <v>44272</v>
      </c>
      <c r="F583" s="7">
        <v>30.15</v>
      </c>
      <c r="G583">
        <v>0</v>
      </c>
      <c r="H583">
        <v>0</v>
      </c>
      <c r="J583" s="7"/>
      <c r="K583" s="8"/>
      <c r="M583" s="7"/>
      <c r="N583" s="8"/>
      <c r="O583" s="9" cm="1">
        <f t="array" ref="O583">_xlfn.IFS(AND(B583="Short",F583=Q583),(D583-F583)/D583,AND(B583="Long",F583=Q583),(F583/D583)-1,AND(B583="Long",F583&lt;&gt;Q583),(F583/D583)-1,AND(B583="Short",F583&lt;&gt;Q583),(D583-F583)/D583)</f>
        <v>-3.818547229399949E-2</v>
      </c>
      <c r="P583" t="s">
        <v>23</v>
      </c>
      <c r="Q583" s="7">
        <v>34.817</v>
      </c>
      <c r="R583" s="8">
        <v>43906</v>
      </c>
      <c r="S583" s="10">
        <f t="shared" si="27"/>
        <v>366</v>
      </c>
      <c r="T583" s="10">
        <v>0</v>
      </c>
      <c r="V583" s="11" t="b">
        <f t="shared" si="28"/>
        <v>0</v>
      </c>
      <c r="X583" s="10">
        <v>0</v>
      </c>
      <c r="AC583" t="b">
        <f t="shared" si="29"/>
        <v>0</v>
      </c>
    </row>
    <row r="584" spans="1:29" x14ac:dyDescent="0.2">
      <c r="A584" t="s">
        <v>379</v>
      </c>
      <c r="B584" t="s">
        <v>25</v>
      </c>
      <c r="C584" s="6">
        <v>44662</v>
      </c>
      <c r="D584" s="7">
        <v>19.414999999999999</v>
      </c>
      <c r="E584" s="6">
        <v>45028</v>
      </c>
      <c r="F584" s="7">
        <v>19.77</v>
      </c>
      <c r="G584">
        <v>0</v>
      </c>
      <c r="H584">
        <v>0</v>
      </c>
      <c r="J584" s="7"/>
      <c r="K584" s="8"/>
      <c r="M584" s="7"/>
      <c r="N584" s="8"/>
      <c r="O584" s="9" cm="1">
        <f t="array" ref="O584">_xlfn.IFS(AND(B584="Short",F584=Q584),(D584-F584)/D584,AND(B584="Long",F584=Q584),(F584/D584)-1,AND(B584="Long",F584&lt;&gt;Q584),(F584/D584)-1,AND(B584="Short",F584&lt;&gt;Q584),(D584-F584)/D584)</f>
        <v>1.82848313159929E-2</v>
      </c>
      <c r="P584" t="s">
        <v>23</v>
      </c>
      <c r="Q584" s="7">
        <v>24.664999999999999</v>
      </c>
      <c r="R584" s="8">
        <v>44662</v>
      </c>
      <c r="S584" s="10">
        <f t="shared" si="27"/>
        <v>366</v>
      </c>
      <c r="T584" s="10">
        <v>0</v>
      </c>
      <c r="V584" s="11" t="b">
        <f t="shared" si="28"/>
        <v>0</v>
      </c>
      <c r="X584" s="10">
        <v>0</v>
      </c>
      <c r="AC584">
        <f t="shared" si="29"/>
        <v>366</v>
      </c>
    </row>
    <row r="585" spans="1:29" hidden="1" x14ac:dyDescent="0.2">
      <c r="A585" t="s">
        <v>345</v>
      </c>
      <c r="B585" t="s">
        <v>22</v>
      </c>
      <c r="C585" s="6">
        <v>44144</v>
      </c>
      <c r="D585" s="7">
        <v>43.267000000000003</v>
      </c>
      <c r="E585" s="6">
        <v>44510</v>
      </c>
      <c r="F585" s="7">
        <v>75.319999999999993</v>
      </c>
      <c r="G585">
        <v>0</v>
      </c>
      <c r="H585">
        <v>0</v>
      </c>
      <c r="J585" s="7"/>
      <c r="K585" s="8"/>
      <c r="M585" s="7"/>
      <c r="N585" s="8"/>
      <c r="O585" s="9" cm="1">
        <f t="array" ref="O585">_xlfn.IFS(AND(B585="Short",F585=Q585),(D585-F585)/D585,AND(B585="Long",F585=Q585),(F585/D585)-1,AND(B585="Long",F585&lt;&gt;Q585),(F585/D585)-1,AND(B585="Short",F585&lt;&gt;Q585),(D585-F585)/D585)</f>
        <v>-0.74081863776087986</v>
      </c>
      <c r="P585" t="s">
        <v>23</v>
      </c>
      <c r="Q585" s="7">
        <v>38.337000000000003</v>
      </c>
      <c r="R585" s="8">
        <v>44144</v>
      </c>
      <c r="S585" s="10">
        <f t="shared" si="27"/>
        <v>366</v>
      </c>
      <c r="T585" s="10">
        <v>0</v>
      </c>
      <c r="V585" s="11" t="b">
        <f t="shared" si="28"/>
        <v>0</v>
      </c>
      <c r="X585" s="10">
        <v>0</v>
      </c>
      <c r="AC585" t="b">
        <f t="shared" si="29"/>
        <v>0</v>
      </c>
    </row>
    <row r="586" spans="1:29" x14ac:dyDescent="0.2">
      <c r="A586" t="s">
        <v>369</v>
      </c>
      <c r="B586" t="s">
        <v>25</v>
      </c>
      <c r="C586" s="6">
        <v>44958</v>
      </c>
      <c r="D586" s="7">
        <v>33.884999999999998</v>
      </c>
      <c r="E586" s="6">
        <v>45259</v>
      </c>
      <c r="F586" s="7">
        <v>39.835000000000001</v>
      </c>
      <c r="G586">
        <v>1</v>
      </c>
      <c r="H586">
        <v>0</v>
      </c>
      <c r="J586" s="7"/>
      <c r="K586" s="8"/>
      <c r="M586" s="7"/>
      <c r="N586" s="8"/>
      <c r="O586" s="9" cm="1">
        <f t="array" ref="O586">_xlfn.IFS(AND(B586="Short",F586=Q586),(D586-F586)/D586,AND(B586="Long",F586=Q586),(F586/D586)-1,AND(B586="Long",F586&lt;&gt;Q586),(F586/D586)-1,AND(B586="Short",F586&lt;&gt;Q586),(D586-F586)/D586)</f>
        <v>0.17559392061384105</v>
      </c>
      <c r="P586" t="s">
        <v>23</v>
      </c>
      <c r="Q586" s="7">
        <v>39.835000000000001</v>
      </c>
      <c r="R586" s="8">
        <v>44958</v>
      </c>
      <c r="S586" s="10">
        <f t="shared" si="27"/>
        <v>301</v>
      </c>
      <c r="T586" s="10">
        <v>1</v>
      </c>
      <c r="V586" s="11" t="str">
        <f t="shared" si="28"/>
        <v>1</v>
      </c>
      <c r="X586" s="10">
        <v>0</v>
      </c>
      <c r="AC586">
        <f t="shared" si="29"/>
        <v>301</v>
      </c>
    </row>
    <row r="587" spans="1:29" hidden="1" x14ac:dyDescent="0.2">
      <c r="A587" t="s">
        <v>351</v>
      </c>
      <c r="B587" t="s">
        <v>25</v>
      </c>
      <c r="C587" s="6">
        <v>43906</v>
      </c>
      <c r="D587" s="7">
        <v>73.989999999999995</v>
      </c>
      <c r="E587" s="6">
        <v>43921</v>
      </c>
      <c r="F587" s="7">
        <v>84.89</v>
      </c>
      <c r="G587">
        <v>1</v>
      </c>
      <c r="H587">
        <v>0</v>
      </c>
      <c r="J587" s="7"/>
      <c r="K587" s="8"/>
      <c r="M587" s="7"/>
      <c r="N587" s="8"/>
      <c r="O587" s="9" cm="1">
        <f t="array" ref="O587">_xlfn.IFS(AND(B587="Short",F587=Q587),(D587-F587)/D587,AND(B587="Long",F587=Q587),(F587/D587)-1,AND(B587="Long",F587&lt;&gt;Q587),(F587/D587)-1,AND(B587="Short",F587&lt;&gt;Q587),(D587-F587)/D587)</f>
        <v>0.14731720502770651</v>
      </c>
      <c r="P587" t="s">
        <v>23</v>
      </c>
      <c r="Q587" s="7">
        <v>84.89</v>
      </c>
      <c r="R587" s="8">
        <v>43906</v>
      </c>
      <c r="S587" s="10">
        <f t="shared" si="27"/>
        <v>15</v>
      </c>
      <c r="T587" s="10">
        <v>1</v>
      </c>
      <c r="V587" s="11" t="str">
        <f t="shared" si="28"/>
        <v>1</v>
      </c>
      <c r="X587" s="10">
        <v>0</v>
      </c>
      <c r="AC587">
        <f t="shared" si="29"/>
        <v>15</v>
      </c>
    </row>
    <row r="588" spans="1:29" hidden="1" x14ac:dyDescent="0.2">
      <c r="A588" t="s">
        <v>355</v>
      </c>
      <c r="B588" t="s">
        <v>22</v>
      </c>
      <c r="C588" s="6">
        <v>43903</v>
      </c>
      <c r="D588" s="7">
        <v>36.335999999999999</v>
      </c>
      <c r="E588" s="6">
        <v>43903</v>
      </c>
      <c r="F588" s="7">
        <v>29.596</v>
      </c>
      <c r="G588">
        <v>1</v>
      </c>
      <c r="H588">
        <v>0</v>
      </c>
      <c r="J588" s="7"/>
      <c r="K588" s="8"/>
      <c r="M588" s="7"/>
      <c r="N588" s="8"/>
      <c r="O588" s="9" cm="1">
        <f t="array" ref="O588">_xlfn.IFS(AND(B588="Short",F588=Q588),(D588-F588)/D588,AND(B588="Long",F588=Q588),(F588/D588)-1,AND(B588="Long",F588&lt;&gt;Q588),(F588/D588)-1,AND(B588="Short",F588&lt;&gt;Q588),(D588-F588)/D588)</f>
        <v>0.18549097313958604</v>
      </c>
      <c r="P588" t="s">
        <v>23</v>
      </c>
      <c r="Q588" s="7">
        <v>29.596</v>
      </c>
      <c r="R588" s="8">
        <v>43903</v>
      </c>
      <c r="S588" s="10">
        <f t="shared" si="27"/>
        <v>0</v>
      </c>
      <c r="T588" s="10">
        <v>1</v>
      </c>
      <c r="V588" s="11" t="str">
        <f t="shared" si="28"/>
        <v>1</v>
      </c>
      <c r="X588" s="10">
        <v>0</v>
      </c>
      <c r="AC588">
        <f t="shared" si="29"/>
        <v>0</v>
      </c>
    </row>
    <row r="589" spans="1:29" hidden="1" x14ac:dyDescent="0.2">
      <c r="A589" t="s">
        <v>355</v>
      </c>
      <c r="B589" t="s">
        <v>22</v>
      </c>
      <c r="C589" s="6">
        <v>43914</v>
      </c>
      <c r="D589" s="7">
        <v>33.869</v>
      </c>
      <c r="E589" s="6">
        <v>43922</v>
      </c>
      <c r="F589" s="7">
        <v>27.559000000000001</v>
      </c>
      <c r="G589">
        <v>1</v>
      </c>
      <c r="H589">
        <v>0</v>
      </c>
      <c r="J589" s="7"/>
      <c r="K589" s="8"/>
      <c r="M589" s="7"/>
      <c r="N589" s="8"/>
      <c r="O589" s="9" cm="1">
        <f t="array" ref="O589">_xlfn.IFS(AND(B589="Short",F589=Q589),(D589-F589)/D589,AND(B589="Long",F589=Q589),(F589/D589)-1,AND(B589="Long",F589&lt;&gt;Q589),(F589/D589)-1,AND(B589="Short",F589&lt;&gt;Q589),(D589-F589)/D589)</f>
        <v>0.18630606159024474</v>
      </c>
      <c r="P589" t="s">
        <v>23</v>
      </c>
      <c r="Q589" s="7">
        <v>27.559000000000001</v>
      </c>
      <c r="R589" s="8">
        <v>43914</v>
      </c>
      <c r="S589" s="10">
        <f t="shared" si="27"/>
        <v>8</v>
      </c>
      <c r="T589" s="10">
        <v>1</v>
      </c>
      <c r="V589" s="11" t="str">
        <f t="shared" si="28"/>
        <v>1</v>
      </c>
      <c r="X589" s="10">
        <v>0</v>
      </c>
      <c r="AC589">
        <f t="shared" si="29"/>
        <v>8</v>
      </c>
    </row>
    <row r="590" spans="1:29" hidden="1" x14ac:dyDescent="0.2">
      <c r="A590" t="s">
        <v>355</v>
      </c>
      <c r="B590" t="s">
        <v>22</v>
      </c>
      <c r="C590" s="6">
        <v>43928</v>
      </c>
      <c r="D590" s="7">
        <v>34.74</v>
      </c>
      <c r="E590" s="6">
        <v>44294</v>
      </c>
      <c r="F590" s="7">
        <v>89.79</v>
      </c>
      <c r="G590">
        <v>0</v>
      </c>
      <c r="H590">
        <v>0</v>
      </c>
      <c r="J590" s="7"/>
      <c r="K590" s="8"/>
      <c r="M590" s="7"/>
      <c r="N590" s="8"/>
      <c r="O590" s="9" cm="1">
        <f t="array" ref="O590">_xlfn.IFS(AND(B590="Short",F590=Q590),(D590-F590)/D590,AND(B590="Long",F590=Q590),(F590/D590)-1,AND(B590="Long",F590&lt;&gt;Q590),(F590/D590)-1,AND(B590="Short",F590&lt;&gt;Q590),(D590-F590)/D590)</f>
        <v>-1.584628670120898</v>
      </c>
      <c r="P590" t="s">
        <v>23</v>
      </c>
      <c r="Q590" s="7">
        <v>29.04</v>
      </c>
      <c r="R590" s="8">
        <v>43928</v>
      </c>
      <c r="S590" s="10">
        <f t="shared" si="27"/>
        <v>366</v>
      </c>
      <c r="T590" s="10">
        <v>0</v>
      </c>
      <c r="V590" s="11" t="b">
        <f t="shared" si="28"/>
        <v>0</v>
      </c>
      <c r="X590" s="10">
        <v>0</v>
      </c>
      <c r="AC590" t="b">
        <f t="shared" si="29"/>
        <v>0</v>
      </c>
    </row>
    <row r="591" spans="1:29" hidden="1" x14ac:dyDescent="0.2">
      <c r="A591" t="s">
        <v>359</v>
      </c>
      <c r="B591" t="s">
        <v>22</v>
      </c>
      <c r="C591" s="6">
        <v>43927</v>
      </c>
      <c r="D591" s="7">
        <v>35.707999999999998</v>
      </c>
      <c r="E591" s="6">
        <v>44293</v>
      </c>
      <c r="F591" s="7">
        <v>58.27</v>
      </c>
      <c r="G591">
        <v>0</v>
      </c>
      <c r="H591">
        <v>0</v>
      </c>
      <c r="J591" s="7"/>
      <c r="K591" s="8"/>
      <c r="M591" s="7"/>
      <c r="N591" s="8"/>
      <c r="O591" s="9" cm="1">
        <f t="array" ref="O591">_xlfn.IFS(AND(B591="Short",F591=Q591),(D591-F591)/D591,AND(B591="Long",F591=Q591),(F591/D591)-1,AND(B591="Long",F591&lt;&gt;Q591),(F591/D591)-1,AND(B591="Short",F591&lt;&gt;Q591),(D591-F591)/D591)</f>
        <v>-0.63184720510809922</v>
      </c>
      <c r="P591" t="s">
        <v>23</v>
      </c>
      <c r="Q591" s="7">
        <v>31.888000000000002</v>
      </c>
      <c r="R591" s="8">
        <v>43927</v>
      </c>
      <c r="S591" s="10">
        <f t="shared" si="27"/>
        <v>366</v>
      </c>
      <c r="T591" s="10">
        <v>0</v>
      </c>
      <c r="V591" s="11" t="b">
        <f t="shared" si="28"/>
        <v>0</v>
      </c>
      <c r="X591" s="10">
        <v>0</v>
      </c>
      <c r="AC591" t="b">
        <f t="shared" si="29"/>
        <v>0</v>
      </c>
    </row>
    <row r="592" spans="1:29" hidden="1" x14ac:dyDescent="0.2">
      <c r="A592" t="s">
        <v>347</v>
      </c>
      <c r="B592" t="s">
        <v>25</v>
      </c>
      <c r="C592" s="6">
        <v>43906</v>
      </c>
      <c r="D592" s="7">
        <v>259.78800000000001</v>
      </c>
      <c r="E592" s="6">
        <v>43920</v>
      </c>
      <c r="F592" s="7">
        <v>290.16800000000001</v>
      </c>
      <c r="G592">
        <v>1</v>
      </c>
      <c r="H592">
        <v>0</v>
      </c>
      <c r="J592" s="7"/>
      <c r="K592" s="8"/>
      <c r="M592" s="7"/>
      <c r="N592" s="8"/>
      <c r="O592" s="9" cm="1">
        <f t="array" ref="O592">_xlfn.IFS(AND(B592="Short",F592=Q592),(D592-F592)/D592,AND(B592="Long",F592=Q592),(F592/D592)-1,AND(B592="Long",F592&lt;&gt;Q592),(F592/D592)-1,AND(B592="Short",F592&lt;&gt;Q592),(D592-F592)/D592)</f>
        <v>0.11694150615116938</v>
      </c>
      <c r="P592" t="s">
        <v>23</v>
      </c>
      <c r="Q592" s="7">
        <v>290.16800000000001</v>
      </c>
      <c r="R592" s="8">
        <v>43906</v>
      </c>
      <c r="S592" s="10">
        <f t="shared" si="27"/>
        <v>14</v>
      </c>
      <c r="T592" s="10">
        <v>1</v>
      </c>
      <c r="V592" s="11" t="str">
        <f t="shared" si="28"/>
        <v>1</v>
      </c>
      <c r="X592" s="10">
        <v>0</v>
      </c>
      <c r="AC592">
        <f t="shared" si="29"/>
        <v>14</v>
      </c>
    </row>
    <row r="593" spans="1:29" hidden="1" x14ac:dyDescent="0.2">
      <c r="A593" t="s">
        <v>347</v>
      </c>
      <c r="B593" t="s">
        <v>22</v>
      </c>
      <c r="C593" s="6">
        <v>44260</v>
      </c>
      <c r="D593" s="7">
        <v>425.88299999999998</v>
      </c>
      <c r="E593" s="6">
        <v>44627</v>
      </c>
      <c r="F593" s="7">
        <v>408.23</v>
      </c>
      <c r="G593">
        <v>0</v>
      </c>
      <c r="H593">
        <v>0</v>
      </c>
      <c r="J593" s="7"/>
      <c r="K593" s="8"/>
      <c r="M593" s="7"/>
      <c r="N593" s="8"/>
      <c r="O593" s="9" cm="1">
        <f t="array" ref="O593">_xlfn.IFS(AND(B593="Short",F593=Q593),(D593-F593)/D593,AND(B593="Long",F593=Q593),(F593/D593)-1,AND(B593="Long",F593&lt;&gt;Q593),(F593/D593)-1,AND(B593="Short",F593&lt;&gt;Q593),(D593-F593)/D593)</f>
        <v>4.1450351387587583E-2</v>
      </c>
      <c r="P593" t="s">
        <v>23</v>
      </c>
      <c r="Q593" s="7">
        <v>374.41300000000001</v>
      </c>
      <c r="R593" s="8">
        <v>44260</v>
      </c>
      <c r="S593" s="10">
        <f t="shared" si="27"/>
        <v>367</v>
      </c>
      <c r="T593" s="10">
        <v>0</v>
      </c>
      <c r="V593" s="11" t="b">
        <f t="shared" si="28"/>
        <v>0</v>
      </c>
      <c r="X593" s="10">
        <v>0</v>
      </c>
      <c r="AC593">
        <f t="shared" si="29"/>
        <v>367</v>
      </c>
    </row>
    <row r="594" spans="1:29" x14ac:dyDescent="0.2">
      <c r="A594" t="s">
        <v>372</v>
      </c>
      <c r="B594" t="s">
        <v>25</v>
      </c>
      <c r="C594" s="6">
        <v>44861</v>
      </c>
      <c r="D594" s="7">
        <v>212.19</v>
      </c>
      <c r="E594" s="6">
        <v>44946</v>
      </c>
      <c r="F594" s="7">
        <v>259.08999999999997</v>
      </c>
      <c r="G594">
        <v>1</v>
      </c>
      <c r="H594">
        <v>0</v>
      </c>
      <c r="J594" s="7"/>
      <c r="K594" s="8"/>
      <c r="M594" s="7"/>
      <c r="N594" s="8"/>
      <c r="O594" s="9" cm="1">
        <f t="array" ref="O594">_xlfn.IFS(AND(B594="Short",F594=Q594),(D594-F594)/D594,AND(B594="Long",F594=Q594),(F594/D594)-1,AND(B594="Long",F594&lt;&gt;Q594),(F594/D594)-1,AND(B594="Short",F594&lt;&gt;Q594),(D594-F594)/D594)</f>
        <v>0.22102832367218039</v>
      </c>
      <c r="P594" t="s">
        <v>23</v>
      </c>
      <c r="Q594" s="7">
        <v>259.08999999999997</v>
      </c>
      <c r="R594" s="8">
        <v>44861</v>
      </c>
      <c r="S594" s="10">
        <f t="shared" si="27"/>
        <v>85</v>
      </c>
      <c r="T594" s="10">
        <v>1</v>
      </c>
      <c r="V594" s="11" t="str">
        <f t="shared" si="28"/>
        <v>1</v>
      </c>
      <c r="X594" s="10">
        <v>0</v>
      </c>
      <c r="AC594">
        <f t="shared" si="29"/>
        <v>85</v>
      </c>
    </row>
    <row r="595" spans="1:29" hidden="1" x14ac:dyDescent="0.2">
      <c r="A595" t="s">
        <v>364</v>
      </c>
      <c r="B595" t="s">
        <v>22</v>
      </c>
      <c r="C595" s="6">
        <v>43907</v>
      </c>
      <c r="D595" s="7">
        <v>488.68299999999999</v>
      </c>
      <c r="E595" s="6">
        <v>43910</v>
      </c>
      <c r="F595" s="7">
        <v>435.51299999999998</v>
      </c>
      <c r="G595">
        <v>1</v>
      </c>
      <c r="H595">
        <v>0</v>
      </c>
      <c r="J595" s="7"/>
      <c r="K595" s="8"/>
      <c r="M595" s="7"/>
      <c r="N595" s="8"/>
      <c r="O595" s="9" cm="1">
        <f t="array" ref="O595">_xlfn.IFS(AND(B595="Short",F595=Q595),(D595-F595)/D595,AND(B595="Long",F595=Q595),(F595/D595)-1,AND(B595="Long",F595&lt;&gt;Q595),(F595/D595)-1,AND(B595="Short",F595&lt;&gt;Q595),(D595-F595)/D595)</f>
        <v>0.10880263892953104</v>
      </c>
      <c r="P595" t="s">
        <v>23</v>
      </c>
      <c r="Q595" s="7">
        <v>435.51299999999998</v>
      </c>
      <c r="R595" s="8">
        <v>43907</v>
      </c>
      <c r="S595" s="10">
        <f t="shared" si="27"/>
        <v>3</v>
      </c>
      <c r="T595" s="10">
        <v>1</v>
      </c>
      <c r="V595" s="11" t="str">
        <f t="shared" si="28"/>
        <v>1</v>
      </c>
      <c r="X595" s="10">
        <v>0</v>
      </c>
      <c r="AC595">
        <f t="shared" si="29"/>
        <v>3</v>
      </c>
    </row>
    <row r="596" spans="1:29" hidden="1" x14ac:dyDescent="0.2">
      <c r="A596" t="s">
        <v>380</v>
      </c>
      <c r="B596" t="s">
        <v>25</v>
      </c>
      <c r="C596" s="6">
        <v>43906</v>
      </c>
      <c r="D596" s="7">
        <v>19.318999999999999</v>
      </c>
      <c r="E596" s="6">
        <v>43950</v>
      </c>
      <c r="F596" s="7">
        <v>22.209</v>
      </c>
      <c r="G596">
        <v>1</v>
      </c>
      <c r="H596">
        <v>0</v>
      </c>
      <c r="J596" s="7"/>
      <c r="K596" s="8"/>
      <c r="M596" s="7"/>
      <c r="N596" s="8"/>
      <c r="O596" s="9" cm="1">
        <f t="array" ref="O596">_xlfn.IFS(AND(B596="Short",F596=Q596),(D596-F596)/D596,AND(B596="Long",F596=Q596),(F596/D596)-1,AND(B596="Long",F596&lt;&gt;Q596),(F596/D596)-1,AND(B596="Short",F596&lt;&gt;Q596),(D596-F596)/D596)</f>
        <v>0.14959366426833687</v>
      </c>
      <c r="P596" t="s">
        <v>23</v>
      </c>
      <c r="Q596" s="7">
        <v>22.209</v>
      </c>
      <c r="R596" s="8">
        <v>43906</v>
      </c>
      <c r="S596" s="10">
        <f t="shared" si="27"/>
        <v>44</v>
      </c>
      <c r="T596" s="10">
        <v>1</v>
      </c>
      <c r="V596" s="11" t="str">
        <f t="shared" si="28"/>
        <v>1</v>
      </c>
      <c r="X596" s="10">
        <v>0</v>
      </c>
      <c r="AC596">
        <f t="shared" si="29"/>
        <v>44</v>
      </c>
    </row>
    <row r="597" spans="1:29" hidden="1" x14ac:dyDescent="0.2">
      <c r="A597" t="s">
        <v>381</v>
      </c>
      <c r="B597" t="s">
        <v>22</v>
      </c>
      <c r="C597" s="6">
        <v>43914</v>
      </c>
      <c r="D597" s="7">
        <v>67.551000000000002</v>
      </c>
      <c r="E597" s="6">
        <v>43922</v>
      </c>
      <c r="F597" s="7">
        <v>56.460999999999999</v>
      </c>
      <c r="G597">
        <v>1</v>
      </c>
      <c r="H597">
        <v>0</v>
      </c>
      <c r="J597" s="7"/>
      <c r="K597" s="8"/>
      <c r="M597" s="7"/>
      <c r="N597" s="8"/>
      <c r="O597" s="9" cm="1">
        <f t="array" ref="O597">_xlfn.IFS(AND(B597="Short",F597=Q597),(D597-F597)/D597,AND(B597="Long",F597=Q597),(F597/D597)-1,AND(B597="Long",F597&lt;&gt;Q597),(F597/D597)-1,AND(B597="Short",F597&lt;&gt;Q597),(D597-F597)/D597)</f>
        <v>0.16417225503693511</v>
      </c>
      <c r="P597" t="s">
        <v>23</v>
      </c>
      <c r="Q597" s="7">
        <v>56.460999999999999</v>
      </c>
      <c r="R597" s="8">
        <v>43914</v>
      </c>
      <c r="S597" s="10">
        <f t="shared" si="27"/>
        <v>8</v>
      </c>
      <c r="T597" s="10">
        <v>1</v>
      </c>
      <c r="V597" s="11" t="str">
        <f t="shared" si="28"/>
        <v>1</v>
      </c>
      <c r="X597" s="10">
        <v>0</v>
      </c>
      <c r="AC597">
        <f t="shared" si="29"/>
        <v>8</v>
      </c>
    </row>
    <row r="598" spans="1:29" hidden="1" x14ac:dyDescent="0.2">
      <c r="A598" t="s">
        <v>381</v>
      </c>
      <c r="B598" t="s">
        <v>22</v>
      </c>
      <c r="C598" s="6">
        <v>43927</v>
      </c>
      <c r="D598" s="7">
        <v>53.18</v>
      </c>
      <c r="E598" s="6">
        <v>44293</v>
      </c>
      <c r="F598" s="7">
        <v>132.68</v>
      </c>
      <c r="G598">
        <v>0</v>
      </c>
      <c r="H598">
        <v>0</v>
      </c>
      <c r="J598" s="7"/>
      <c r="K598" s="8"/>
      <c r="M598" s="7"/>
      <c r="N598" s="8"/>
      <c r="O598" s="9" cm="1">
        <f t="array" ref="O598">_xlfn.IFS(AND(B598="Short",F598=Q598),(D598-F598)/D598,AND(B598="Long",F598=Q598),(F598/D598)-1,AND(B598="Long",F598&lt;&gt;Q598),(F598/D598)-1,AND(B598="Short",F598&lt;&gt;Q598),(D598-F598)/D598)</f>
        <v>-1.494922903347123</v>
      </c>
      <c r="P598" t="s">
        <v>23</v>
      </c>
      <c r="Q598" s="7">
        <v>47.98</v>
      </c>
      <c r="R598" s="8">
        <v>43927</v>
      </c>
      <c r="S598" s="10">
        <f t="shared" si="27"/>
        <v>366</v>
      </c>
      <c r="T598" s="10">
        <v>0</v>
      </c>
      <c r="V598" s="11" t="b">
        <f t="shared" si="28"/>
        <v>0</v>
      </c>
      <c r="X598" s="10">
        <v>0</v>
      </c>
      <c r="AC598" t="b">
        <f t="shared" si="29"/>
        <v>0</v>
      </c>
    </row>
    <row r="599" spans="1:29" hidden="1" x14ac:dyDescent="0.2">
      <c r="A599" t="s">
        <v>383</v>
      </c>
      <c r="B599" t="s">
        <v>25</v>
      </c>
      <c r="C599" s="6">
        <v>43906</v>
      </c>
      <c r="D599" s="7">
        <v>38.006</v>
      </c>
      <c r="E599" s="6">
        <v>43907</v>
      </c>
      <c r="F599" s="7">
        <v>43.066000000000003</v>
      </c>
      <c r="G599">
        <v>1</v>
      </c>
      <c r="H599">
        <v>0</v>
      </c>
      <c r="J599" s="7"/>
      <c r="K599" s="8"/>
      <c r="M599" s="7"/>
      <c r="N599" s="8"/>
      <c r="O599" s="9" cm="1">
        <f t="array" ref="O599">_xlfn.IFS(AND(B599="Short",F599=Q599),(D599-F599)/D599,AND(B599="Long",F599=Q599),(F599/D599)-1,AND(B599="Long",F599&lt;&gt;Q599),(F599/D599)-1,AND(B599="Short",F599&lt;&gt;Q599),(D599-F599)/D599)</f>
        <v>0.13313687312529598</v>
      </c>
      <c r="P599" t="s">
        <v>23</v>
      </c>
      <c r="Q599" s="7">
        <v>43.066000000000003</v>
      </c>
      <c r="R599" s="8">
        <v>43906</v>
      </c>
      <c r="S599" s="10">
        <f t="shared" si="27"/>
        <v>1</v>
      </c>
      <c r="T599" s="10">
        <v>1</v>
      </c>
      <c r="V599" s="11" t="str">
        <f t="shared" si="28"/>
        <v>1</v>
      </c>
      <c r="X599" s="10">
        <v>0</v>
      </c>
      <c r="AC599">
        <f t="shared" si="29"/>
        <v>1</v>
      </c>
    </row>
    <row r="600" spans="1:29" hidden="1" x14ac:dyDescent="0.2">
      <c r="A600" t="s">
        <v>364</v>
      </c>
      <c r="B600" t="s">
        <v>22</v>
      </c>
      <c r="C600" s="6">
        <v>44812</v>
      </c>
      <c r="D600" s="7">
        <v>677.93499999999995</v>
      </c>
      <c r="E600" s="6">
        <v>45180</v>
      </c>
      <c r="F600" s="7">
        <v>833.53</v>
      </c>
      <c r="G600">
        <v>0</v>
      </c>
      <c r="H600">
        <v>0</v>
      </c>
      <c r="J600" s="7"/>
      <c r="K600" s="8"/>
      <c r="M600" s="7"/>
      <c r="N600" s="8"/>
      <c r="O600" s="9" cm="1">
        <f t="array" ref="O600">_xlfn.IFS(AND(B600="Short",F600=Q600),(D600-F600)/D600,AND(B600="Long",F600=Q600),(F600/D600)-1,AND(B600="Long",F600&lt;&gt;Q600),(F600/D600)-1,AND(B600="Short",F600&lt;&gt;Q600),(D600-F600)/D600)</f>
        <v>-0.22951315391593596</v>
      </c>
      <c r="P600" t="s">
        <v>23</v>
      </c>
      <c r="Q600" s="7">
        <v>587.38499999999999</v>
      </c>
      <c r="R600" s="8">
        <v>44812</v>
      </c>
      <c r="S600" s="10">
        <f t="shared" si="27"/>
        <v>368</v>
      </c>
      <c r="T600" s="10">
        <v>0</v>
      </c>
      <c r="V600" s="11" t="b">
        <f t="shared" si="28"/>
        <v>0</v>
      </c>
      <c r="X600" s="10">
        <v>0</v>
      </c>
      <c r="AC600" t="b">
        <f t="shared" si="29"/>
        <v>0</v>
      </c>
    </row>
    <row r="601" spans="1:29" hidden="1" x14ac:dyDescent="0.2">
      <c r="A601" t="s">
        <v>385</v>
      </c>
      <c r="B601" t="s">
        <v>25</v>
      </c>
      <c r="C601" s="6">
        <v>43906</v>
      </c>
      <c r="D601" s="7">
        <v>340.19099999999997</v>
      </c>
      <c r="E601" s="6">
        <v>43978</v>
      </c>
      <c r="F601" s="7">
        <v>423.00099999999998</v>
      </c>
      <c r="G601">
        <v>1</v>
      </c>
      <c r="H601">
        <v>0</v>
      </c>
      <c r="J601" s="7"/>
      <c r="K601" s="8"/>
      <c r="M601" s="7"/>
      <c r="N601" s="8"/>
      <c r="O601" s="9" cm="1">
        <f t="array" ref="O601">_xlfn.IFS(AND(B601="Short",F601=Q601),(D601-F601)/D601,AND(B601="Long",F601=Q601),(F601/D601)-1,AND(B601="Long",F601&lt;&gt;Q601),(F601/D601)-1,AND(B601="Short",F601&lt;&gt;Q601),(D601-F601)/D601)</f>
        <v>0.24342207759758483</v>
      </c>
      <c r="P601" t="s">
        <v>23</v>
      </c>
      <c r="Q601" s="7">
        <v>423.00099999999998</v>
      </c>
      <c r="R601" s="8">
        <v>43906</v>
      </c>
      <c r="S601" s="10">
        <f t="shared" si="27"/>
        <v>72</v>
      </c>
      <c r="T601" s="10">
        <v>1</v>
      </c>
      <c r="V601" s="11" t="str">
        <f t="shared" si="28"/>
        <v>1</v>
      </c>
      <c r="X601" s="10">
        <v>0</v>
      </c>
      <c r="AC601">
        <f t="shared" si="29"/>
        <v>72</v>
      </c>
    </row>
    <row r="602" spans="1:29" hidden="1" x14ac:dyDescent="0.2">
      <c r="A602" t="s">
        <v>352</v>
      </c>
      <c r="B602" t="s">
        <v>22</v>
      </c>
      <c r="C602" s="6">
        <v>43903</v>
      </c>
      <c r="D602" s="7">
        <v>40.905000000000001</v>
      </c>
      <c r="E602" s="6">
        <v>43903</v>
      </c>
      <c r="F602" s="7">
        <v>36.655000000000001</v>
      </c>
      <c r="G602">
        <v>1</v>
      </c>
      <c r="H602">
        <v>0</v>
      </c>
      <c r="J602" s="7"/>
      <c r="K602" s="8"/>
      <c r="M602" s="7"/>
      <c r="N602" s="8"/>
      <c r="O602" s="9" cm="1">
        <f t="array" ref="O602">_xlfn.IFS(AND(B602="Short",F602=Q602),(D602-F602)/D602,AND(B602="Long",F602=Q602),(F602/D602)-1,AND(B602="Long",F602&lt;&gt;Q602),(F602/D602)-1,AND(B602="Short",F602&lt;&gt;Q602),(D602-F602)/D602)</f>
        <v>0.10389927881677057</v>
      </c>
      <c r="P602" t="s">
        <v>23</v>
      </c>
      <c r="Q602" s="7">
        <v>36.655000000000001</v>
      </c>
      <c r="R602" s="8">
        <v>43903</v>
      </c>
      <c r="S602" s="10">
        <f t="shared" si="27"/>
        <v>0</v>
      </c>
      <c r="T602" s="10">
        <v>1</v>
      </c>
      <c r="V602" s="11" t="str">
        <f t="shared" si="28"/>
        <v>1</v>
      </c>
      <c r="X602" s="10">
        <v>0</v>
      </c>
      <c r="AC602">
        <f t="shared" si="29"/>
        <v>0</v>
      </c>
    </row>
    <row r="603" spans="1:29" hidden="1" x14ac:dyDescent="0.2">
      <c r="A603" t="s">
        <v>352</v>
      </c>
      <c r="B603" t="s">
        <v>22</v>
      </c>
      <c r="C603" s="6">
        <v>43914</v>
      </c>
      <c r="D603" s="7">
        <v>31.416</v>
      </c>
      <c r="E603" s="6">
        <v>43922</v>
      </c>
      <c r="F603" s="7">
        <v>25.675999999999998</v>
      </c>
      <c r="G603">
        <v>1</v>
      </c>
      <c r="H603">
        <v>0</v>
      </c>
      <c r="J603" s="7"/>
      <c r="K603" s="8"/>
      <c r="M603" s="7"/>
      <c r="N603" s="8"/>
      <c r="O603" s="9" cm="1">
        <f t="array" ref="O603">_xlfn.IFS(AND(B603="Short",F603=Q603),(D603-F603)/D603,AND(B603="Long",F603=Q603),(F603/D603)-1,AND(B603="Long",F603&lt;&gt;Q603),(F603/D603)-1,AND(B603="Short",F603&lt;&gt;Q603),(D603-F603)/D603)</f>
        <v>0.18270944741532982</v>
      </c>
      <c r="P603" t="s">
        <v>23</v>
      </c>
      <c r="Q603" s="7">
        <v>25.675999999999998</v>
      </c>
      <c r="R603" s="8">
        <v>43914</v>
      </c>
      <c r="S603" s="10">
        <f t="shared" si="27"/>
        <v>8</v>
      </c>
      <c r="T603" s="10">
        <v>1</v>
      </c>
      <c r="V603" s="11" t="str">
        <f t="shared" si="28"/>
        <v>1</v>
      </c>
      <c r="X603" s="10">
        <v>0</v>
      </c>
      <c r="AC603">
        <f t="shared" si="29"/>
        <v>8</v>
      </c>
    </row>
    <row r="604" spans="1:29" hidden="1" x14ac:dyDescent="0.2">
      <c r="A604" t="s">
        <v>352</v>
      </c>
      <c r="B604" t="s">
        <v>22</v>
      </c>
      <c r="C604" s="6">
        <v>43928</v>
      </c>
      <c r="D604" s="7">
        <v>27.782</v>
      </c>
      <c r="E604" s="6">
        <v>43955</v>
      </c>
      <c r="F604" s="7">
        <v>23.602</v>
      </c>
      <c r="G604">
        <v>1</v>
      </c>
      <c r="H604">
        <v>0</v>
      </c>
      <c r="J604" s="7"/>
      <c r="K604" s="8"/>
      <c r="M604" s="7"/>
      <c r="N604" s="8"/>
      <c r="O604" s="9" cm="1">
        <f t="array" ref="O604">_xlfn.IFS(AND(B604="Short",F604=Q604),(D604-F604)/D604,AND(B604="Long",F604=Q604),(F604/D604)-1,AND(B604="Long",F604&lt;&gt;Q604),(F604/D604)-1,AND(B604="Short",F604&lt;&gt;Q604),(D604-F604)/D604)</f>
        <v>0.15045713051616152</v>
      </c>
      <c r="P604" t="s">
        <v>23</v>
      </c>
      <c r="Q604" s="7">
        <v>23.602</v>
      </c>
      <c r="R604" s="8">
        <v>43928</v>
      </c>
      <c r="S604" s="10">
        <f t="shared" si="27"/>
        <v>27</v>
      </c>
      <c r="T604" s="10">
        <v>1</v>
      </c>
      <c r="V604" s="11" t="str">
        <f t="shared" si="28"/>
        <v>1</v>
      </c>
      <c r="X604" s="10">
        <v>0</v>
      </c>
      <c r="AC604">
        <f t="shared" si="29"/>
        <v>27</v>
      </c>
    </row>
    <row r="605" spans="1:29" hidden="1" x14ac:dyDescent="0.2">
      <c r="A605" t="s">
        <v>385</v>
      </c>
      <c r="B605" t="s">
        <v>22</v>
      </c>
      <c r="C605" s="6">
        <v>44144</v>
      </c>
      <c r="D605" s="7">
        <v>569.05999999999995</v>
      </c>
      <c r="E605" s="6">
        <v>44510</v>
      </c>
      <c r="F605" s="7">
        <v>677.25</v>
      </c>
      <c r="G605">
        <v>0</v>
      </c>
      <c r="H605">
        <v>0</v>
      </c>
      <c r="J605" s="7"/>
      <c r="K605" s="8"/>
      <c r="M605" s="7"/>
      <c r="N605" s="8"/>
      <c r="O605" s="9" cm="1">
        <f t="array" ref="O605">_xlfn.IFS(AND(B605="Short",F605=Q605),(D605-F605)/D605,AND(B605="Long",F605=Q605),(F605/D605)-1,AND(B605="Long",F605&lt;&gt;Q605),(F605/D605)-1,AND(B605="Short",F605&lt;&gt;Q605),(D605-F605)/D605)</f>
        <v>-0.19012054967841716</v>
      </c>
      <c r="P605" t="s">
        <v>23</v>
      </c>
      <c r="Q605" s="7">
        <v>515.05999999999995</v>
      </c>
      <c r="R605" s="8">
        <v>44144</v>
      </c>
      <c r="S605" s="10">
        <f t="shared" si="27"/>
        <v>366</v>
      </c>
      <c r="T605" s="10">
        <v>0</v>
      </c>
      <c r="V605" s="11" t="b">
        <f t="shared" si="28"/>
        <v>0</v>
      </c>
      <c r="X605" s="10">
        <v>0</v>
      </c>
      <c r="AC605" t="b">
        <f t="shared" si="29"/>
        <v>0</v>
      </c>
    </row>
    <row r="606" spans="1:29" hidden="1" x14ac:dyDescent="0.2">
      <c r="A606" t="s">
        <v>352</v>
      </c>
      <c r="B606" t="s">
        <v>22</v>
      </c>
      <c r="C606" s="6">
        <v>43987</v>
      </c>
      <c r="D606" s="7">
        <v>47.965000000000003</v>
      </c>
      <c r="E606" s="6">
        <v>43993</v>
      </c>
      <c r="F606" s="7">
        <v>38.115000000000002</v>
      </c>
      <c r="G606">
        <v>1</v>
      </c>
      <c r="H606">
        <v>0</v>
      </c>
      <c r="J606" s="7"/>
      <c r="K606" s="8"/>
      <c r="M606" s="7"/>
      <c r="N606" s="8"/>
      <c r="O606" s="9" cm="1">
        <f t="array" ref="O606">_xlfn.IFS(AND(B606="Short",F606=Q606),(D606-F606)/D606,AND(B606="Long",F606=Q606),(F606/D606)-1,AND(B606="Long",F606&lt;&gt;Q606),(F606/D606)-1,AND(B606="Short",F606&lt;&gt;Q606),(D606-F606)/D606)</f>
        <v>0.20535807359532995</v>
      </c>
      <c r="P606" t="s">
        <v>23</v>
      </c>
      <c r="Q606" s="7">
        <v>38.115000000000002</v>
      </c>
      <c r="R606" s="8">
        <v>43987</v>
      </c>
      <c r="S606" s="10">
        <f t="shared" si="27"/>
        <v>6</v>
      </c>
      <c r="T606" s="10">
        <v>1</v>
      </c>
      <c r="V606" s="11" t="str">
        <f t="shared" si="28"/>
        <v>1</v>
      </c>
      <c r="X606" s="10">
        <v>0</v>
      </c>
      <c r="AC606">
        <f t="shared" si="29"/>
        <v>6</v>
      </c>
    </row>
    <row r="607" spans="1:29" hidden="1" x14ac:dyDescent="0.2">
      <c r="A607" t="s">
        <v>352</v>
      </c>
      <c r="B607" t="s">
        <v>22</v>
      </c>
      <c r="C607" s="6">
        <v>43994</v>
      </c>
      <c r="D607" s="7">
        <v>37.091000000000001</v>
      </c>
      <c r="E607" s="6">
        <v>44006</v>
      </c>
      <c r="F607" s="7">
        <v>32.901000000000003</v>
      </c>
      <c r="G607">
        <v>1</v>
      </c>
      <c r="H607">
        <v>0</v>
      </c>
      <c r="J607" s="7"/>
      <c r="K607" s="8"/>
      <c r="M607" s="7"/>
      <c r="N607" s="8"/>
      <c r="O607" s="9" cm="1">
        <f t="array" ref="O607">_xlfn.IFS(AND(B607="Short",F607=Q607),(D607-F607)/D607,AND(B607="Long",F607=Q607),(F607/D607)-1,AND(B607="Long",F607&lt;&gt;Q607),(F607/D607)-1,AND(B607="Short",F607&lt;&gt;Q607),(D607-F607)/D607)</f>
        <v>0.11296540939850631</v>
      </c>
      <c r="P607" t="s">
        <v>23</v>
      </c>
      <c r="Q607" s="7">
        <v>32.901000000000003</v>
      </c>
      <c r="R607" s="8">
        <v>43994</v>
      </c>
      <c r="S607" s="10">
        <f t="shared" si="27"/>
        <v>12</v>
      </c>
      <c r="T607" s="10">
        <v>1</v>
      </c>
      <c r="V607" s="11" t="str">
        <f t="shared" si="28"/>
        <v>1</v>
      </c>
      <c r="X607" s="10">
        <v>0</v>
      </c>
      <c r="AC607">
        <f t="shared" si="29"/>
        <v>12</v>
      </c>
    </row>
    <row r="608" spans="1:29" hidden="1" x14ac:dyDescent="0.2">
      <c r="A608" t="s">
        <v>352</v>
      </c>
      <c r="B608" t="s">
        <v>22</v>
      </c>
      <c r="C608" s="6">
        <v>44144</v>
      </c>
      <c r="D608" s="7">
        <v>41.177999999999997</v>
      </c>
      <c r="E608" s="6">
        <v>44510</v>
      </c>
      <c r="F608" s="7">
        <v>51.77</v>
      </c>
      <c r="G608">
        <v>0</v>
      </c>
      <c r="H608">
        <v>0</v>
      </c>
      <c r="J608" s="7"/>
      <c r="K608" s="8"/>
      <c r="M608" s="7"/>
      <c r="N608" s="8"/>
      <c r="O608" s="9" cm="1">
        <f t="array" ref="O608">_xlfn.IFS(AND(B608="Short",F608=Q608),(D608-F608)/D608,AND(B608="Long",F608=Q608),(F608/D608)-1,AND(B608="Long",F608&lt;&gt;Q608),(F608/D608)-1,AND(B608="Short",F608&lt;&gt;Q608),(D608-F608)/D608)</f>
        <v>-0.2572247316528245</v>
      </c>
      <c r="P608" t="s">
        <v>23</v>
      </c>
      <c r="Q608" s="7">
        <v>33.957999999999998</v>
      </c>
      <c r="R608" s="8">
        <v>44144</v>
      </c>
      <c r="S608" s="10">
        <f t="shared" si="27"/>
        <v>366</v>
      </c>
      <c r="T608" s="10">
        <v>0</v>
      </c>
      <c r="V608" s="11" t="b">
        <f t="shared" si="28"/>
        <v>0</v>
      </c>
      <c r="X608" s="10">
        <v>0</v>
      </c>
      <c r="AC608" t="b">
        <f t="shared" si="29"/>
        <v>0</v>
      </c>
    </row>
    <row r="609" spans="1:29" hidden="1" x14ac:dyDescent="0.2">
      <c r="A609" t="s">
        <v>388</v>
      </c>
      <c r="B609" t="s">
        <v>25</v>
      </c>
      <c r="C609" s="6">
        <v>44200</v>
      </c>
      <c r="D609" s="7">
        <v>356.7</v>
      </c>
      <c r="E609" s="6">
        <v>44243</v>
      </c>
      <c r="F609" s="7">
        <v>395.9</v>
      </c>
      <c r="G609">
        <v>1</v>
      </c>
      <c r="H609">
        <v>0</v>
      </c>
      <c r="J609" s="7"/>
      <c r="K609" s="8"/>
      <c r="M609" s="7"/>
      <c r="N609" s="8"/>
      <c r="O609" s="9" cm="1">
        <f t="array" ref="O609">_xlfn.IFS(AND(B609="Short",F609=Q609),(D609-F609)/D609,AND(B609="Long",F609=Q609),(F609/D609)-1,AND(B609="Long",F609&lt;&gt;Q609),(F609/D609)-1,AND(B609="Short",F609&lt;&gt;Q609),(D609-F609)/D609)</f>
        <v>0.10989627137650682</v>
      </c>
      <c r="P609" t="s">
        <v>23</v>
      </c>
      <c r="Q609" s="7">
        <v>395.9</v>
      </c>
      <c r="R609" s="8">
        <v>44200</v>
      </c>
      <c r="S609" s="10">
        <f t="shared" si="27"/>
        <v>43</v>
      </c>
      <c r="T609" s="10">
        <v>1</v>
      </c>
      <c r="V609" s="11" t="str">
        <f t="shared" si="28"/>
        <v>1</v>
      </c>
      <c r="X609" s="10">
        <v>0</v>
      </c>
      <c r="AC609">
        <f t="shared" si="29"/>
        <v>43</v>
      </c>
    </row>
    <row r="610" spans="1:29" hidden="1" x14ac:dyDescent="0.2">
      <c r="A610" t="s">
        <v>386</v>
      </c>
      <c r="B610" t="s">
        <v>22</v>
      </c>
      <c r="C610" s="6">
        <v>43900</v>
      </c>
      <c r="D610" s="7">
        <v>45.738999999999997</v>
      </c>
      <c r="E610" s="6">
        <v>43902</v>
      </c>
      <c r="F610" s="7">
        <v>41.429000000000002</v>
      </c>
      <c r="G610">
        <v>1</v>
      </c>
      <c r="H610">
        <v>0</v>
      </c>
      <c r="J610" s="7"/>
      <c r="K610" s="8"/>
      <c r="M610" s="7"/>
      <c r="N610" s="8"/>
      <c r="O610" s="9" cm="1">
        <f t="array" ref="O610">_xlfn.IFS(AND(B610="Short",F610=Q610),(D610-F610)/D610,AND(B610="Long",F610=Q610),(F610/D610)-1,AND(B610="Long",F610&lt;&gt;Q610),(F610/D610)-1,AND(B610="Short",F610&lt;&gt;Q610),(D610-F610)/D610)</f>
        <v>9.4230306740418365E-2</v>
      </c>
      <c r="P610" t="s">
        <v>23</v>
      </c>
      <c r="Q610" s="7">
        <v>41.429000000000002</v>
      </c>
      <c r="R610" s="8">
        <v>43900</v>
      </c>
      <c r="S610" s="10">
        <f t="shared" si="27"/>
        <v>2</v>
      </c>
      <c r="T610" s="10">
        <v>1</v>
      </c>
      <c r="V610" s="11" t="str">
        <f t="shared" si="28"/>
        <v>1</v>
      </c>
      <c r="X610" s="10">
        <v>0</v>
      </c>
      <c r="AC610">
        <f t="shared" si="29"/>
        <v>2</v>
      </c>
    </row>
    <row r="611" spans="1:29" hidden="1" x14ac:dyDescent="0.2">
      <c r="A611" t="s">
        <v>390</v>
      </c>
      <c r="B611" t="s">
        <v>25</v>
      </c>
      <c r="C611" s="6">
        <v>43906</v>
      </c>
      <c r="D611" s="7">
        <v>36.698</v>
      </c>
      <c r="E611" s="6">
        <v>43930</v>
      </c>
      <c r="F611" s="7">
        <v>40.878</v>
      </c>
      <c r="G611">
        <v>1</v>
      </c>
      <c r="H611">
        <v>0</v>
      </c>
      <c r="J611" s="7"/>
      <c r="K611" s="8"/>
      <c r="M611" s="7"/>
      <c r="N611" s="8"/>
      <c r="O611" s="9" cm="1">
        <f t="array" ref="O611">_xlfn.IFS(AND(B611="Short",F611=Q611),(D611-F611)/D611,AND(B611="Long",F611=Q611),(F611/D611)-1,AND(B611="Long",F611&lt;&gt;Q611),(F611/D611)-1,AND(B611="Short",F611&lt;&gt;Q611),(D611-F611)/D611)</f>
        <v>0.11390266499536761</v>
      </c>
      <c r="P611" t="s">
        <v>23</v>
      </c>
      <c r="Q611" s="7">
        <v>40.878</v>
      </c>
      <c r="R611" s="8">
        <v>43906</v>
      </c>
      <c r="S611" s="10">
        <f t="shared" si="27"/>
        <v>24</v>
      </c>
      <c r="T611" s="10">
        <v>1</v>
      </c>
      <c r="V611" s="11" t="str">
        <f t="shared" si="28"/>
        <v>1</v>
      </c>
      <c r="X611" s="10">
        <v>0</v>
      </c>
      <c r="AC611">
        <f t="shared" si="29"/>
        <v>24</v>
      </c>
    </row>
    <row r="612" spans="1:29" hidden="1" x14ac:dyDescent="0.2">
      <c r="A612" t="s">
        <v>368</v>
      </c>
      <c r="B612" t="s">
        <v>25</v>
      </c>
      <c r="C612" s="6">
        <v>43899</v>
      </c>
      <c r="D612" s="7">
        <v>11.603</v>
      </c>
      <c r="E612" s="6">
        <v>43987</v>
      </c>
      <c r="F612" s="7">
        <v>13.132999999999999</v>
      </c>
      <c r="G612">
        <v>1</v>
      </c>
      <c r="H612">
        <v>0</v>
      </c>
      <c r="J612" s="7"/>
      <c r="K612" s="8"/>
      <c r="M612" s="7"/>
      <c r="N612" s="8"/>
      <c r="O612" s="9" cm="1">
        <f t="array" ref="O612">_xlfn.IFS(AND(B612="Short",F612=Q612),(D612-F612)/D612,AND(B612="Long",F612=Q612),(F612/D612)-1,AND(B612="Long",F612&lt;&gt;Q612),(F612/D612)-1,AND(B612="Short",F612&lt;&gt;Q612),(D612-F612)/D612)</f>
        <v>0.13186244936654301</v>
      </c>
      <c r="P612" t="s">
        <v>23</v>
      </c>
      <c r="Q612" s="7">
        <v>13.132999999999999</v>
      </c>
      <c r="R612" s="8">
        <v>43899</v>
      </c>
      <c r="S612" s="10">
        <f t="shared" si="27"/>
        <v>88</v>
      </c>
      <c r="T612" s="10">
        <v>1</v>
      </c>
      <c r="V612" s="11" t="str">
        <f t="shared" si="28"/>
        <v>1</v>
      </c>
      <c r="X612" s="10">
        <v>0</v>
      </c>
      <c r="AC612">
        <f t="shared" si="29"/>
        <v>88</v>
      </c>
    </row>
    <row r="613" spans="1:29" hidden="1" x14ac:dyDescent="0.2">
      <c r="A613" t="s">
        <v>392</v>
      </c>
      <c r="B613" t="s">
        <v>25</v>
      </c>
      <c r="C613" s="6">
        <v>43906</v>
      </c>
      <c r="D613" s="7">
        <v>57.573999999999998</v>
      </c>
      <c r="E613" s="6">
        <v>43930</v>
      </c>
      <c r="F613" s="7">
        <v>71.614000000000004</v>
      </c>
      <c r="G613">
        <v>1</v>
      </c>
      <c r="H613">
        <v>0</v>
      </c>
      <c r="J613" s="7"/>
      <c r="K613" s="8"/>
      <c r="M613" s="7"/>
      <c r="N613" s="8"/>
      <c r="O613" s="9" cm="1">
        <f t="array" ref="O613">_xlfn.IFS(AND(B613="Short",F613=Q613),(D613-F613)/D613,AND(B613="Long",F613=Q613),(F613/D613)-1,AND(B613="Long",F613&lt;&gt;Q613),(F613/D613)-1,AND(B613="Short",F613&lt;&gt;Q613),(D613-F613)/D613)</f>
        <v>0.24386007572862756</v>
      </c>
      <c r="P613" t="s">
        <v>23</v>
      </c>
      <c r="Q613" s="7">
        <v>71.614000000000004</v>
      </c>
      <c r="R613" s="8">
        <v>43906</v>
      </c>
      <c r="S613" s="10">
        <f t="shared" si="27"/>
        <v>24</v>
      </c>
      <c r="T613" s="10">
        <v>1</v>
      </c>
      <c r="V613" s="11" t="str">
        <f t="shared" si="28"/>
        <v>1</v>
      </c>
      <c r="X613" s="10">
        <v>0</v>
      </c>
      <c r="AC613">
        <f t="shared" si="29"/>
        <v>24</v>
      </c>
    </row>
    <row r="614" spans="1:29" hidden="1" x14ac:dyDescent="0.2">
      <c r="A614" t="s">
        <v>390</v>
      </c>
      <c r="B614" t="s">
        <v>22</v>
      </c>
      <c r="C614" s="6">
        <v>44985</v>
      </c>
      <c r="D614" s="7">
        <v>37.880000000000003</v>
      </c>
      <c r="E614" s="6">
        <v>45190</v>
      </c>
      <c r="F614" s="7">
        <v>34.18</v>
      </c>
      <c r="G614">
        <v>1</v>
      </c>
      <c r="H614">
        <v>0</v>
      </c>
      <c r="J614" s="7"/>
      <c r="K614" s="8"/>
      <c r="M614" s="7"/>
      <c r="N614" s="8"/>
      <c r="O614" s="9" cm="1">
        <f t="array" ref="O614">_xlfn.IFS(AND(B614="Short",F614=Q614),(D614-F614)/D614,AND(B614="Long",F614=Q614),(F614/D614)-1,AND(B614="Long",F614&lt;&gt;Q614),(F614/D614)-1,AND(B614="Short",F614&lt;&gt;Q614),(D614-F614)/D614)</f>
        <v>9.7676874340021189E-2</v>
      </c>
      <c r="P614" t="s">
        <v>23</v>
      </c>
      <c r="Q614" s="7">
        <v>34.18</v>
      </c>
      <c r="R614" s="8">
        <v>44985</v>
      </c>
      <c r="S614" s="10">
        <f t="shared" si="27"/>
        <v>205</v>
      </c>
      <c r="T614" s="10">
        <v>1</v>
      </c>
      <c r="V614" s="11" t="str">
        <f t="shared" si="28"/>
        <v>1</v>
      </c>
      <c r="X614" s="10">
        <v>0</v>
      </c>
      <c r="AC614">
        <f t="shared" si="29"/>
        <v>205</v>
      </c>
    </row>
    <row r="615" spans="1:29" hidden="1" x14ac:dyDescent="0.2">
      <c r="A615" t="s">
        <v>354</v>
      </c>
      <c r="B615" t="s">
        <v>25</v>
      </c>
      <c r="C615" s="6">
        <v>43899</v>
      </c>
      <c r="D615" s="7">
        <v>28.818000000000001</v>
      </c>
      <c r="E615" s="6">
        <v>43950</v>
      </c>
      <c r="F615" s="7">
        <v>31.998000000000001</v>
      </c>
      <c r="G615">
        <v>1</v>
      </c>
      <c r="H615">
        <v>0</v>
      </c>
      <c r="J615" s="7"/>
      <c r="K615" s="8"/>
      <c r="M615" s="7"/>
      <c r="N615" s="8"/>
      <c r="O615" s="9" cm="1">
        <f t="array" ref="O615">_xlfn.IFS(AND(B615="Short",F615=Q615),(D615-F615)/D615,AND(B615="Long",F615=Q615),(F615/D615)-1,AND(B615="Long",F615&lt;&gt;Q615),(F615/D615)-1,AND(B615="Short",F615&lt;&gt;Q615),(D615-F615)/D615)</f>
        <v>0.11034769935457001</v>
      </c>
      <c r="P615" t="s">
        <v>23</v>
      </c>
      <c r="Q615" s="7">
        <v>31.998000000000001</v>
      </c>
      <c r="R615" s="8">
        <v>43899</v>
      </c>
      <c r="S615" s="10">
        <f t="shared" si="27"/>
        <v>51</v>
      </c>
      <c r="T615" s="10">
        <v>1</v>
      </c>
      <c r="V615" s="11" t="str">
        <f t="shared" si="28"/>
        <v>1</v>
      </c>
      <c r="X615" s="10">
        <v>0</v>
      </c>
      <c r="AC615">
        <f t="shared" si="29"/>
        <v>51</v>
      </c>
    </row>
    <row r="616" spans="1:29" hidden="1" x14ac:dyDescent="0.2">
      <c r="A616" t="s">
        <v>354</v>
      </c>
      <c r="B616" t="s">
        <v>22</v>
      </c>
      <c r="C616" s="6">
        <v>44139</v>
      </c>
      <c r="D616" s="7">
        <v>40.170999999999999</v>
      </c>
      <c r="E616" s="6">
        <v>44505</v>
      </c>
      <c r="F616" s="7">
        <v>47.19</v>
      </c>
      <c r="G616">
        <v>0</v>
      </c>
      <c r="H616">
        <v>0</v>
      </c>
      <c r="J616" s="7"/>
      <c r="K616" s="8"/>
      <c r="M616" s="7"/>
      <c r="N616" s="8"/>
      <c r="O616" s="9" cm="1">
        <f t="array" ref="O616">_xlfn.IFS(AND(B616="Short",F616=Q616),(D616-F616)/D616,AND(B616="Long",F616=Q616),(F616/D616)-1,AND(B616="Long",F616&lt;&gt;Q616),(F616/D616)-1,AND(B616="Short",F616&lt;&gt;Q616),(D616-F616)/D616)</f>
        <v>-0.17472803763909284</v>
      </c>
      <c r="P616" t="s">
        <v>23</v>
      </c>
      <c r="Q616" s="7">
        <v>35.280999999999999</v>
      </c>
      <c r="R616" s="8">
        <v>44139</v>
      </c>
      <c r="S616" s="10">
        <f t="shared" si="27"/>
        <v>366</v>
      </c>
      <c r="T616" s="10">
        <v>0</v>
      </c>
      <c r="V616" s="11" t="b">
        <f t="shared" si="28"/>
        <v>0</v>
      </c>
      <c r="X616" s="10">
        <v>0</v>
      </c>
      <c r="AC616" t="b">
        <f t="shared" si="29"/>
        <v>0</v>
      </c>
    </row>
    <row r="617" spans="1:29" hidden="1" x14ac:dyDescent="0.2">
      <c r="A617" t="s">
        <v>396</v>
      </c>
      <c r="B617" t="s">
        <v>25</v>
      </c>
      <c r="C617" s="6">
        <v>43906</v>
      </c>
      <c r="D617" s="7">
        <v>63.722999999999999</v>
      </c>
      <c r="E617" s="6">
        <v>43949</v>
      </c>
      <c r="F617" s="7">
        <v>73.052999999999997</v>
      </c>
      <c r="G617">
        <v>1</v>
      </c>
      <c r="H617">
        <v>0</v>
      </c>
      <c r="J617" s="7"/>
      <c r="K617" s="8"/>
      <c r="M617" s="7"/>
      <c r="N617" s="8"/>
      <c r="O617" s="9" cm="1">
        <f t="array" ref="O617">_xlfn.IFS(AND(B617="Short",F617=Q617),(D617-F617)/D617,AND(B617="Long",F617=Q617),(F617/D617)-1,AND(B617="Long",F617&lt;&gt;Q617),(F617/D617)-1,AND(B617="Short",F617&lt;&gt;Q617),(D617-F617)/D617)</f>
        <v>0.14641495221505574</v>
      </c>
      <c r="P617" t="s">
        <v>23</v>
      </c>
      <c r="Q617" s="7">
        <v>73.052999999999997</v>
      </c>
      <c r="R617" s="8">
        <v>43906</v>
      </c>
      <c r="S617" s="10">
        <f t="shared" si="27"/>
        <v>43</v>
      </c>
      <c r="T617" s="10">
        <v>1</v>
      </c>
      <c r="V617" s="11" t="str">
        <f t="shared" si="28"/>
        <v>1</v>
      </c>
      <c r="X617" s="10">
        <v>0</v>
      </c>
      <c r="AC617">
        <f t="shared" si="29"/>
        <v>43</v>
      </c>
    </row>
    <row r="618" spans="1:29" hidden="1" x14ac:dyDescent="0.2">
      <c r="A618" t="s">
        <v>394</v>
      </c>
      <c r="B618" t="s">
        <v>25</v>
      </c>
      <c r="C618" s="6">
        <v>43906</v>
      </c>
      <c r="D618" s="7">
        <v>48.743000000000002</v>
      </c>
      <c r="E618" s="6">
        <v>43915</v>
      </c>
      <c r="F618" s="7">
        <v>55.173000000000002</v>
      </c>
      <c r="G618">
        <v>1</v>
      </c>
      <c r="H618">
        <v>0</v>
      </c>
      <c r="J618" s="7"/>
      <c r="K618" s="8"/>
      <c r="M618" s="7"/>
      <c r="N618" s="8"/>
      <c r="O618" s="9" cm="1">
        <f t="array" ref="O618">_xlfn.IFS(AND(B618="Short",F618=Q618),(D618-F618)/D618,AND(B618="Long",F618=Q618),(F618/D618)-1,AND(B618="Long",F618&lt;&gt;Q618),(F618/D618)-1,AND(B618="Short",F618&lt;&gt;Q618),(D618-F618)/D618)</f>
        <v>0.13191637773629039</v>
      </c>
      <c r="P618" t="s">
        <v>23</v>
      </c>
      <c r="Q618" s="7">
        <v>55.173000000000002</v>
      </c>
      <c r="R618" s="8">
        <v>43906</v>
      </c>
      <c r="S618" s="10">
        <f t="shared" si="27"/>
        <v>9</v>
      </c>
      <c r="T618" s="10">
        <v>1</v>
      </c>
      <c r="V618" s="11" t="str">
        <f t="shared" si="28"/>
        <v>1</v>
      </c>
      <c r="X618" s="10">
        <v>0</v>
      </c>
      <c r="AC618">
        <f t="shared" si="29"/>
        <v>9</v>
      </c>
    </row>
    <row r="619" spans="1:29" hidden="1" x14ac:dyDescent="0.2">
      <c r="A619" t="s">
        <v>397</v>
      </c>
      <c r="B619" t="s">
        <v>25</v>
      </c>
      <c r="C619" s="6">
        <v>43899</v>
      </c>
      <c r="D619" s="7">
        <v>36.881</v>
      </c>
      <c r="E619" s="6">
        <v>43986</v>
      </c>
      <c r="F619" s="7">
        <v>41.091000000000001</v>
      </c>
      <c r="G619">
        <v>1</v>
      </c>
      <c r="H619">
        <v>0</v>
      </c>
      <c r="J619" s="7"/>
      <c r="K619" s="8"/>
      <c r="M619" s="7"/>
      <c r="N619" s="8"/>
      <c r="O619" s="9" cm="1">
        <f t="array" ref="O619">_xlfn.IFS(AND(B619="Short",F619=Q619),(D619-F619)/D619,AND(B619="Long",F619=Q619),(F619/D619)-1,AND(B619="Long",F619&lt;&gt;Q619),(F619/D619)-1,AND(B619="Short",F619&lt;&gt;Q619),(D619-F619)/D619)</f>
        <v>0.11415091781676212</v>
      </c>
      <c r="P619" t="s">
        <v>23</v>
      </c>
      <c r="Q619" s="7">
        <v>41.091000000000001</v>
      </c>
      <c r="R619" s="8">
        <v>43899</v>
      </c>
      <c r="S619" s="10">
        <f t="shared" si="27"/>
        <v>87</v>
      </c>
      <c r="T619" s="10">
        <v>1</v>
      </c>
      <c r="V619" s="11" t="str">
        <f t="shared" si="28"/>
        <v>1</v>
      </c>
      <c r="X619" s="10">
        <v>0</v>
      </c>
      <c r="AC619">
        <f t="shared" si="29"/>
        <v>87</v>
      </c>
    </row>
    <row r="620" spans="1:29" x14ac:dyDescent="0.2">
      <c r="A620" t="s">
        <v>397</v>
      </c>
      <c r="B620" t="s">
        <v>25</v>
      </c>
      <c r="C620" s="6">
        <v>44998</v>
      </c>
      <c r="D620" s="7">
        <v>33.826999999999998</v>
      </c>
      <c r="E620" s="6">
        <v>45364</v>
      </c>
      <c r="F620" s="7">
        <v>36.450000000000003</v>
      </c>
      <c r="G620">
        <v>0</v>
      </c>
      <c r="H620">
        <v>0</v>
      </c>
      <c r="J620" s="7"/>
      <c r="K620" s="8"/>
      <c r="M620" s="7"/>
      <c r="N620" s="8"/>
      <c r="O620" s="9" cm="1">
        <f t="array" ref="O620">_xlfn.IFS(AND(B620="Short",F620=Q620),(D620-F620)/D620,AND(B620="Long",F620=Q620),(F620/D620)-1,AND(B620="Long",F620&lt;&gt;Q620),(F620/D620)-1,AND(B620="Short",F620&lt;&gt;Q620),(D620-F620)/D620)</f>
        <v>7.7541608774056359E-2</v>
      </c>
      <c r="P620" t="s">
        <v>23</v>
      </c>
      <c r="Q620" s="7">
        <v>39.396999999999998</v>
      </c>
      <c r="R620" s="8">
        <v>44998</v>
      </c>
      <c r="S620" s="10">
        <f t="shared" si="27"/>
        <v>366</v>
      </c>
      <c r="T620" s="10">
        <v>0</v>
      </c>
      <c r="V620" s="11" t="b">
        <f t="shared" si="28"/>
        <v>0</v>
      </c>
      <c r="X620" s="10">
        <v>0</v>
      </c>
      <c r="AC620">
        <f t="shared" si="29"/>
        <v>366</v>
      </c>
    </row>
    <row r="621" spans="1:29" hidden="1" x14ac:dyDescent="0.2">
      <c r="A621" t="s">
        <v>401</v>
      </c>
      <c r="B621" t="s">
        <v>25</v>
      </c>
      <c r="C621" s="6">
        <v>43906</v>
      </c>
      <c r="D621" s="7">
        <v>85.064999999999998</v>
      </c>
      <c r="E621" s="6">
        <v>43915</v>
      </c>
      <c r="F621" s="7">
        <v>99.215000000000003</v>
      </c>
      <c r="G621">
        <v>1</v>
      </c>
      <c r="H621">
        <v>0</v>
      </c>
      <c r="J621" s="7"/>
      <c r="K621" s="8"/>
      <c r="M621" s="7"/>
      <c r="N621" s="8"/>
      <c r="O621" s="9" cm="1">
        <f t="array" ref="O621">_xlfn.IFS(AND(B621="Short",F621=Q621),(D621-F621)/D621,AND(B621="Long",F621=Q621),(F621/D621)-1,AND(B621="Long",F621&lt;&gt;Q621),(F621/D621)-1,AND(B621="Short",F621&lt;&gt;Q621),(D621-F621)/D621)</f>
        <v>0.16634338447069896</v>
      </c>
      <c r="P621" t="s">
        <v>23</v>
      </c>
      <c r="Q621" s="7">
        <v>99.215000000000003</v>
      </c>
      <c r="R621" s="8">
        <v>43906</v>
      </c>
      <c r="S621" s="10">
        <f t="shared" si="27"/>
        <v>9</v>
      </c>
      <c r="T621" s="10">
        <v>1</v>
      </c>
      <c r="V621" s="11" t="str">
        <f t="shared" si="28"/>
        <v>1</v>
      </c>
      <c r="X621" s="10">
        <v>0</v>
      </c>
      <c r="AC621">
        <f t="shared" si="29"/>
        <v>9</v>
      </c>
    </row>
    <row r="622" spans="1:29" hidden="1" x14ac:dyDescent="0.2">
      <c r="A622" t="s">
        <v>401</v>
      </c>
      <c r="B622" t="s">
        <v>22</v>
      </c>
      <c r="C622" s="6">
        <v>44144</v>
      </c>
      <c r="D622" s="7">
        <v>157.78</v>
      </c>
      <c r="E622" s="6">
        <v>44509</v>
      </c>
      <c r="F622" s="7">
        <v>136.38</v>
      </c>
      <c r="G622">
        <v>1</v>
      </c>
      <c r="H622">
        <v>0</v>
      </c>
      <c r="J622" s="7"/>
      <c r="K622" s="8"/>
      <c r="M622" s="7"/>
      <c r="N622" s="8"/>
      <c r="O622" s="9" cm="1">
        <f t="array" ref="O622">_xlfn.IFS(AND(B622="Short",F622=Q622),(D622-F622)/D622,AND(B622="Long",F622=Q622),(F622/D622)-1,AND(B622="Long",F622&lt;&gt;Q622),(F622/D622)-1,AND(B622="Short",F622&lt;&gt;Q622),(D622-F622)/D622)</f>
        <v>0.13563189250855626</v>
      </c>
      <c r="P622" t="s">
        <v>23</v>
      </c>
      <c r="Q622" s="7">
        <v>136.38</v>
      </c>
      <c r="R622" s="8">
        <v>44144</v>
      </c>
      <c r="S622" s="10">
        <f t="shared" si="27"/>
        <v>365</v>
      </c>
      <c r="T622" s="10">
        <v>1</v>
      </c>
      <c r="V622" s="11" t="str">
        <f t="shared" si="28"/>
        <v>1</v>
      </c>
      <c r="X622" s="10">
        <v>0</v>
      </c>
      <c r="AC622">
        <f t="shared" si="29"/>
        <v>365</v>
      </c>
    </row>
    <row r="623" spans="1:29" x14ac:dyDescent="0.2">
      <c r="A623" t="s">
        <v>368</v>
      </c>
      <c r="B623" t="s">
        <v>25</v>
      </c>
      <c r="C623" s="6">
        <v>44998</v>
      </c>
      <c r="D623" s="7">
        <v>14.817</v>
      </c>
      <c r="E623" s="6">
        <v>45145</v>
      </c>
      <c r="F623" s="7">
        <v>20.887</v>
      </c>
      <c r="G623">
        <v>1</v>
      </c>
      <c r="H623">
        <v>0</v>
      </c>
      <c r="J623" s="7"/>
      <c r="K623" s="8"/>
      <c r="M623" s="7"/>
      <c r="N623" s="8"/>
      <c r="O623" s="9" cm="1">
        <f t="array" ref="O623">_xlfn.IFS(AND(B623="Short",F623=Q623),(D623-F623)/D623,AND(B623="Long",F623=Q623),(F623/D623)-1,AND(B623="Long",F623&lt;&gt;Q623),(F623/D623)-1,AND(B623="Short",F623&lt;&gt;Q623),(D623-F623)/D623)</f>
        <v>0.40966457447526494</v>
      </c>
      <c r="P623" t="s">
        <v>23</v>
      </c>
      <c r="Q623" s="7">
        <v>20.887</v>
      </c>
      <c r="R623" s="8">
        <v>44998</v>
      </c>
      <c r="S623" s="10">
        <f t="shared" si="27"/>
        <v>147</v>
      </c>
      <c r="T623" s="10">
        <v>1</v>
      </c>
      <c r="V623" s="11" t="str">
        <f t="shared" si="28"/>
        <v>1</v>
      </c>
      <c r="X623" s="10">
        <v>0</v>
      </c>
      <c r="AC623">
        <f t="shared" si="29"/>
        <v>147</v>
      </c>
    </row>
    <row r="624" spans="1:29" hidden="1" x14ac:dyDescent="0.2">
      <c r="A624" t="s">
        <v>402</v>
      </c>
      <c r="B624" t="s">
        <v>22</v>
      </c>
      <c r="C624" s="6">
        <v>43698</v>
      </c>
      <c r="D624" s="7">
        <v>98.436000000000007</v>
      </c>
      <c r="E624" s="6">
        <v>44064</v>
      </c>
      <c r="F624" s="7">
        <v>153.63</v>
      </c>
      <c r="G624">
        <v>0</v>
      </c>
      <c r="H624">
        <v>0</v>
      </c>
      <c r="J624" s="7"/>
      <c r="K624" s="8"/>
      <c r="M624" s="7"/>
      <c r="N624" s="8"/>
      <c r="O624" s="9" cm="1">
        <f t="array" ref="O624">_xlfn.IFS(AND(B624="Short",F624=Q624),(D624-F624)/D624,AND(B624="Long",F624=Q624),(F624/D624)-1,AND(B624="Long",F624&lt;&gt;Q624),(F624/D624)-1,AND(B624="Short",F624&lt;&gt;Q624),(D624-F624)/D624)</f>
        <v>-0.56070949652566116</v>
      </c>
      <c r="P624" t="s">
        <v>23</v>
      </c>
      <c r="Q624" s="7">
        <v>84.096000000000004</v>
      </c>
      <c r="R624" s="8">
        <v>43698</v>
      </c>
      <c r="S624" s="10">
        <f t="shared" si="27"/>
        <v>366</v>
      </c>
      <c r="T624" s="10">
        <v>0</v>
      </c>
      <c r="V624" s="11" t="b">
        <f t="shared" si="28"/>
        <v>0</v>
      </c>
      <c r="X624" s="10">
        <v>0</v>
      </c>
      <c r="AC624" t="b">
        <f t="shared" si="29"/>
        <v>0</v>
      </c>
    </row>
    <row r="625" spans="1:29" hidden="1" x14ac:dyDescent="0.2">
      <c r="A625" t="s">
        <v>402</v>
      </c>
      <c r="B625" t="s">
        <v>22</v>
      </c>
      <c r="C625" s="6">
        <v>44621</v>
      </c>
      <c r="D625" s="7">
        <v>224.124</v>
      </c>
      <c r="E625" s="6">
        <v>44699</v>
      </c>
      <c r="F625" s="7">
        <v>197.06399999999999</v>
      </c>
      <c r="G625">
        <v>1</v>
      </c>
      <c r="H625">
        <v>0</v>
      </c>
      <c r="J625" s="7"/>
      <c r="K625" s="8"/>
      <c r="M625" s="7"/>
      <c r="N625" s="8"/>
      <c r="O625" s="9" cm="1">
        <f t="array" ref="O625">_xlfn.IFS(AND(B625="Short",F625=Q625),(D625-F625)/D625,AND(B625="Long",F625=Q625),(F625/D625)-1,AND(B625="Long",F625&lt;&gt;Q625),(F625/D625)-1,AND(B625="Short",F625&lt;&gt;Q625),(D625-F625)/D625)</f>
        <v>0.12073673502168444</v>
      </c>
      <c r="P625" t="s">
        <v>23</v>
      </c>
      <c r="Q625" s="7">
        <v>197.06399999999999</v>
      </c>
      <c r="R625" s="8">
        <v>44621</v>
      </c>
      <c r="S625" s="10">
        <f t="shared" si="27"/>
        <v>78</v>
      </c>
      <c r="T625" s="10">
        <v>1</v>
      </c>
      <c r="V625" s="11" t="str">
        <f t="shared" si="28"/>
        <v>1</v>
      </c>
      <c r="X625" s="10">
        <v>0</v>
      </c>
      <c r="AC625">
        <f t="shared" si="29"/>
        <v>78</v>
      </c>
    </row>
    <row r="626" spans="1:29" x14ac:dyDescent="0.2">
      <c r="A626" t="s">
        <v>402</v>
      </c>
      <c r="B626" t="s">
        <v>25</v>
      </c>
      <c r="C626" s="6">
        <v>44881</v>
      </c>
      <c r="D626" s="7">
        <v>152.76300000000001</v>
      </c>
      <c r="E626" s="6">
        <v>45247</v>
      </c>
      <c r="F626" s="7">
        <v>129.88999999999999</v>
      </c>
      <c r="G626">
        <v>0</v>
      </c>
      <c r="H626">
        <v>0</v>
      </c>
      <c r="J626" s="7"/>
      <c r="K626" s="8"/>
      <c r="M626" s="7"/>
      <c r="N626" s="8"/>
      <c r="O626" s="9" cm="1">
        <f t="array" ref="O626">_xlfn.IFS(AND(B626="Short",F626=Q626),(D626-F626)/D626,AND(B626="Long",F626=Q626),(F626/D626)-1,AND(B626="Long",F626&lt;&gt;Q626),(F626/D626)-1,AND(B626="Short",F626&lt;&gt;Q626),(D626-F626)/D626)</f>
        <v>-0.14972866466356394</v>
      </c>
      <c r="P626" t="s">
        <v>23</v>
      </c>
      <c r="Q626" s="7">
        <v>181.893</v>
      </c>
      <c r="R626" s="8">
        <v>44881</v>
      </c>
      <c r="S626" s="10">
        <f t="shared" si="27"/>
        <v>366</v>
      </c>
      <c r="T626" s="10">
        <v>0</v>
      </c>
      <c r="V626" s="11" t="b">
        <f t="shared" si="28"/>
        <v>0</v>
      </c>
      <c r="X626" s="10">
        <v>0</v>
      </c>
      <c r="AC626" t="b">
        <f t="shared" si="29"/>
        <v>0</v>
      </c>
    </row>
    <row r="627" spans="1:29" hidden="1" x14ac:dyDescent="0.2">
      <c r="A627" t="s">
        <v>354</v>
      </c>
      <c r="B627" t="s">
        <v>22</v>
      </c>
      <c r="C627" s="6">
        <v>44775</v>
      </c>
      <c r="D627" s="7">
        <v>28.100999999999999</v>
      </c>
      <c r="E627" s="6">
        <v>44845</v>
      </c>
      <c r="F627" s="7">
        <v>24.210999999999999</v>
      </c>
      <c r="G627">
        <v>1</v>
      </c>
      <c r="H627">
        <v>0</v>
      </c>
      <c r="J627" s="7"/>
      <c r="K627" s="8"/>
      <c r="M627" s="7"/>
      <c r="N627" s="8"/>
      <c r="O627" s="9" cm="1">
        <f t="array" ref="O627">_xlfn.IFS(AND(B627="Short",F627=Q627),(D627-F627)/D627,AND(B627="Long",F627=Q627),(F627/D627)-1,AND(B627="Long",F627&lt;&gt;Q627),(F627/D627)-1,AND(B627="Short",F627&lt;&gt;Q627),(D627-F627)/D627)</f>
        <v>0.13842923739368709</v>
      </c>
      <c r="P627" t="s">
        <v>23</v>
      </c>
      <c r="Q627" s="7">
        <v>24.210999999999999</v>
      </c>
      <c r="R627" s="8">
        <v>44775</v>
      </c>
      <c r="S627" s="10">
        <f t="shared" si="27"/>
        <v>70</v>
      </c>
      <c r="T627" s="10">
        <v>1</v>
      </c>
      <c r="V627" s="11" t="str">
        <f t="shared" si="28"/>
        <v>1</v>
      </c>
      <c r="X627" s="10">
        <v>0</v>
      </c>
      <c r="AC627">
        <f t="shared" si="29"/>
        <v>70</v>
      </c>
    </row>
    <row r="628" spans="1:29" hidden="1" x14ac:dyDescent="0.2">
      <c r="A628" t="s">
        <v>354</v>
      </c>
      <c r="B628" t="s">
        <v>22</v>
      </c>
      <c r="C628" s="6">
        <v>44866</v>
      </c>
      <c r="D628" s="7">
        <v>29.72</v>
      </c>
      <c r="E628" s="6">
        <v>44902</v>
      </c>
      <c r="F628" s="7">
        <v>26.22</v>
      </c>
      <c r="G628">
        <v>1</v>
      </c>
      <c r="H628">
        <v>0</v>
      </c>
      <c r="J628" s="7"/>
      <c r="K628" s="8"/>
      <c r="M628" s="7"/>
      <c r="N628" s="8"/>
      <c r="O628" s="9" cm="1">
        <f t="array" ref="O628">_xlfn.IFS(AND(B628="Short",F628=Q628),(D628-F628)/D628,AND(B628="Long",F628=Q628),(F628/D628)-1,AND(B628="Long",F628&lt;&gt;Q628),(F628/D628)-1,AND(B628="Short",F628&lt;&gt;Q628),(D628-F628)/D628)</f>
        <v>0.11776581426648722</v>
      </c>
      <c r="P628" t="s">
        <v>23</v>
      </c>
      <c r="Q628" s="7">
        <v>26.22</v>
      </c>
      <c r="R628" s="8">
        <v>44866</v>
      </c>
      <c r="S628" s="10">
        <f t="shared" si="27"/>
        <v>36</v>
      </c>
      <c r="T628" s="10">
        <v>1</v>
      </c>
      <c r="V628" s="11" t="str">
        <f t="shared" si="28"/>
        <v>1</v>
      </c>
      <c r="X628" s="10">
        <v>0</v>
      </c>
      <c r="AC628">
        <f t="shared" si="29"/>
        <v>36</v>
      </c>
    </row>
    <row r="629" spans="1:29" x14ac:dyDescent="0.2">
      <c r="A629" t="s">
        <v>368</v>
      </c>
      <c r="B629" t="s">
        <v>25</v>
      </c>
      <c r="C629" s="6">
        <v>45219</v>
      </c>
      <c r="D629" s="7">
        <v>14.666499999999999</v>
      </c>
      <c r="E629" s="6">
        <v>45260</v>
      </c>
      <c r="F629" s="7">
        <v>16.6815</v>
      </c>
      <c r="G629">
        <v>1</v>
      </c>
      <c r="H629">
        <v>0</v>
      </c>
      <c r="J629" s="7"/>
      <c r="K629" s="8"/>
      <c r="M629" s="7"/>
      <c r="N629" s="8"/>
      <c r="O629" s="9" cm="1">
        <f t="array" ref="O629">_xlfn.IFS(AND(B629="Short",F629=Q629),(D629-F629)/D629,AND(B629="Long",F629=Q629),(F629/D629)-1,AND(B629="Long",F629&lt;&gt;Q629),(F629/D629)-1,AND(B629="Short",F629&lt;&gt;Q629),(D629-F629)/D629)</f>
        <v>0.13738792486278251</v>
      </c>
      <c r="P629" t="s">
        <v>23</v>
      </c>
      <c r="Q629" s="7">
        <v>16.6815</v>
      </c>
      <c r="R629" s="8">
        <v>45219</v>
      </c>
      <c r="S629" s="10">
        <f t="shared" si="27"/>
        <v>41</v>
      </c>
      <c r="T629" s="10">
        <v>1</v>
      </c>
      <c r="V629" s="11" t="str">
        <f t="shared" si="28"/>
        <v>1</v>
      </c>
      <c r="X629" s="10">
        <v>0</v>
      </c>
      <c r="AC629">
        <f t="shared" si="29"/>
        <v>41</v>
      </c>
    </row>
    <row r="630" spans="1:29" hidden="1" x14ac:dyDescent="0.2">
      <c r="A630" t="s">
        <v>358</v>
      </c>
      <c r="B630" t="s">
        <v>25</v>
      </c>
      <c r="C630" s="6">
        <v>44677</v>
      </c>
      <c r="D630" s="7">
        <v>123.199</v>
      </c>
      <c r="E630" s="6">
        <v>44916</v>
      </c>
      <c r="F630" s="7">
        <v>140.489</v>
      </c>
      <c r="G630">
        <v>1</v>
      </c>
      <c r="H630">
        <v>0</v>
      </c>
      <c r="J630" s="7"/>
      <c r="K630" s="8"/>
      <c r="M630" s="7"/>
      <c r="N630" s="8"/>
      <c r="O630" s="9" cm="1">
        <f t="array" ref="O630">_xlfn.IFS(AND(B630="Short",F630=Q630),(D630-F630)/D630,AND(B630="Long",F630=Q630),(F630/D630)-1,AND(B630="Long",F630&lt;&gt;Q630),(F630/D630)-1,AND(B630="Short",F630&lt;&gt;Q630),(D630-F630)/D630)</f>
        <v>0.14034204823091101</v>
      </c>
      <c r="P630" t="s">
        <v>23</v>
      </c>
      <c r="Q630" s="7">
        <v>140.489</v>
      </c>
      <c r="R630" s="8">
        <v>44677</v>
      </c>
      <c r="S630" s="10">
        <f t="shared" si="27"/>
        <v>239</v>
      </c>
      <c r="T630" s="10">
        <v>1</v>
      </c>
      <c r="V630" s="11" t="str">
        <f t="shared" si="28"/>
        <v>1</v>
      </c>
      <c r="X630" s="10">
        <v>0</v>
      </c>
      <c r="AC630">
        <f t="shared" si="29"/>
        <v>239</v>
      </c>
    </row>
    <row r="631" spans="1:29" hidden="1" x14ac:dyDescent="0.2">
      <c r="A631" t="s">
        <v>373</v>
      </c>
      <c r="B631" t="s">
        <v>25</v>
      </c>
      <c r="C631" s="6">
        <v>43906</v>
      </c>
      <c r="D631" s="7">
        <v>42.378999999999998</v>
      </c>
      <c r="E631" s="6">
        <v>43950</v>
      </c>
      <c r="F631" s="7">
        <v>47.768999999999998</v>
      </c>
      <c r="G631">
        <v>1</v>
      </c>
      <c r="H631">
        <v>0</v>
      </c>
      <c r="J631" s="7"/>
      <c r="K631" s="8"/>
      <c r="M631" s="7"/>
      <c r="N631" s="8"/>
      <c r="O631" s="9" cm="1">
        <f t="array" ref="O631">_xlfn.IFS(AND(B631="Short",F631=Q631),(D631-F631)/D631,AND(B631="Long",F631=Q631),(F631/D631)-1,AND(B631="Long",F631&lt;&gt;Q631),(F631/D631)-1,AND(B631="Short",F631&lt;&gt;Q631),(D631-F631)/D631)</f>
        <v>0.12718563439439357</v>
      </c>
      <c r="P631" t="s">
        <v>23</v>
      </c>
      <c r="Q631" s="7">
        <v>47.768999999999998</v>
      </c>
      <c r="R631" s="8">
        <v>43906</v>
      </c>
      <c r="S631" s="10">
        <f t="shared" si="27"/>
        <v>44</v>
      </c>
      <c r="T631" s="10">
        <v>1</v>
      </c>
      <c r="V631" s="11" t="str">
        <f t="shared" si="28"/>
        <v>1</v>
      </c>
      <c r="X631" s="10">
        <v>0</v>
      </c>
      <c r="AC631">
        <f t="shared" si="29"/>
        <v>44</v>
      </c>
    </row>
    <row r="632" spans="1:29" hidden="1" x14ac:dyDescent="0.2">
      <c r="A632" t="s">
        <v>373</v>
      </c>
      <c r="B632" t="s">
        <v>22</v>
      </c>
      <c r="C632" s="6">
        <v>44225</v>
      </c>
      <c r="D632" s="7">
        <v>71.846999999999994</v>
      </c>
      <c r="E632" s="6">
        <v>44592</v>
      </c>
      <c r="F632" s="7">
        <v>113.26</v>
      </c>
      <c r="G632">
        <v>0</v>
      </c>
      <c r="H632">
        <v>0</v>
      </c>
      <c r="J632" s="7"/>
      <c r="K632" s="8"/>
      <c r="M632" s="7"/>
      <c r="N632" s="8"/>
      <c r="O632" s="9" cm="1">
        <f t="array" ref="O632">_xlfn.IFS(AND(B632="Short",F632=Q632),(D632-F632)/D632,AND(B632="Long",F632=Q632),(F632/D632)-1,AND(B632="Long",F632&lt;&gt;Q632),(F632/D632)-1,AND(B632="Short",F632&lt;&gt;Q632),(D632-F632)/D632)</f>
        <v>-0.5764054170668228</v>
      </c>
      <c r="P632" t="s">
        <v>23</v>
      </c>
      <c r="Q632" s="7">
        <v>64.016999999999996</v>
      </c>
      <c r="R632" s="8">
        <v>44225</v>
      </c>
      <c r="S632" s="10">
        <f t="shared" si="27"/>
        <v>367</v>
      </c>
      <c r="T632" s="10">
        <v>0</v>
      </c>
      <c r="V632" s="11" t="b">
        <f t="shared" si="28"/>
        <v>0</v>
      </c>
      <c r="X632" s="10">
        <v>0</v>
      </c>
      <c r="AC632" t="b">
        <f t="shared" si="29"/>
        <v>0</v>
      </c>
    </row>
    <row r="633" spans="1:29" x14ac:dyDescent="0.2">
      <c r="A633" t="s">
        <v>358</v>
      </c>
      <c r="B633" t="s">
        <v>25</v>
      </c>
      <c r="C633" s="6">
        <v>44985</v>
      </c>
      <c r="D633" s="7">
        <v>130.173</v>
      </c>
      <c r="E633" s="6">
        <v>45044</v>
      </c>
      <c r="F633" s="7">
        <v>147.803</v>
      </c>
      <c r="G633">
        <v>1</v>
      </c>
      <c r="H633">
        <v>0</v>
      </c>
      <c r="J633" s="7"/>
      <c r="K633" s="8"/>
      <c r="M633" s="7"/>
      <c r="N633" s="8"/>
      <c r="O633" s="9" cm="1">
        <f t="array" ref="O633">_xlfn.IFS(AND(B633="Short",F633=Q633),(D633-F633)/D633,AND(B633="Long",F633=Q633),(F633/D633)-1,AND(B633="Long",F633&lt;&gt;Q633),(F633/D633)-1,AND(B633="Short",F633&lt;&gt;Q633),(D633-F633)/D633)</f>
        <v>0.13543515168276055</v>
      </c>
      <c r="P633" t="s">
        <v>23</v>
      </c>
      <c r="Q633" s="7">
        <v>147.803</v>
      </c>
      <c r="R633" s="8">
        <v>44985</v>
      </c>
      <c r="S633" s="10">
        <f t="shared" si="27"/>
        <v>59</v>
      </c>
      <c r="T633" s="10">
        <v>1</v>
      </c>
      <c r="V633" s="11" t="str">
        <f t="shared" si="28"/>
        <v>1</v>
      </c>
      <c r="X633" s="10">
        <v>0</v>
      </c>
      <c r="AC633">
        <f t="shared" si="29"/>
        <v>59</v>
      </c>
    </row>
    <row r="634" spans="1:29" hidden="1" x14ac:dyDescent="0.2">
      <c r="A634" t="s">
        <v>361</v>
      </c>
      <c r="B634" t="s">
        <v>25</v>
      </c>
      <c r="C634" s="6">
        <v>43902</v>
      </c>
      <c r="D634" s="7">
        <v>201.149</v>
      </c>
      <c r="E634" s="6">
        <v>43903</v>
      </c>
      <c r="F634" s="7">
        <v>223.43899999999999</v>
      </c>
      <c r="G634">
        <v>1</v>
      </c>
      <c r="H634">
        <v>0</v>
      </c>
      <c r="J634" s="7"/>
      <c r="K634" s="8"/>
      <c r="M634" s="7"/>
      <c r="N634" s="8"/>
      <c r="O634" s="9" cm="1">
        <f t="array" ref="O634">_xlfn.IFS(AND(B634="Short",F634=Q634),(D634-F634)/D634,AND(B634="Long",F634=Q634),(F634/D634)-1,AND(B634="Long",F634&lt;&gt;Q634),(F634/D634)-1,AND(B634="Short",F634&lt;&gt;Q634),(D634-F634)/D634)</f>
        <v>0.1108133771482831</v>
      </c>
      <c r="P634" t="s">
        <v>23</v>
      </c>
      <c r="Q634" s="7">
        <v>223.43899999999999</v>
      </c>
      <c r="R634" s="8">
        <v>43902</v>
      </c>
      <c r="S634" s="10">
        <f t="shared" si="27"/>
        <v>1</v>
      </c>
      <c r="T634" s="10">
        <v>1</v>
      </c>
      <c r="V634" s="11" t="str">
        <f t="shared" si="28"/>
        <v>1</v>
      </c>
      <c r="X634" s="10">
        <v>0</v>
      </c>
      <c r="AC634">
        <f t="shared" si="29"/>
        <v>1</v>
      </c>
    </row>
    <row r="635" spans="1:29" hidden="1" x14ac:dyDescent="0.2">
      <c r="A635" t="s">
        <v>361</v>
      </c>
      <c r="B635" t="s">
        <v>22</v>
      </c>
      <c r="C635" s="6">
        <v>43903</v>
      </c>
      <c r="D635" s="7">
        <v>224.32499999999999</v>
      </c>
      <c r="E635" s="6">
        <v>43903</v>
      </c>
      <c r="F635" s="7">
        <v>195.67500000000001</v>
      </c>
      <c r="G635">
        <v>1</v>
      </c>
      <c r="H635">
        <v>0</v>
      </c>
      <c r="J635" s="7"/>
      <c r="K635" s="8"/>
      <c r="M635" s="7"/>
      <c r="N635" s="8"/>
      <c r="O635" s="9" cm="1">
        <f t="array" ref="O635">_xlfn.IFS(AND(B635="Short",F635=Q635),(D635-F635)/D635,AND(B635="Long",F635=Q635),(F635/D635)-1,AND(B635="Long",F635&lt;&gt;Q635),(F635/D635)-1,AND(B635="Short",F635&lt;&gt;Q635),(D635-F635)/D635)</f>
        <v>0.12771648278167827</v>
      </c>
      <c r="P635" t="s">
        <v>23</v>
      </c>
      <c r="Q635" s="7">
        <v>195.67500000000001</v>
      </c>
      <c r="R635" s="8">
        <v>43903</v>
      </c>
      <c r="S635" s="10">
        <f t="shared" si="27"/>
        <v>0</v>
      </c>
      <c r="T635" s="10">
        <v>1</v>
      </c>
      <c r="V635" s="11" t="str">
        <f t="shared" si="28"/>
        <v>1</v>
      </c>
      <c r="X635" s="10">
        <v>0</v>
      </c>
      <c r="AC635">
        <f t="shared" si="29"/>
        <v>0</v>
      </c>
    </row>
    <row r="636" spans="1:29" hidden="1" x14ac:dyDescent="0.2">
      <c r="A636" t="s">
        <v>361</v>
      </c>
      <c r="B636" t="s">
        <v>22</v>
      </c>
      <c r="C636" s="6">
        <v>43914</v>
      </c>
      <c r="D636" s="7">
        <v>156.506</v>
      </c>
      <c r="E636" s="6">
        <v>44280</v>
      </c>
      <c r="F636" s="7">
        <v>306.58999999999997</v>
      </c>
      <c r="G636">
        <v>0</v>
      </c>
      <c r="H636">
        <v>0</v>
      </c>
      <c r="J636" s="7"/>
      <c r="K636" s="8"/>
      <c r="M636" s="7"/>
      <c r="N636" s="8"/>
      <c r="O636" s="9" cm="1">
        <f t="array" ref="O636">_xlfn.IFS(AND(B636="Short",F636=Q636),(D636-F636)/D636,AND(B636="Long",F636=Q636),(F636/D636)-1,AND(B636="Long",F636&lt;&gt;Q636),(F636/D636)-1,AND(B636="Short",F636&lt;&gt;Q636),(D636-F636)/D636)</f>
        <v>-0.95896642940206744</v>
      </c>
      <c r="P636" t="s">
        <v>23</v>
      </c>
      <c r="Q636" s="7">
        <v>141.76599999999999</v>
      </c>
      <c r="R636" s="8">
        <v>43914</v>
      </c>
      <c r="S636" s="10">
        <f t="shared" si="27"/>
        <v>366</v>
      </c>
      <c r="T636" s="10">
        <v>0</v>
      </c>
      <c r="V636" s="11" t="b">
        <f t="shared" si="28"/>
        <v>0</v>
      </c>
      <c r="X636" s="10">
        <v>0</v>
      </c>
      <c r="AC636" t="b">
        <f t="shared" si="29"/>
        <v>0</v>
      </c>
    </row>
    <row r="637" spans="1:29" hidden="1" x14ac:dyDescent="0.2">
      <c r="A637" t="s">
        <v>361</v>
      </c>
      <c r="B637" t="s">
        <v>22</v>
      </c>
      <c r="C637" s="6">
        <v>44708</v>
      </c>
      <c r="D637" s="7">
        <v>413.54599999999999</v>
      </c>
      <c r="E637" s="6">
        <v>44747</v>
      </c>
      <c r="F637" s="7">
        <v>374.00599999999997</v>
      </c>
      <c r="G637">
        <v>1</v>
      </c>
      <c r="H637">
        <v>0</v>
      </c>
      <c r="J637" s="7"/>
      <c r="K637" s="8"/>
      <c r="M637" s="7"/>
      <c r="N637" s="8"/>
      <c r="O637" s="9" cm="1">
        <f t="array" ref="O637">_xlfn.IFS(AND(B637="Short",F637=Q637),(D637-F637)/D637,AND(B637="Long",F637=Q637),(F637/D637)-1,AND(B637="Long",F637&lt;&gt;Q637),(F637/D637)-1,AND(B637="Short",F637&lt;&gt;Q637),(D637-F637)/D637)</f>
        <v>9.5612096356874496E-2</v>
      </c>
      <c r="P637" t="s">
        <v>23</v>
      </c>
      <c r="Q637" s="7">
        <v>374.00599999999997</v>
      </c>
      <c r="R637" s="8">
        <v>44708</v>
      </c>
      <c r="S637" s="10">
        <f t="shared" si="27"/>
        <v>39</v>
      </c>
      <c r="T637" s="10">
        <v>1</v>
      </c>
      <c r="V637" s="11" t="str">
        <f t="shared" si="28"/>
        <v>1</v>
      </c>
      <c r="X637" s="10">
        <v>0</v>
      </c>
      <c r="AC637">
        <f t="shared" si="29"/>
        <v>39</v>
      </c>
    </row>
    <row r="638" spans="1:29" hidden="1" x14ac:dyDescent="0.2">
      <c r="A638" t="s">
        <v>361</v>
      </c>
      <c r="B638" t="s">
        <v>22</v>
      </c>
      <c r="C638" s="6">
        <v>45261</v>
      </c>
      <c r="D638" s="7">
        <v>470.279</v>
      </c>
      <c r="E638" s="6">
        <v>45400</v>
      </c>
      <c r="F638" s="7">
        <v>421.06900000000002</v>
      </c>
      <c r="G638">
        <v>1</v>
      </c>
      <c r="H638">
        <v>0</v>
      </c>
      <c r="J638" s="7"/>
      <c r="K638" s="8"/>
      <c r="M638" s="7"/>
      <c r="N638" s="8"/>
      <c r="O638" s="9" cm="1">
        <f t="array" ref="O638">_xlfn.IFS(AND(B638="Short",F638=Q638),(D638-F638)/D638,AND(B638="Long",F638=Q638),(F638/D638)-1,AND(B638="Long",F638&lt;&gt;Q638),(F638/D638)-1,AND(B638="Short",F638&lt;&gt;Q638),(D638-F638)/D638)</f>
        <v>0.10464001156760132</v>
      </c>
      <c r="P638" t="s">
        <v>23</v>
      </c>
      <c r="Q638" s="7">
        <v>421.06900000000002</v>
      </c>
      <c r="R638" s="8">
        <v>45261</v>
      </c>
      <c r="S638" s="10">
        <f t="shared" si="27"/>
        <v>139</v>
      </c>
      <c r="T638" s="10">
        <v>1</v>
      </c>
      <c r="V638" s="11" t="str">
        <f t="shared" si="28"/>
        <v>1</v>
      </c>
      <c r="X638" s="10">
        <v>0</v>
      </c>
      <c r="AC638">
        <f t="shared" si="29"/>
        <v>139</v>
      </c>
    </row>
    <row r="639" spans="1:29" hidden="1" x14ac:dyDescent="0.2">
      <c r="A639" t="s">
        <v>366</v>
      </c>
      <c r="B639" t="s">
        <v>22</v>
      </c>
      <c r="C639" s="6">
        <v>43894</v>
      </c>
      <c r="D639" s="7">
        <v>287.14</v>
      </c>
      <c r="E639" s="6">
        <v>43902</v>
      </c>
      <c r="F639" s="7">
        <v>258.54000000000002</v>
      </c>
      <c r="G639">
        <v>1</v>
      </c>
      <c r="H639">
        <v>0</v>
      </c>
      <c r="J639" s="7"/>
      <c r="K639" s="8"/>
      <c r="M639" s="7"/>
      <c r="N639" s="8"/>
      <c r="O639" s="9" cm="1">
        <f t="array" ref="O639">_xlfn.IFS(AND(B639="Short",F639=Q639),(D639-F639)/D639,AND(B639="Long",F639=Q639),(F639/D639)-1,AND(B639="Long",F639&lt;&gt;Q639),(F639/D639)-1,AND(B639="Short",F639&lt;&gt;Q639),(D639-F639)/D639)</f>
        <v>9.9602981124190179E-2</v>
      </c>
      <c r="P639" t="s">
        <v>23</v>
      </c>
      <c r="Q639" s="7">
        <v>258.54000000000002</v>
      </c>
      <c r="R639" s="8">
        <v>43894</v>
      </c>
      <c r="S639" s="10">
        <f t="shared" si="27"/>
        <v>8</v>
      </c>
      <c r="T639" s="10">
        <v>1</v>
      </c>
      <c r="V639" s="11" t="str">
        <f t="shared" si="28"/>
        <v>1</v>
      </c>
      <c r="X639" s="10">
        <v>0</v>
      </c>
      <c r="AC639">
        <f t="shared" si="29"/>
        <v>8</v>
      </c>
    </row>
    <row r="640" spans="1:29" hidden="1" x14ac:dyDescent="0.2">
      <c r="A640" t="s">
        <v>404</v>
      </c>
      <c r="B640" t="s">
        <v>25</v>
      </c>
      <c r="C640" s="6">
        <v>43906</v>
      </c>
      <c r="D640" s="7">
        <v>157.90199999999999</v>
      </c>
      <c r="E640" s="6">
        <v>43908</v>
      </c>
      <c r="F640" s="7">
        <v>186.922</v>
      </c>
      <c r="G640">
        <v>1</v>
      </c>
      <c r="H640">
        <v>0</v>
      </c>
      <c r="J640" s="7"/>
      <c r="K640" s="8"/>
      <c r="M640" s="7"/>
      <c r="N640" s="8"/>
      <c r="O640" s="9" cm="1">
        <f t="array" ref="O640">_xlfn.IFS(AND(B640="Short",F640=Q640),(D640-F640)/D640,AND(B640="Long",F640=Q640),(F640/D640)-1,AND(B640="Long",F640&lt;&gt;Q640),(F640/D640)-1,AND(B640="Short",F640&lt;&gt;Q640),(D640-F640)/D640)</f>
        <v>0.18378487922888898</v>
      </c>
      <c r="P640" t="s">
        <v>23</v>
      </c>
      <c r="Q640" s="7">
        <v>186.922</v>
      </c>
      <c r="R640" s="8">
        <v>43906</v>
      </c>
      <c r="S640" s="10">
        <f t="shared" si="27"/>
        <v>2</v>
      </c>
      <c r="T640" s="10">
        <v>1</v>
      </c>
      <c r="V640" s="11" t="str">
        <f t="shared" si="28"/>
        <v>1</v>
      </c>
      <c r="X640" s="10">
        <v>0</v>
      </c>
      <c r="AC640">
        <f t="shared" si="29"/>
        <v>2</v>
      </c>
    </row>
    <row r="641" spans="1:29" x14ac:dyDescent="0.2">
      <c r="A641" t="s">
        <v>404</v>
      </c>
      <c r="B641" t="s">
        <v>25</v>
      </c>
      <c r="C641" s="6">
        <v>45048</v>
      </c>
      <c r="D641" s="7">
        <v>255.041</v>
      </c>
      <c r="E641" s="6">
        <v>45107</v>
      </c>
      <c r="F641" s="7">
        <v>291.05099999999999</v>
      </c>
      <c r="G641">
        <v>1</v>
      </c>
      <c r="H641">
        <v>0</v>
      </c>
      <c r="J641" s="7"/>
      <c r="K641" s="8"/>
      <c r="M641" s="7"/>
      <c r="N641" s="8"/>
      <c r="O641" s="9" cm="1">
        <f t="array" ref="O641">_xlfn.IFS(AND(B641="Short",F641=Q641),(D641-F641)/D641,AND(B641="Long",F641=Q641),(F641/D641)-1,AND(B641="Long",F641&lt;&gt;Q641),(F641/D641)-1,AND(B641="Short",F641&lt;&gt;Q641),(D641-F641)/D641)</f>
        <v>0.14119298465736874</v>
      </c>
      <c r="P641" t="s">
        <v>23</v>
      </c>
      <c r="Q641" s="7">
        <v>291.05099999999999</v>
      </c>
      <c r="R641" s="8">
        <v>45048</v>
      </c>
      <c r="S641" s="10">
        <f t="shared" si="27"/>
        <v>59</v>
      </c>
      <c r="T641" s="10">
        <v>1</v>
      </c>
      <c r="V641" s="11" t="str">
        <f t="shared" si="28"/>
        <v>1</v>
      </c>
      <c r="X641" s="10">
        <v>0</v>
      </c>
      <c r="AC641">
        <f t="shared" si="29"/>
        <v>59</v>
      </c>
    </row>
    <row r="642" spans="1:29" x14ac:dyDescent="0.2">
      <c r="A642" t="s">
        <v>404</v>
      </c>
      <c r="B642" t="s">
        <v>25</v>
      </c>
      <c r="C642" s="6">
        <v>45139</v>
      </c>
      <c r="D642" s="7">
        <v>251.31399999999999</v>
      </c>
      <c r="E642" s="6">
        <v>45412</v>
      </c>
      <c r="F642" s="7">
        <v>314.25400000000002</v>
      </c>
      <c r="G642">
        <v>1</v>
      </c>
      <c r="H642">
        <v>0</v>
      </c>
      <c r="J642" s="7"/>
      <c r="K642" s="8"/>
      <c r="M642" s="7"/>
      <c r="N642" s="8"/>
      <c r="O642" s="9" cm="1">
        <f t="array" ref="O642">_xlfn.IFS(AND(B642="Short",F642=Q642),(D642-F642)/D642,AND(B642="Long",F642=Q642),(F642/D642)-1,AND(B642="Long",F642&lt;&gt;Q642),(F642/D642)-1,AND(B642="Short",F642&lt;&gt;Q642),(D642-F642)/D642)</f>
        <v>0.25044366808056862</v>
      </c>
      <c r="P642" t="s">
        <v>23</v>
      </c>
      <c r="Q642" s="7">
        <v>314.25400000000002</v>
      </c>
      <c r="R642" s="8">
        <v>45139</v>
      </c>
      <c r="S642" s="10">
        <f t="shared" si="27"/>
        <v>273</v>
      </c>
      <c r="T642" s="10">
        <v>1</v>
      </c>
      <c r="V642" s="11" t="str">
        <f t="shared" si="28"/>
        <v>1</v>
      </c>
      <c r="X642" s="10">
        <v>0</v>
      </c>
      <c r="AC642">
        <f t="shared" si="29"/>
        <v>273</v>
      </c>
    </row>
    <row r="643" spans="1:29" hidden="1" x14ac:dyDescent="0.2">
      <c r="A643" t="s">
        <v>371</v>
      </c>
      <c r="B643" t="s">
        <v>25</v>
      </c>
      <c r="C643" s="6">
        <v>43906</v>
      </c>
      <c r="D643" s="7">
        <v>129.63</v>
      </c>
      <c r="E643" s="6">
        <v>43927</v>
      </c>
      <c r="F643" s="7">
        <v>145.43</v>
      </c>
      <c r="G643">
        <v>1</v>
      </c>
      <c r="H643">
        <v>0</v>
      </c>
      <c r="J643" s="7"/>
      <c r="K643" s="8"/>
      <c r="M643" s="7"/>
      <c r="N643" s="8"/>
      <c r="O643" s="9" cm="1">
        <f t="array" ref="O643">_xlfn.IFS(AND(B643="Short",F643=Q643),(D643-F643)/D643,AND(B643="Long",F643=Q643),(F643/D643)-1,AND(B643="Long",F643&lt;&gt;Q643),(F643/D643)-1,AND(B643="Short",F643&lt;&gt;Q643),(D643-F643)/D643)</f>
        <v>0.12188536604181133</v>
      </c>
      <c r="P643" t="s">
        <v>23</v>
      </c>
      <c r="Q643" s="7">
        <v>145.43</v>
      </c>
      <c r="R643" s="8">
        <v>43906</v>
      </c>
      <c r="S643" s="10">
        <f t="shared" ref="S643:S706" si="30">_xlfn.DAYS(E643,C643)</f>
        <v>21</v>
      </c>
      <c r="T643" s="10">
        <v>1</v>
      </c>
      <c r="V643" s="11" t="str">
        <f t="shared" ref="V643:V673" si="31">IF(F643=Q643,"1")</f>
        <v>1</v>
      </c>
      <c r="X643" s="10">
        <v>0</v>
      </c>
      <c r="AC643">
        <f t="shared" si="29"/>
        <v>21</v>
      </c>
    </row>
    <row r="644" spans="1:29" hidden="1" x14ac:dyDescent="0.2">
      <c r="A644" t="s">
        <v>371</v>
      </c>
      <c r="B644" t="s">
        <v>22</v>
      </c>
      <c r="C644" s="6">
        <v>44984</v>
      </c>
      <c r="D644" s="7">
        <v>211.93450000000001</v>
      </c>
      <c r="E644" s="6">
        <v>45000</v>
      </c>
      <c r="F644" s="7">
        <v>192.02950000000001</v>
      </c>
      <c r="G644">
        <v>1</v>
      </c>
      <c r="H644">
        <v>0</v>
      </c>
      <c r="J644" s="7"/>
      <c r="K644" s="8"/>
      <c r="M644" s="7"/>
      <c r="N644" s="8"/>
      <c r="O644" s="9" cm="1">
        <f t="array" ref="O644">_xlfn.IFS(AND(B644="Short",F644=Q644),(D644-F644)/D644,AND(B644="Long",F644=Q644),(F644/D644)-1,AND(B644="Long",F644&lt;&gt;Q644),(F644/D644)-1,AND(B644="Short",F644&lt;&gt;Q644),(D644-F644)/D644)</f>
        <v>9.392052733273723E-2</v>
      </c>
      <c r="P644" t="s">
        <v>23</v>
      </c>
      <c r="Q644" s="7">
        <v>192.02950000000001</v>
      </c>
      <c r="R644" s="8">
        <v>44984</v>
      </c>
      <c r="S644" s="10">
        <f t="shared" si="30"/>
        <v>16</v>
      </c>
      <c r="T644" s="10">
        <v>1</v>
      </c>
      <c r="V644" s="11" t="str">
        <f t="shared" si="31"/>
        <v>1</v>
      </c>
      <c r="X644" s="10">
        <v>0</v>
      </c>
      <c r="AC644">
        <f t="shared" ref="AC644:AC707" si="32">IF(O644&gt;-0.01,_xlfn.DAYS(E644,C644))</f>
        <v>16</v>
      </c>
    </row>
    <row r="645" spans="1:29" hidden="1" x14ac:dyDescent="0.2">
      <c r="A645" t="s">
        <v>373</v>
      </c>
      <c r="B645" t="s">
        <v>25</v>
      </c>
      <c r="C645" s="6">
        <v>44855</v>
      </c>
      <c r="D645" s="7">
        <v>66.843999999999994</v>
      </c>
      <c r="E645" s="6">
        <v>44876</v>
      </c>
      <c r="F645" s="7">
        <v>81.284000000000006</v>
      </c>
      <c r="G645">
        <v>1</v>
      </c>
      <c r="H645">
        <v>0</v>
      </c>
      <c r="J645" s="7"/>
      <c r="K645" s="8"/>
      <c r="M645" s="7"/>
      <c r="N645" s="8"/>
      <c r="O645" s="9" cm="1">
        <f t="array" ref="O645">_xlfn.IFS(AND(B645="Short",F645=Q645),(D645-F645)/D645,AND(B645="Long",F645=Q645),(F645/D645)-1,AND(B645="Long",F645&lt;&gt;Q645),(F645/D645)-1,AND(B645="Short",F645&lt;&gt;Q645),(D645-F645)/D645)</f>
        <v>0.2160253725091259</v>
      </c>
      <c r="P645" t="s">
        <v>23</v>
      </c>
      <c r="Q645" s="7">
        <v>81.284000000000006</v>
      </c>
      <c r="R645" s="8">
        <v>44855</v>
      </c>
      <c r="S645" s="10">
        <f t="shared" si="30"/>
        <v>21</v>
      </c>
      <c r="T645" s="10">
        <v>1</v>
      </c>
      <c r="V645" s="11" t="str">
        <f t="shared" si="31"/>
        <v>1</v>
      </c>
      <c r="X645" s="10">
        <v>0</v>
      </c>
      <c r="AC645">
        <f t="shared" si="32"/>
        <v>21</v>
      </c>
    </row>
    <row r="646" spans="1:29" x14ac:dyDescent="0.2">
      <c r="A646" t="s">
        <v>373</v>
      </c>
      <c r="B646" t="s">
        <v>25</v>
      </c>
      <c r="C646" s="6">
        <v>45133</v>
      </c>
      <c r="D646" s="7">
        <v>72.820999999999998</v>
      </c>
      <c r="E646" s="6">
        <v>45245</v>
      </c>
      <c r="F646" s="7">
        <v>81.031000000000006</v>
      </c>
      <c r="G646">
        <v>1</v>
      </c>
      <c r="H646">
        <v>0</v>
      </c>
      <c r="J646" s="7"/>
      <c r="K646" s="8"/>
      <c r="M646" s="7"/>
      <c r="N646" s="8"/>
      <c r="O646" s="9" cm="1">
        <f t="array" ref="O646">_xlfn.IFS(AND(B646="Short",F646=Q646),(D646-F646)/D646,AND(B646="Long",F646=Q646),(F646/D646)-1,AND(B646="Long",F646&lt;&gt;Q646),(F646/D646)-1,AND(B646="Short",F646&lt;&gt;Q646),(D646-F646)/D646)</f>
        <v>0.11274220348525854</v>
      </c>
      <c r="P646" t="s">
        <v>23</v>
      </c>
      <c r="Q646" s="7">
        <v>81.031000000000006</v>
      </c>
      <c r="R646" s="8">
        <v>45133</v>
      </c>
      <c r="S646" s="10">
        <f t="shared" si="30"/>
        <v>112</v>
      </c>
      <c r="T646" s="10">
        <v>1</v>
      </c>
      <c r="V646" s="11" t="str">
        <f t="shared" si="31"/>
        <v>1</v>
      </c>
      <c r="X646" s="10">
        <v>0</v>
      </c>
      <c r="AC646">
        <f t="shared" si="32"/>
        <v>112</v>
      </c>
    </row>
    <row r="647" spans="1:29" hidden="1" x14ac:dyDescent="0.2">
      <c r="A647" t="s">
        <v>375</v>
      </c>
      <c r="B647" t="s">
        <v>22</v>
      </c>
      <c r="C647" s="6">
        <v>44042</v>
      </c>
      <c r="D647" s="7">
        <v>136.262</v>
      </c>
      <c r="E647" s="6">
        <v>44410</v>
      </c>
      <c r="F647" s="7">
        <v>191.94</v>
      </c>
      <c r="G647">
        <v>0</v>
      </c>
      <c r="H647">
        <v>0</v>
      </c>
      <c r="J647" s="7"/>
      <c r="K647" s="8"/>
      <c r="M647" s="7"/>
      <c r="N647" s="8"/>
      <c r="O647" s="9" cm="1">
        <f t="array" ref="O647">_xlfn.IFS(AND(B647="Short",F647=Q647),(D647-F647)/D647,AND(B647="Long",F647=Q647),(F647/D647)-1,AND(B647="Long",F647&lt;&gt;Q647),(F647/D647)-1,AND(B647="Short",F647&lt;&gt;Q647),(D647-F647)/D647)</f>
        <v>-0.40860988390013353</v>
      </c>
      <c r="P647" t="s">
        <v>23</v>
      </c>
      <c r="Q647" s="7">
        <v>122.282</v>
      </c>
      <c r="R647" s="8">
        <v>44042</v>
      </c>
      <c r="S647" s="10">
        <f t="shared" si="30"/>
        <v>368</v>
      </c>
      <c r="T647" s="10">
        <v>0</v>
      </c>
      <c r="V647" s="11" t="b">
        <f t="shared" si="31"/>
        <v>0</v>
      </c>
      <c r="X647" s="10">
        <v>0</v>
      </c>
      <c r="AC647" t="b">
        <f t="shared" si="32"/>
        <v>0</v>
      </c>
    </row>
    <row r="648" spans="1:29" hidden="1" x14ac:dyDescent="0.2">
      <c r="A648" t="s">
        <v>376</v>
      </c>
      <c r="B648" t="s">
        <v>25</v>
      </c>
      <c r="C648" s="6">
        <v>43899</v>
      </c>
      <c r="D648" s="7">
        <v>44.620699999999999</v>
      </c>
      <c r="E648" s="6">
        <v>43907</v>
      </c>
      <c r="F648" s="7">
        <v>49.560699999999997</v>
      </c>
      <c r="G648">
        <v>1</v>
      </c>
      <c r="H648">
        <v>0</v>
      </c>
      <c r="J648" s="7"/>
      <c r="K648" s="8"/>
      <c r="M648" s="7"/>
      <c r="N648" s="8"/>
      <c r="O648" s="9" cm="1">
        <f t="array" ref="O648">_xlfn.IFS(AND(B648="Short",F648=Q648),(D648-F648)/D648,AND(B648="Long",F648=Q648),(F648/D648)-1,AND(B648="Long",F648&lt;&gt;Q648),(F648/D648)-1,AND(B648="Short",F648&lt;&gt;Q648),(D648-F648)/D648)</f>
        <v>0.11071094805773996</v>
      </c>
      <c r="P648" t="s">
        <v>23</v>
      </c>
      <c r="Q648" s="7">
        <v>49.560699999999997</v>
      </c>
      <c r="R648" s="8">
        <v>43899</v>
      </c>
      <c r="S648" s="10">
        <f t="shared" si="30"/>
        <v>8</v>
      </c>
      <c r="T648" s="10">
        <v>1</v>
      </c>
      <c r="V648" s="11" t="str">
        <f t="shared" si="31"/>
        <v>1</v>
      </c>
      <c r="X648" s="10">
        <v>0</v>
      </c>
      <c r="AC648">
        <f t="shared" si="32"/>
        <v>8</v>
      </c>
    </row>
    <row r="649" spans="1:29" hidden="1" x14ac:dyDescent="0.2">
      <c r="A649" t="s">
        <v>378</v>
      </c>
      <c r="B649" t="s">
        <v>22</v>
      </c>
      <c r="C649" s="6">
        <v>43776</v>
      </c>
      <c r="D649" s="7">
        <v>113.084</v>
      </c>
      <c r="E649" s="6">
        <v>43888</v>
      </c>
      <c r="F649" s="7">
        <v>99.524000000000001</v>
      </c>
      <c r="G649">
        <v>1</v>
      </c>
      <c r="H649">
        <v>0</v>
      </c>
      <c r="J649" s="7"/>
      <c r="K649" s="8"/>
      <c r="M649" s="7"/>
      <c r="N649" s="8"/>
      <c r="O649" s="9" cm="1">
        <f t="array" ref="O649">_xlfn.IFS(AND(B649="Short",F649=Q649),(D649-F649)/D649,AND(B649="Long",F649=Q649),(F649/D649)-1,AND(B649="Long",F649&lt;&gt;Q649),(F649/D649)-1,AND(B649="Short",F649&lt;&gt;Q649),(D649-F649)/D649)</f>
        <v>0.11991086272151677</v>
      </c>
      <c r="P649" t="s">
        <v>23</v>
      </c>
      <c r="Q649" s="7">
        <v>99.524000000000001</v>
      </c>
      <c r="R649" s="8">
        <v>43776</v>
      </c>
      <c r="S649" s="10">
        <f t="shared" si="30"/>
        <v>112</v>
      </c>
      <c r="T649" s="10">
        <v>1</v>
      </c>
      <c r="V649" s="11" t="str">
        <f t="shared" si="31"/>
        <v>1</v>
      </c>
      <c r="X649" s="10">
        <v>0</v>
      </c>
      <c r="AC649">
        <f t="shared" si="32"/>
        <v>112</v>
      </c>
    </row>
    <row r="650" spans="1:29" hidden="1" x14ac:dyDescent="0.2">
      <c r="A650" t="s">
        <v>378</v>
      </c>
      <c r="B650" t="s">
        <v>25</v>
      </c>
      <c r="C650" s="6">
        <v>43906</v>
      </c>
      <c r="D650" s="7">
        <v>71.619</v>
      </c>
      <c r="E650" s="6">
        <v>43978</v>
      </c>
      <c r="F650" s="7">
        <v>85.009</v>
      </c>
      <c r="G650">
        <v>1</v>
      </c>
      <c r="H650">
        <v>0</v>
      </c>
      <c r="J650" s="7"/>
      <c r="K650" s="8"/>
      <c r="M650" s="7"/>
      <c r="N650" s="8"/>
      <c r="O650" s="9" cm="1">
        <f t="array" ref="O650">_xlfn.IFS(AND(B650="Short",F650=Q650),(D650-F650)/D650,AND(B650="Long",F650=Q650),(F650/D650)-1,AND(B650="Long",F650&lt;&gt;Q650),(F650/D650)-1,AND(B650="Short",F650&lt;&gt;Q650),(D650-F650)/D650)</f>
        <v>0.18696156047976098</v>
      </c>
      <c r="P650" t="s">
        <v>23</v>
      </c>
      <c r="Q650" s="7">
        <v>85.009</v>
      </c>
      <c r="R650" s="8">
        <v>43906</v>
      </c>
      <c r="S650" s="10">
        <f t="shared" si="30"/>
        <v>72</v>
      </c>
      <c r="T650" s="10">
        <v>1</v>
      </c>
      <c r="V650" s="11" t="str">
        <f t="shared" si="31"/>
        <v>1</v>
      </c>
      <c r="X650" s="10">
        <v>0</v>
      </c>
      <c r="AC650">
        <f t="shared" si="32"/>
        <v>72</v>
      </c>
    </row>
    <row r="651" spans="1:29" hidden="1" x14ac:dyDescent="0.2">
      <c r="A651" t="s">
        <v>378</v>
      </c>
      <c r="B651" t="s">
        <v>22</v>
      </c>
      <c r="C651" s="6">
        <v>44144</v>
      </c>
      <c r="D651" s="7">
        <v>76.168000000000006</v>
      </c>
      <c r="E651" s="6">
        <v>44510</v>
      </c>
      <c r="F651" s="7">
        <v>126.27</v>
      </c>
      <c r="G651">
        <v>0</v>
      </c>
      <c r="H651">
        <v>0</v>
      </c>
      <c r="J651" s="7"/>
      <c r="K651" s="8"/>
      <c r="M651" s="7"/>
      <c r="N651" s="8"/>
      <c r="O651" s="9" cm="1">
        <f t="array" ref="O651">_xlfn.IFS(AND(B651="Short",F651=Q651),(D651-F651)/D651,AND(B651="Long",F651=Q651),(F651/D651)-1,AND(B651="Long",F651&lt;&gt;Q651),(F651/D651)-1,AND(B651="Short",F651&lt;&gt;Q651),(D651-F651)/D651)</f>
        <v>-0.6577827959247976</v>
      </c>
      <c r="P651" t="s">
        <v>23</v>
      </c>
      <c r="Q651" s="7">
        <v>67.347999999999999</v>
      </c>
      <c r="R651" s="8">
        <v>44144</v>
      </c>
      <c r="S651" s="10">
        <f t="shared" si="30"/>
        <v>366</v>
      </c>
      <c r="T651" s="10">
        <v>0</v>
      </c>
      <c r="V651" s="11" t="b">
        <f t="shared" si="31"/>
        <v>0</v>
      </c>
      <c r="X651" s="10">
        <v>0</v>
      </c>
      <c r="AC651" t="b">
        <f t="shared" si="32"/>
        <v>0</v>
      </c>
    </row>
    <row r="652" spans="1:29" hidden="1" x14ac:dyDescent="0.2">
      <c r="A652" t="s">
        <v>384</v>
      </c>
      <c r="B652" t="s">
        <v>22</v>
      </c>
      <c r="C652" s="6">
        <v>43763</v>
      </c>
      <c r="D652" s="7">
        <v>143.273</v>
      </c>
      <c r="E652" s="6">
        <v>43910</v>
      </c>
      <c r="F652" s="7">
        <v>126.003</v>
      </c>
      <c r="G652">
        <v>1</v>
      </c>
      <c r="H652">
        <v>0</v>
      </c>
      <c r="J652" s="7"/>
      <c r="K652" s="8"/>
      <c r="M652" s="7"/>
      <c r="N652" s="8"/>
      <c r="O652" s="9" cm="1">
        <f t="array" ref="O652">_xlfn.IFS(AND(B652="Short",F652=Q652),(D652-F652)/D652,AND(B652="Long",F652=Q652),(F652/D652)-1,AND(B652="Long",F652&lt;&gt;Q652),(F652/D652)-1,AND(B652="Short",F652&lt;&gt;Q652),(D652-F652)/D652)</f>
        <v>0.12053911064890102</v>
      </c>
      <c r="P652" t="s">
        <v>23</v>
      </c>
      <c r="Q652" s="7">
        <v>126.003</v>
      </c>
      <c r="R652" s="8">
        <v>43763</v>
      </c>
      <c r="S652" s="10">
        <f t="shared" si="30"/>
        <v>147</v>
      </c>
      <c r="T652" s="10">
        <v>1</v>
      </c>
      <c r="V652" s="11" t="str">
        <f t="shared" si="31"/>
        <v>1</v>
      </c>
      <c r="X652" s="10">
        <v>0</v>
      </c>
      <c r="AC652">
        <f t="shared" si="32"/>
        <v>147</v>
      </c>
    </row>
    <row r="653" spans="1:29" hidden="1" x14ac:dyDescent="0.2">
      <c r="A653" t="s">
        <v>375</v>
      </c>
      <c r="B653" t="s">
        <v>22</v>
      </c>
      <c r="C653" s="6">
        <v>44593</v>
      </c>
      <c r="D653" s="7">
        <v>222.72550000000001</v>
      </c>
      <c r="E653" s="6">
        <v>44616</v>
      </c>
      <c r="F653" s="7">
        <v>199.93049999999999</v>
      </c>
      <c r="G653">
        <v>1</v>
      </c>
      <c r="H653">
        <v>0</v>
      </c>
      <c r="J653" s="7"/>
      <c r="K653" s="8"/>
      <c r="M653" s="7"/>
      <c r="N653" s="8"/>
      <c r="O653" s="9" cm="1">
        <f t="array" ref="O653">_xlfn.IFS(AND(B653="Short",F653=Q653),(D653-F653)/D653,AND(B653="Long",F653=Q653),(F653/D653)-1,AND(B653="Long",F653&lt;&gt;Q653),(F653/D653)-1,AND(B653="Short",F653&lt;&gt;Q653),(D653-F653)/D653)</f>
        <v>0.1023457125475081</v>
      </c>
      <c r="P653" t="s">
        <v>23</v>
      </c>
      <c r="Q653" s="7">
        <v>199.93049999999999</v>
      </c>
      <c r="R653" s="8">
        <v>44593</v>
      </c>
      <c r="S653" s="10">
        <f t="shared" si="30"/>
        <v>23</v>
      </c>
      <c r="T653" s="10">
        <v>1</v>
      </c>
      <c r="V653" s="11" t="str">
        <f t="shared" si="31"/>
        <v>1</v>
      </c>
      <c r="X653" s="10">
        <v>0</v>
      </c>
      <c r="AC653">
        <f t="shared" si="32"/>
        <v>23</v>
      </c>
    </row>
    <row r="654" spans="1:29" hidden="1" x14ac:dyDescent="0.2">
      <c r="A654" t="s">
        <v>382</v>
      </c>
      <c r="B654" t="s">
        <v>25</v>
      </c>
      <c r="C654" s="6">
        <v>43899</v>
      </c>
      <c r="D654" s="7">
        <v>102.458</v>
      </c>
      <c r="E654" s="6">
        <v>43949</v>
      </c>
      <c r="F654" s="7">
        <v>117.13800000000001</v>
      </c>
      <c r="G654">
        <v>1</v>
      </c>
      <c r="H654">
        <v>0</v>
      </c>
      <c r="J654" s="7"/>
      <c r="K654" s="8"/>
      <c r="M654" s="7"/>
      <c r="N654" s="8"/>
      <c r="O654" s="9" cm="1">
        <f t="array" ref="O654">_xlfn.IFS(AND(B654="Short",F654=Q654),(D654-F654)/D654,AND(B654="Long",F654=Q654),(F654/D654)-1,AND(B654="Long",F654&lt;&gt;Q654),(F654/D654)-1,AND(B654="Short",F654&lt;&gt;Q654),(D654-F654)/D654)</f>
        <v>0.14327822131995549</v>
      </c>
      <c r="P654" t="s">
        <v>23</v>
      </c>
      <c r="Q654" s="7">
        <v>117.13800000000001</v>
      </c>
      <c r="R654" s="8">
        <v>43899</v>
      </c>
      <c r="S654" s="10">
        <f t="shared" si="30"/>
        <v>50</v>
      </c>
      <c r="T654" s="10">
        <v>1</v>
      </c>
      <c r="V654" s="11" t="str">
        <f t="shared" si="31"/>
        <v>1</v>
      </c>
      <c r="X654" s="10">
        <v>0</v>
      </c>
      <c r="AC654">
        <f t="shared" si="32"/>
        <v>50</v>
      </c>
    </row>
    <row r="655" spans="1:29" hidden="1" x14ac:dyDescent="0.2">
      <c r="A655" t="s">
        <v>405</v>
      </c>
      <c r="B655" t="s">
        <v>25</v>
      </c>
      <c r="C655" s="6">
        <v>43906</v>
      </c>
      <c r="D655" s="7">
        <v>26.242999999999999</v>
      </c>
      <c r="E655" s="6">
        <v>43930</v>
      </c>
      <c r="F655" s="7">
        <v>29.773</v>
      </c>
      <c r="G655">
        <v>1</v>
      </c>
      <c r="H655">
        <v>0</v>
      </c>
      <c r="J655" s="7"/>
      <c r="K655" s="8"/>
      <c r="M655" s="7"/>
      <c r="N655" s="8"/>
      <c r="O655" s="9" cm="1">
        <f t="array" ref="O655">_xlfn.IFS(AND(B655="Short",F655=Q655),(D655-F655)/D655,AND(B655="Long",F655=Q655),(F655/D655)-1,AND(B655="Long",F655&lt;&gt;Q655),(F655/D655)-1,AND(B655="Short",F655&lt;&gt;Q655),(D655-F655)/D655)</f>
        <v>0.13451206035895291</v>
      </c>
      <c r="P655" t="s">
        <v>23</v>
      </c>
      <c r="Q655" s="7">
        <v>29.773</v>
      </c>
      <c r="R655" s="8">
        <v>43906</v>
      </c>
      <c r="S655" s="10">
        <f t="shared" si="30"/>
        <v>24</v>
      </c>
      <c r="T655" s="10">
        <v>1</v>
      </c>
      <c r="V655" s="11" t="str">
        <f t="shared" si="31"/>
        <v>1</v>
      </c>
      <c r="X655" s="10">
        <v>0</v>
      </c>
      <c r="AC655">
        <f t="shared" si="32"/>
        <v>24</v>
      </c>
    </row>
    <row r="656" spans="1:29" hidden="1" x14ac:dyDescent="0.2">
      <c r="A656" t="s">
        <v>389</v>
      </c>
      <c r="B656" t="s">
        <v>22</v>
      </c>
      <c r="C656" s="6">
        <v>43781</v>
      </c>
      <c r="D656" s="7">
        <v>198.84700000000001</v>
      </c>
      <c r="E656" s="6">
        <v>43896</v>
      </c>
      <c r="F656" s="7">
        <v>177.017</v>
      </c>
      <c r="G656">
        <v>1</v>
      </c>
      <c r="H656">
        <v>0</v>
      </c>
      <c r="J656" s="7"/>
      <c r="K656" s="8"/>
      <c r="M656" s="7"/>
      <c r="N656" s="8"/>
      <c r="O656" s="9" cm="1">
        <f t="array" ref="O656">_xlfn.IFS(AND(B656="Short",F656=Q656),(D656-F656)/D656,AND(B656="Long",F656=Q656),(F656/D656)-1,AND(B656="Long",F656&lt;&gt;Q656),(F656/D656)-1,AND(B656="Short",F656&lt;&gt;Q656),(D656-F656)/D656)</f>
        <v>0.10978289840932984</v>
      </c>
      <c r="P656" t="s">
        <v>23</v>
      </c>
      <c r="Q656" s="7">
        <v>177.017</v>
      </c>
      <c r="R656" s="8">
        <v>43781</v>
      </c>
      <c r="S656" s="10">
        <f t="shared" si="30"/>
        <v>115</v>
      </c>
      <c r="T656" s="10">
        <v>1</v>
      </c>
      <c r="V656" s="11" t="str">
        <f t="shared" si="31"/>
        <v>1</v>
      </c>
      <c r="X656" s="10">
        <v>0</v>
      </c>
      <c r="AC656">
        <f t="shared" si="32"/>
        <v>115</v>
      </c>
    </row>
    <row r="657" spans="1:29" hidden="1" x14ac:dyDescent="0.2">
      <c r="A657" t="s">
        <v>389</v>
      </c>
      <c r="B657" t="s">
        <v>25</v>
      </c>
      <c r="C657" s="6">
        <v>43899</v>
      </c>
      <c r="D657" s="7">
        <v>158.66300000000001</v>
      </c>
      <c r="E657" s="6">
        <v>43948</v>
      </c>
      <c r="F657" s="7">
        <v>181.09299999999999</v>
      </c>
      <c r="G657">
        <v>1</v>
      </c>
      <c r="H657">
        <v>0</v>
      </c>
      <c r="J657" s="7"/>
      <c r="K657" s="8"/>
      <c r="M657" s="7"/>
      <c r="N657" s="8"/>
      <c r="O657" s="9" cm="1">
        <f t="array" ref="O657">_xlfn.IFS(AND(B657="Short",F657=Q657),(D657-F657)/D657,AND(B657="Long",F657=Q657),(F657/D657)-1,AND(B657="Long",F657&lt;&gt;Q657),(F657/D657)-1,AND(B657="Short",F657&lt;&gt;Q657),(D657-F657)/D657)</f>
        <v>0.1413688131448414</v>
      </c>
      <c r="P657" t="s">
        <v>23</v>
      </c>
      <c r="Q657" s="7">
        <v>181.09299999999999</v>
      </c>
      <c r="R657" s="8">
        <v>43899</v>
      </c>
      <c r="S657" s="10">
        <f t="shared" si="30"/>
        <v>49</v>
      </c>
      <c r="T657" s="10">
        <v>1</v>
      </c>
      <c r="V657" s="11" t="str">
        <f t="shared" si="31"/>
        <v>1</v>
      </c>
      <c r="X657" s="10">
        <v>0</v>
      </c>
      <c r="AC657">
        <f t="shared" si="32"/>
        <v>49</v>
      </c>
    </row>
    <row r="658" spans="1:29" hidden="1" x14ac:dyDescent="0.2">
      <c r="A658" t="s">
        <v>405</v>
      </c>
      <c r="B658" t="s">
        <v>22</v>
      </c>
      <c r="C658" s="6">
        <v>44999</v>
      </c>
      <c r="D658" s="7">
        <v>35.558999999999997</v>
      </c>
      <c r="E658" s="6">
        <v>45000</v>
      </c>
      <c r="F658" s="7">
        <v>29.349</v>
      </c>
      <c r="G658">
        <v>1</v>
      </c>
      <c r="H658">
        <v>0</v>
      </c>
      <c r="J658" s="7"/>
      <c r="K658" s="8"/>
      <c r="M658" s="7"/>
      <c r="N658" s="8"/>
      <c r="O658" s="9" cm="1">
        <f t="array" ref="O658">_xlfn.IFS(AND(B658="Short",F658=Q658),(D658-F658)/D658,AND(B658="Long",F658=Q658),(F658/D658)-1,AND(B658="Long",F658&lt;&gt;Q658),(F658/D658)-1,AND(B658="Short",F658&lt;&gt;Q658),(D658-F658)/D658)</f>
        <v>0.17463933181473038</v>
      </c>
      <c r="P658" t="s">
        <v>23</v>
      </c>
      <c r="Q658" s="7">
        <v>29.349</v>
      </c>
      <c r="R658" s="8">
        <v>44999</v>
      </c>
      <c r="S658" s="10">
        <f t="shared" si="30"/>
        <v>1</v>
      </c>
      <c r="T658" s="10">
        <v>1</v>
      </c>
      <c r="V658" s="11" t="str">
        <f t="shared" si="31"/>
        <v>1</v>
      </c>
      <c r="X658" s="10">
        <v>0</v>
      </c>
      <c r="AC658">
        <f t="shared" si="32"/>
        <v>1</v>
      </c>
    </row>
    <row r="659" spans="1:29" hidden="1" x14ac:dyDescent="0.2">
      <c r="A659" t="s">
        <v>405</v>
      </c>
      <c r="B659" t="s">
        <v>22</v>
      </c>
      <c r="C659" s="6">
        <v>45051</v>
      </c>
      <c r="D659" s="7">
        <v>22.954000000000001</v>
      </c>
      <c r="E659" s="6">
        <v>45418</v>
      </c>
      <c r="F659" s="7">
        <v>43.7</v>
      </c>
      <c r="G659">
        <v>0</v>
      </c>
      <c r="H659">
        <v>0</v>
      </c>
      <c r="J659" s="7"/>
      <c r="K659" s="8"/>
      <c r="M659" s="7"/>
      <c r="N659" s="8"/>
      <c r="O659" s="9" cm="1">
        <f t="array" ref="O659">_xlfn.IFS(AND(B659="Short",F659=Q659),(D659-F659)/D659,AND(B659="Long",F659=Q659),(F659/D659)-1,AND(B659="Long",F659&lt;&gt;Q659),(F659/D659)-1,AND(B659="Short",F659&lt;&gt;Q659),(D659-F659)/D659)</f>
        <v>-0.90380761523046105</v>
      </c>
      <c r="P659" t="s">
        <v>23</v>
      </c>
      <c r="Q659" s="7">
        <v>19.594000000000001</v>
      </c>
      <c r="R659" s="8">
        <v>45051</v>
      </c>
      <c r="S659" s="10">
        <f t="shared" si="30"/>
        <v>367</v>
      </c>
      <c r="T659" s="10">
        <v>0</v>
      </c>
      <c r="V659" s="11" t="b">
        <f t="shared" si="31"/>
        <v>0</v>
      </c>
      <c r="X659" s="10">
        <v>0</v>
      </c>
      <c r="AC659" t="b">
        <f t="shared" si="32"/>
        <v>0</v>
      </c>
    </row>
    <row r="660" spans="1:29" hidden="1" x14ac:dyDescent="0.2">
      <c r="A660" t="s">
        <v>389</v>
      </c>
      <c r="B660" t="s">
        <v>22</v>
      </c>
      <c r="C660" s="6">
        <v>44769</v>
      </c>
      <c r="D660" s="7">
        <v>245.94399999999999</v>
      </c>
      <c r="E660" s="6">
        <v>44830</v>
      </c>
      <c r="F660" s="7">
        <v>216.48400000000001</v>
      </c>
      <c r="G660">
        <v>1</v>
      </c>
      <c r="H660">
        <v>0</v>
      </c>
      <c r="J660" s="7"/>
      <c r="K660" s="8"/>
      <c r="M660" s="7"/>
      <c r="N660" s="8"/>
      <c r="O660" s="9" cm="1">
        <f t="array" ref="O660">_xlfn.IFS(AND(B660="Short",F660=Q660),(D660-F660)/D660,AND(B660="Long",F660=Q660),(F660/D660)-1,AND(B660="Long",F660&lt;&gt;Q660),(F660/D660)-1,AND(B660="Short",F660&lt;&gt;Q660),(D660-F660)/D660)</f>
        <v>0.11978336531893431</v>
      </c>
      <c r="P660" t="s">
        <v>23</v>
      </c>
      <c r="Q660" s="7">
        <v>216.48400000000001</v>
      </c>
      <c r="R660" s="8">
        <v>44769</v>
      </c>
      <c r="S660" s="10">
        <f t="shared" si="30"/>
        <v>61</v>
      </c>
      <c r="T660" s="10">
        <v>1</v>
      </c>
      <c r="V660" s="11" t="str">
        <f t="shared" si="31"/>
        <v>1</v>
      </c>
      <c r="X660" s="10">
        <v>0</v>
      </c>
      <c r="AC660">
        <f t="shared" si="32"/>
        <v>61</v>
      </c>
    </row>
    <row r="661" spans="1:29" x14ac:dyDescent="0.2">
      <c r="A661" t="s">
        <v>389</v>
      </c>
      <c r="B661" t="s">
        <v>25</v>
      </c>
      <c r="C661" s="6">
        <v>45139</v>
      </c>
      <c r="D661" s="7">
        <v>305.42899999999997</v>
      </c>
      <c r="E661" s="6">
        <v>45505</v>
      </c>
      <c r="F661" s="7">
        <v>264.62</v>
      </c>
      <c r="G661">
        <v>0</v>
      </c>
      <c r="H661">
        <v>0</v>
      </c>
      <c r="J661" s="7"/>
      <c r="K661" s="8"/>
      <c r="M661" s="7"/>
      <c r="N661" s="8"/>
      <c r="O661" s="9" cm="1">
        <f t="array" ref="O661">_xlfn.IFS(AND(B661="Short",F661=Q661),(D661-F661)/D661,AND(B661="Long",F661=Q661),(F661/D661)-1,AND(B661="Long",F661&lt;&gt;Q661),(F661/D661)-1,AND(B661="Short",F661&lt;&gt;Q661),(D661-F661)/D661)</f>
        <v>-0.13361206696155237</v>
      </c>
      <c r="P661" t="s">
        <v>23</v>
      </c>
      <c r="Q661" s="7">
        <v>339.71899999999999</v>
      </c>
      <c r="R661" s="8">
        <v>45139</v>
      </c>
      <c r="S661" s="10">
        <f t="shared" si="30"/>
        <v>366</v>
      </c>
      <c r="T661" s="10">
        <v>0</v>
      </c>
      <c r="V661" s="11" t="b">
        <f t="shared" si="31"/>
        <v>0</v>
      </c>
      <c r="X661" s="10">
        <v>0</v>
      </c>
      <c r="AC661" t="b">
        <f t="shared" si="32"/>
        <v>0</v>
      </c>
    </row>
    <row r="662" spans="1:29" hidden="1" x14ac:dyDescent="0.2">
      <c r="A662" t="s">
        <v>387</v>
      </c>
      <c r="B662" t="s">
        <v>25</v>
      </c>
      <c r="C662" s="6">
        <v>43899</v>
      </c>
      <c r="D662" s="7">
        <v>38.463000000000001</v>
      </c>
      <c r="E662" s="6">
        <v>43987</v>
      </c>
      <c r="F662" s="7">
        <v>42.893000000000001</v>
      </c>
      <c r="G662">
        <v>1</v>
      </c>
      <c r="H662">
        <v>0</v>
      </c>
      <c r="J662" s="7"/>
      <c r="K662" s="8"/>
      <c r="M662" s="7"/>
      <c r="N662" s="8"/>
      <c r="O662" s="9" cm="1">
        <f t="array" ref="O662">_xlfn.IFS(AND(B662="Short",F662=Q662),(D662-F662)/D662,AND(B662="Long",F662=Q662),(F662/D662)-1,AND(B662="Long",F662&lt;&gt;Q662),(F662/D662)-1,AND(B662="Short",F662&lt;&gt;Q662),(D662-F662)/D662)</f>
        <v>0.11517562332631348</v>
      </c>
      <c r="P662" t="s">
        <v>23</v>
      </c>
      <c r="Q662" s="7">
        <v>42.893000000000001</v>
      </c>
      <c r="R662" s="8">
        <v>43899</v>
      </c>
      <c r="S662" s="10">
        <f t="shared" si="30"/>
        <v>88</v>
      </c>
      <c r="T662" s="10">
        <v>1</v>
      </c>
      <c r="V662" s="11" t="str">
        <f t="shared" si="31"/>
        <v>1</v>
      </c>
      <c r="X662" s="10">
        <v>0</v>
      </c>
      <c r="AC662">
        <f t="shared" si="32"/>
        <v>88</v>
      </c>
    </row>
    <row r="663" spans="1:29" hidden="1" x14ac:dyDescent="0.2">
      <c r="A663" t="s">
        <v>391</v>
      </c>
      <c r="B663" t="s">
        <v>25</v>
      </c>
      <c r="C663" s="6">
        <v>43906</v>
      </c>
      <c r="D663" s="7">
        <v>153.60900000000001</v>
      </c>
      <c r="E663" s="6">
        <v>43928</v>
      </c>
      <c r="F663" s="7">
        <v>178.29900000000001</v>
      </c>
      <c r="G663">
        <v>1</v>
      </c>
      <c r="H663">
        <v>0</v>
      </c>
      <c r="J663" s="7"/>
      <c r="K663" s="8"/>
      <c r="M663" s="7"/>
      <c r="N663" s="8"/>
      <c r="O663" s="9" cm="1">
        <f t="array" ref="O663">_xlfn.IFS(AND(B663="Short",F663=Q663),(D663-F663)/D663,AND(B663="Long",F663=Q663),(F663/D663)-1,AND(B663="Long",F663&lt;&gt;Q663),(F663/D663)-1,AND(B663="Short",F663&lt;&gt;Q663),(D663-F663)/D663)</f>
        <v>0.16073276956428328</v>
      </c>
      <c r="P663" t="s">
        <v>23</v>
      </c>
      <c r="Q663" s="7">
        <v>178.29900000000001</v>
      </c>
      <c r="R663" s="8">
        <v>43906</v>
      </c>
      <c r="S663" s="10">
        <f t="shared" si="30"/>
        <v>22</v>
      </c>
      <c r="T663" s="10">
        <v>1</v>
      </c>
      <c r="V663" s="11" t="str">
        <f t="shared" si="31"/>
        <v>1</v>
      </c>
      <c r="X663" s="10">
        <v>0</v>
      </c>
      <c r="AC663">
        <f t="shared" si="32"/>
        <v>22</v>
      </c>
    </row>
    <row r="664" spans="1:29" x14ac:dyDescent="0.2">
      <c r="A664" t="s">
        <v>393</v>
      </c>
      <c r="B664" t="s">
        <v>25</v>
      </c>
      <c r="C664" s="6">
        <v>44950</v>
      </c>
      <c r="D664" s="7">
        <v>30.283000000000001</v>
      </c>
      <c r="E664" s="6">
        <v>44952</v>
      </c>
      <c r="F664" s="7">
        <v>34.012999999999998</v>
      </c>
      <c r="G664">
        <v>1</v>
      </c>
      <c r="H664">
        <v>0</v>
      </c>
      <c r="J664" s="7"/>
      <c r="K664" s="8"/>
      <c r="M664" s="7"/>
      <c r="N664" s="8"/>
      <c r="O664" s="9" cm="1">
        <f t="array" ref="O664">_xlfn.IFS(AND(B664="Short",F664=Q664),(D664-F664)/D664,AND(B664="Long",F664=Q664),(F664/D664)-1,AND(B664="Long",F664&lt;&gt;Q664),(F664/D664)-1,AND(B664="Short",F664&lt;&gt;Q664),(D664-F664)/D664)</f>
        <v>0.12317141630617834</v>
      </c>
      <c r="P664" t="s">
        <v>23</v>
      </c>
      <c r="Q664" s="7">
        <v>34.012999999999998</v>
      </c>
      <c r="R664" s="8">
        <v>44950</v>
      </c>
      <c r="S664" s="10">
        <f t="shared" si="30"/>
        <v>2</v>
      </c>
      <c r="T664" s="10">
        <v>1</v>
      </c>
      <c r="V664" s="11" t="str">
        <f t="shared" si="31"/>
        <v>1</v>
      </c>
      <c r="X664" s="10">
        <v>0</v>
      </c>
      <c r="AC664">
        <f t="shared" si="32"/>
        <v>2</v>
      </c>
    </row>
    <row r="665" spans="1:29" hidden="1" x14ac:dyDescent="0.2">
      <c r="A665" t="s">
        <v>395</v>
      </c>
      <c r="B665" t="s">
        <v>25</v>
      </c>
      <c r="C665" s="6">
        <v>43906</v>
      </c>
      <c r="D665" s="7">
        <v>43.698999999999998</v>
      </c>
      <c r="E665" s="6">
        <v>43929</v>
      </c>
      <c r="F665" s="7">
        <v>50.588999999999999</v>
      </c>
      <c r="G665">
        <v>1</v>
      </c>
      <c r="H665">
        <v>0</v>
      </c>
      <c r="J665" s="7"/>
      <c r="K665" s="8"/>
      <c r="M665" s="7"/>
      <c r="N665" s="8"/>
      <c r="O665" s="9" cm="1">
        <f t="array" ref="O665">_xlfn.IFS(AND(B665="Short",F665=Q665),(D665-F665)/D665,AND(B665="Long",F665=Q665),(F665/D665)-1,AND(B665="Long",F665&lt;&gt;Q665),(F665/D665)-1,AND(B665="Short",F665&lt;&gt;Q665),(D665-F665)/D665)</f>
        <v>0.15766951188814393</v>
      </c>
      <c r="P665" t="s">
        <v>23</v>
      </c>
      <c r="Q665" s="7">
        <v>50.588999999999999</v>
      </c>
      <c r="R665" s="8">
        <v>43906</v>
      </c>
      <c r="S665" s="10">
        <f t="shared" si="30"/>
        <v>23</v>
      </c>
      <c r="T665" s="10">
        <v>1</v>
      </c>
      <c r="V665" s="11" t="str">
        <f t="shared" si="31"/>
        <v>1</v>
      </c>
      <c r="X665" s="10">
        <v>0</v>
      </c>
      <c r="AC665">
        <f t="shared" si="32"/>
        <v>23</v>
      </c>
    </row>
    <row r="666" spans="1:29" hidden="1" x14ac:dyDescent="0.2">
      <c r="A666" t="s">
        <v>398</v>
      </c>
      <c r="B666" t="s">
        <v>22</v>
      </c>
      <c r="C666" s="6">
        <v>43998</v>
      </c>
      <c r="D666" s="7">
        <v>124.075</v>
      </c>
      <c r="E666" s="6">
        <v>44008</v>
      </c>
      <c r="F666" s="7">
        <v>112.02500000000001</v>
      </c>
      <c r="G666">
        <v>1</v>
      </c>
      <c r="H666">
        <v>0</v>
      </c>
      <c r="J666" s="7"/>
      <c r="K666" s="8"/>
      <c r="M666" s="7"/>
      <c r="N666" s="8"/>
      <c r="O666" s="9" cm="1">
        <f t="array" ref="O666">_xlfn.IFS(AND(B666="Short",F666=Q666),(D666-F666)/D666,AND(B666="Long",F666=Q666),(F666/D666)-1,AND(B666="Long",F666&lt;&gt;Q666),(F666/D666)-1,AND(B666="Short",F666&lt;&gt;Q666),(D666-F666)/D666)</f>
        <v>9.711867821881924E-2</v>
      </c>
      <c r="P666" t="s">
        <v>23</v>
      </c>
      <c r="Q666" s="7">
        <v>112.02500000000001</v>
      </c>
      <c r="R666" s="8">
        <v>43998</v>
      </c>
      <c r="S666" s="10">
        <f t="shared" si="30"/>
        <v>10</v>
      </c>
      <c r="T666" s="10">
        <v>1</v>
      </c>
      <c r="V666" s="11" t="str">
        <f t="shared" si="31"/>
        <v>1</v>
      </c>
      <c r="X666" s="10">
        <v>0</v>
      </c>
      <c r="AC666">
        <f t="shared" si="32"/>
        <v>10</v>
      </c>
    </row>
    <row r="667" spans="1:29" hidden="1" x14ac:dyDescent="0.2">
      <c r="A667" t="s">
        <v>399</v>
      </c>
      <c r="B667" t="s">
        <v>25</v>
      </c>
      <c r="C667" s="6">
        <v>43906</v>
      </c>
      <c r="D667" s="7">
        <v>247.352</v>
      </c>
      <c r="E667" s="6">
        <v>43928</v>
      </c>
      <c r="F667" s="7">
        <v>320.87200000000001</v>
      </c>
      <c r="G667">
        <v>1</v>
      </c>
      <c r="H667">
        <v>0</v>
      </c>
      <c r="J667" s="7"/>
      <c r="K667" s="8"/>
      <c r="M667" s="7"/>
      <c r="N667" s="8"/>
      <c r="O667" s="9" cm="1">
        <f t="array" ref="O667">_xlfn.IFS(AND(B667="Short",F667=Q667),(D667-F667)/D667,AND(B667="Long",F667=Q667),(F667/D667)-1,AND(B667="Long",F667&lt;&gt;Q667),(F667/D667)-1,AND(B667="Short",F667&lt;&gt;Q667),(D667-F667)/D667)</f>
        <v>0.29722824153433169</v>
      </c>
      <c r="P667" t="s">
        <v>23</v>
      </c>
      <c r="Q667" s="7">
        <v>320.87200000000001</v>
      </c>
      <c r="R667" s="8">
        <v>43906</v>
      </c>
      <c r="S667" s="10">
        <f t="shared" si="30"/>
        <v>22</v>
      </c>
      <c r="T667" s="10">
        <v>1</v>
      </c>
      <c r="V667" s="11" t="str">
        <f t="shared" si="31"/>
        <v>1</v>
      </c>
      <c r="X667" s="10">
        <v>0</v>
      </c>
      <c r="AC667">
        <f t="shared" si="32"/>
        <v>22</v>
      </c>
    </row>
    <row r="668" spans="1:29" hidden="1" x14ac:dyDescent="0.2">
      <c r="A668" t="s">
        <v>400</v>
      </c>
      <c r="B668" t="s">
        <v>25</v>
      </c>
      <c r="C668" s="6">
        <v>44701</v>
      </c>
      <c r="D668" s="7">
        <v>72.27</v>
      </c>
      <c r="E668" s="6">
        <v>44816</v>
      </c>
      <c r="F668" s="7">
        <v>94.97</v>
      </c>
      <c r="G668">
        <v>1</v>
      </c>
      <c r="H668">
        <v>0</v>
      </c>
      <c r="J668" s="7"/>
      <c r="K668" s="8"/>
      <c r="M668" s="7"/>
      <c r="N668" s="8"/>
      <c r="O668" s="9" cm="1">
        <f t="array" ref="O668">_xlfn.IFS(AND(B668="Short",F668=Q668),(D668-F668)/D668,AND(B668="Long",F668=Q668),(F668/D668)-1,AND(B668="Long",F668&lt;&gt;Q668),(F668/D668)-1,AND(B668="Short",F668&lt;&gt;Q668),(D668-F668)/D668)</f>
        <v>0.314099903140999</v>
      </c>
      <c r="P668" t="s">
        <v>23</v>
      </c>
      <c r="Q668" s="7">
        <v>94.97</v>
      </c>
      <c r="R668" s="8">
        <v>44701</v>
      </c>
      <c r="S668" s="10">
        <f t="shared" si="30"/>
        <v>115</v>
      </c>
      <c r="T668" s="10">
        <v>1</v>
      </c>
      <c r="V668" s="11" t="str">
        <f t="shared" si="31"/>
        <v>1</v>
      </c>
      <c r="X668" s="10">
        <v>0</v>
      </c>
      <c r="AC668">
        <f t="shared" si="32"/>
        <v>115</v>
      </c>
    </row>
    <row r="669" spans="1:29" hidden="1" x14ac:dyDescent="0.2">
      <c r="A669" t="s">
        <v>400</v>
      </c>
      <c r="B669" t="s">
        <v>22</v>
      </c>
      <c r="C669" s="6">
        <v>44883</v>
      </c>
      <c r="D669" s="7">
        <v>113.113</v>
      </c>
      <c r="E669" s="6">
        <v>45250</v>
      </c>
      <c r="F669" s="7">
        <v>129.43</v>
      </c>
      <c r="G669">
        <v>0</v>
      </c>
      <c r="H669">
        <v>0</v>
      </c>
      <c r="J669" s="7"/>
      <c r="K669" s="8"/>
      <c r="M669" s="7"/>
      <c r="N669" s="8"/>
      <c r="O669" s="9" cm="1">
        <f t="array" ref="O669">_xlfn.IFS(AND(B669="Short",F669=Q669),(D669-F669)/D669,AND(B669="Long",F669=Q669),(F669/D669)-1,AND(B669="Long",F669&lt;&gt;Q669),(F669/D669)-1,AND(B669="Short",F669&lt;&gt;Q669),(D669-F669)/D669)</f>
        <v>-0.14425397611238325</v>
      </c>
      <c r="P669" t="s">
        <v>23</v>
      </c>
      <c r="Q669" s="7">
        <v>96.242999999999995</v>
      </c>
      <c r="R669" s="8">
        <v>44883</v>
      </c>
      <c r="S669" s="10">
        <f t="shared" si="30"/>
        <v>367</v>
      </c>
      <c r="T669" s="10">
        <v>0</v>
      </c>
      <c r="V669" s="11" t="b">
        <f t="shared" si="31"/>
        <v>0</v>
      </c>
      <c r="X669" s="10">
        <v>0</v>
      </c>
      <c r="AC669" t="b">
        <f t="shared" si="32"/>
        <v>0</v>
      </c>
    </row>
    <row r="670" spans="1:29" hidden="1" x14ac:dyDescent="0.2">
      <c r="A670" t="s">
        <v>403</v>
      </c>
      <c r="B670" t="s">
        <v>22</v>
      </c>
      <c r="C670" s="6">
        <v>43957</v>
      </c>
      <c r="D670" s="7">
        <v>84.454999999999998</v>
      </c>
      <c r="E670" s="6">
        <v>44323</v>
      </c>
      <c r="F670" s="7">
        <v>110.88</v>
      </c>
      <c r="G670">
        <v>0</v>
      </c>
      <c r="H670">
        <v>0</v>
      </c>
      <c r="J670" s="7"/>
      <c r="K670" s="8"/>
      <c r="M670" s="7"/>
      <c r="N670" s="8"/>
      <c r="O670" s="9" cm="1">
        <f t="array" ref="O670">_xlfn.IFS(AND(B670="Short",F670=Q670),(D670-F670)/D670,AND(B670="Long",F670=Q670),(F670/D670)-1,AND(B670="Long",F670&lt;&gt;Q670),(F670/D670)-1,AND(B670="Short",F670&lt;&gt;Q670),(D670-F670)/D670)</f>
        <v>-0.31288852051388311</v>
      </c>
      <c r="P670" t="s">
        <v>23</v>
      </c>
      <c r="Q670" s="7">
        <v>76.704999999999998</v>
      </c>
      <c r="R670" s="8">
        <v>43957</v>
      </c>
      <c r="S670" s="10">
        <f t="shared" si="30"/>
        <v>366</v>
      </c>
      <c r="T670" s="10">
        <v>0</v>
      </c>
      <c r="V670" s="11" t="b">
        <f t="shared" si="31"/>
        <v>0</v>
      </c>
      <c r="X670" s="10">
        <v>0</v>
      </c>
      <c r="AC670" t="b">
        <f t="shared" si="32"/>
        <v>0</v>
      </c>
    </row>
    <row r="671" spans="1:29" hidden="1" x14ac:dyDescent="0.2">
      <c r="A671" t="s">
        <v>406</v>
      </c>
      <c r="B671" t="s">
        <v>22</v>
      </c>
      <c r="C671" s="6">
        <v>44144</v>
      </c>
      <c r="D671" s="7">
        <v>64.463999999999999</v>
      </c>
      <c r="E671" s="6">
        <v>44510</v>
      </c>
      <c r="F671" s="7">
        <v>90.18</v>
      </c>
      <c r="G671">
        <v>0</v>
      </c>
      <c r="H671">
        <v>0</v>
      </c>
      <c r="J671" s="7"/>
      <c r="K671" s="8"/>
      <c r="M671" s="7"/>
      <c r="N671" s="8"/>
      <c r="O671" s="9" cm="1">
        <f t="array" ref="O671">_xlfn.IFS(AND(B671="Short",F671=Q671),(D671-F671)/D671,AND(B671="Long",F671=Q671),(F671/D671)-1,AND(B671="Long",F671&lt;&gt;Q671),(F671/D671)-1,AND(B671="Short",F671&lt;&gt;Q671),(D671-F671)/D671)</f>
        <v>-0.39892032762472091</v>
      </c>
      <c r="P671" t="s">
        <v>23</v>
      </c>
      <c r="Q671" s="7">
        <v>57.904000000000003</v>
      </c>
      <c r="R671" s="8">
        <v>44144</v>
      </c>
      <c r="S671" s="10">
        <f t="shared" si="30"/>
        <v>366</v>
      </c>
      <c r="T671" s="10">
        <v>0</v>
      </c>
      <c r="V671" s="11" t="b">
        <f t="shared" si="31"/>
        <v>0</v>
      </c>
      <c r="X671" s="10">
        <v>0</v>
      </c>
      <c r="AC671" t="b">
        <f t="shared" si="32"/>
        <v>0</v>
      </c>
    </row>
    <row r="672" spans="1:29" x14ac:dyDescent="0.2">
      <c r="A672" t="s">
        <v>406</v>
      </c>
      <c r="B672" t="s">
        <v>25</v>
      </c>
      <c r="C672" s="6">
        <v>45132</v>
      </c>
      <c r="D672" s="7">
        <v>86.974999999999994</v>
      </c>
      <c r="E672" s="6">
        <v>45383</v>
      </c>
      <c r="F672" s="7">
        <v>98.125</v>
      </c>
      <c r="G672">
        <v>1</v>
      </c>
      <c r="H672">
        <v>0</v>
      </c>
      <c r="J672" s="7"/>
      <c r="K672" s="8"/>
      <c r="M672" s="7"/>
      <c r="N672" s="8"/>
      <c r="O672" s="9" cm="1">
        <f t="array" ref="O672">_xlfn.IFS(AND(B672="Short",F672=Q672),(D672-F672)/D672,AND(B672="Long",F672=Q672),(F672/D672)-1,AND(B672="Long",F672&lt;&gt;Q672),(F672/D672)-1,AND(B672="Short",F672&lt;&gt;Q672),(D672-F672)/D672)</f>
        <v>0.12819775797643018</v>
      </c>
      <c r="P672" t="s">
        <v>23</v>
      </c>
      <c r="Q672" s="7">
        <v>98.125</v>
      </c>
      <c r="R672" s="8">
        <v>45132</v>
      </c>
      <c r="S672" s="10">
        <f t="shared" si="30"/>
        <v>251</v>
      </c>
      <c r="T672" s="10">
        <v>1</v>
      </c>
      <c r="V672" s="11" t="str">
        <f t="shared" si="31"/>
        <v>1</v>
      </c>
      <c r="X672" s="10">
        <v>0</v>
      </c>
      <c r="AC672">
        <f t="shared" si="32"/>
        <v>251</v>
      </c>
    </row>
    <row r="673" spans="1:29" x14ac:dyDescent="0.2">
      <c r="A673" t="s">
        <v>407</v>
      </c>
      <c r="B673" t="s">
        <v>25</v>
      </c>
      <c r="C673" s="6">
        <v>45229</v>
      </c>
      <c r="D673" s="7">
        <v>82.695999999999998</v>
      </c>
      <c r="E673" s="6">
        <v>45274</v>
      </c>
      <c r="F673" s="7">
        <v>99.555999999999997</v>
      </c>
      <c r="G673">
        <v>1</v>
      </c>
      <c r="H673">
        <v>0</v>
      </c>
      <c r="J673" s="7"/>
      <c r="K673" s="8"/>
      <c r="M673" s="7"/>
      <c r="N673" s="8"/>
      <c r="O673" s="9" cm="1">
        <f t="array" ref="O673">_xlfn.IFS(AND(B673="Short",F673=Q673),(D673-F673)/D673,AND(B673="Long",F673=Q673),(F673/D673)-1,AND(B673="Long",F673&lt;&gt;Q673),(F673/D673)-1,AND(B673="Short",F673&lt;&gt;Q673),(D673-F673)/D673)</f>
        <v>0.20387926864660932</v>
      </c>
      <c r="P673" t="s">
        <v>23</v>
      </c>
      <c r="Q673" s="7">
        <v>99.555999999999997</v>
      </c>
      <c r="R673" s="8">
        <v>45229</v>
      </c>
      <c r="S673" s="10">
        <f t="shared" si="30"/>
        <v>45</v>
      </c>
      <c r="T673" s="10">
        <v>1</v>
      </c>
      <c r="V673" s="11" t="str">
        <f t="shared" si="31"/>
        <v>1</v>
      </c>
      <c r="X673" s="10">
        <v>0</v>
      </c>
      <c r="AC673">
        <f t="shared" si="32"/>
        <v>45</v>
      </c>
    </row>
    <row r="674" spans="1:29" hidden="1" x14ac:dyDescent="0.2">
      <c r="S674" s="10">
        <f t="shared" si="30"/>
        <v>0</v>
      </c>
      <c r="AC674">
        <f t="shared" si="32"/>
        <v>0</v>
      </c>
    </row>
    <row r="675" spans="1:29" hidden="1" x14ac:dyDescent="0.2">
      <c r="S675" s="10">
        <f t="shared" si="30"/>
        <v>0</v>
      </c>
      <c r="AC675">
        <f t="shared" si="32"/>
        <v>0</v>
      </c>
    </row>
    <row r="676" spans="1:29" hidden="1" x14ac:dyDescent="0.2">
      <c r="S676" s="10">
        <f t="shared" si="30"/>
        <v>0</v>
      </c>
      <c r="AC676">
        <f t="shared" si="32"/>
        <v>0</v>
      </c>
    </row>
    <row r="677" spans="1:29" hidden="1" x14ac:dyDescent="0.2">
      <c r="S677" s="10">
        <f t="shared" si="30"/>
        <v>0</v>
      </c>
      <c r="AC677">
        <f t="shared" si="32"/>
        <v>0</v>
      </c>
    </row>
    <row r="678" spans="1:29" hidden="1" x14ac:dyDescent="0.2">
      <c r="S678" s="10">
        <f t="shared" si="30"/>
        <v>0</v>
      </c>
      <c r="AC678">
        <f t="shared" si="32"/>
        <v>0</v>
      </c>
    </row>
    <row r="679" spans="1:29" hidden="1" x14ac:dyDescent="0.2">
      <c r="S679" s="10">
        <f t="shared" si="30"/>
        <v>0</v>
      </c>
      <c r="AC679">
        <f t="shared" si="32"/>
        <v>0</v>
      </c>
    </row>
    <row r="680" spans="1:29" hidden="1" x14ac:dyDescent="0.2">
      <c r="S680" s="10">
        <f t="shared" si="30"/>
        <v>0</v>
      </c>
      <c r="AC680">
        <f t="shared" si="32"/>
        <v>0</v>
      </c>
    </row>
    <row r="681" spans="1:29" hidden="1" x14ac:dyDescent="0.2">
      <c r="S681" s="10">
        <f t="shared" si="30"/>
        <v>0</v>
      </c>
      <c r="AC681">
        <f t="shared" si="32"/>
        <v>0</v>
      </c>
    </row>
    <row r="682" spans="1:29" hidden="1" x14ac:dyDescent="0.2">
      <c r="S682" s="10">
        <f t="shared" si="30"/>
        <v>0</v>
      </c>
      <c r="AC682">
        <f t="shared" si="32"/>
        <v>0</v>
      </c>
    </row>
    <row r="683" spans="1:29" hidden="1" x14ac:dyDescent="0.2">
      <c r="S683" s="10">
        <f t="shared" si="30"/>
        <v>0</v>
      </c>
      <c r="AC683">
        <f t="shared" si="32"/>
        <v>0</v>
      </c>
    </row>
    <row r="684" spans="1:29" hidden="1" x14ac:dyDescent="0.2">
      <c r="S684" s="10">
        <f t="shared" si="30"/>
        <v>0</v>
      </c>
      <c r="AC684">
        <f t="shared" si="32"/>
        <v>0</v>
      </c>
    </row>
    <row r="685" spans="1:29" hidden="1" x14ac:dyDescent="0.2">
      <c r="S685" s="10">
        <f t="shared" si="30"/>
        <v>0</v>
      </c>
      <c r="AC685">
        <f t="shared" si="32"/>
        <v>0</v>
      </c>
    </row>
    <row r="686" spans="1:29" hidden="1" x14ac:dyDescent="0.2">
      <c r="S686" s="10">
        <f t="shared" si="30"/>
        <v>0</v>
      </c>
      <c r="AC686">
        <f t="shared" si="32"/>
        <v>0</v>
      </c>
    </row>
    <row r="687" spans="1:29" hidden="1" x14ac:dyDescent="0.2">
      <c r="S687" s="10">
        <f t="shared" si="30"/>
        <v>0</v>
      </c>
      <c r="AC687">
        <f t="shared" si="32"/>
        <v>0</v>
      </c>
    </row>
    <row r="688" spans="1:29" hidden="1" x14ac:dyDescent="0.2">
      <c r="S688" s="10">
        <f t="shared" si="30"/>
        <v>0</v>
      </c>
      <c r="AC688">
        <f t="shared" si="32"/>
        <v>0</v>
      </c>
    </row>
    <row r="689" spans="19:29" hidden="1" x14ac:dyDescent="0.2">
      <c r="S689" s="10">
        <f t="shared" si="30"/>
        <v>0</v>
      </c>
      <c r="AC689">
        <f t="shared" si="32"/>
        <v>0</v>
      </c>
    </row>
    <row r="690" spans="19:29" hidden="1" x14ac:dyDescent="0.2">
      <c r="S690" s="10">
        <f t="shared" si="30"/>
        <v>0</v>
      </c>
      <c r="AC690">
        <f t="shared" si="32"/>
        <v>0</v>
      </c>
    </row>
    <row r="691" spans="19:29" hidden="1" x14ac:dyDescent="0.2">
      <c r="S691" s="10">
        <f t="shared" si="30"/>
        <v>0</v>
      </c>
      <c r="AC691">
        <f t="shared" si="32"/>
        <v>0</v>
      </c>
    </row>
    <row r="692" spans="19:29" hidden="1" x14ac:dyDescent="0.2">
      <c r="S692" s="10">
        <f t="shared" si="30"/>
        <v>0</v>
      </c>
      <c r="AC692">
        <f t="shared" si="32"/>
        <v>0</v>
      </c>
    </row>
    <row r="693" spans="19:29" hidden="1" x14ac:dyDescent="0.2">
      <c r="S693" s="10">
        <f t="shared" si="30"/>
        <v>0</v>
      </c>
      <c r="AC693">
        <f t="shared" si="32"/>
        <v>0</v>
      </c>
    </row>
    <row r="694" spans="19:29" hidden="1" x14ac:dyDescent="0.2">
      <c r="S694" s="10">
        <f t="shared" si="30"/>
        <v>0</v>
      </c>
      <c r="AC694">
        <f t="shared" si="32"/>
        <v>0</v>
      </c>
    </row>
    <row r="695" spans="19:29" hidden="1" x14ac:dyDescent="0.2">
      <c r="S695" s="10">
        <f t="shared" si="30"/>
        <v>0</v>
      </c>
      <c r="AC695">
        <f t="shared" si="32"/>
        <v>0</v>
      </c>
    </row>
    <row r="696" spans="19:29" hidden="1" x14ac:dyDescent="0.2">
      <c r="S696" s="10">
        <f t="shared" si="30"/>
        <v>0</v>
      </c>
      <c r="AC696">
        <f t="shared" si="32"/>
        <v>0</v>
      </c>
    </row>
    <row r="697" spans="19:29" hidden="1" x14ac:dyDescent="0.2">
      <c r="S697" s="10">
        <f t="shared" si="30"/>
        <v>0</v>
      </c>
      <c r="AC697">
        <f t="shared" si="32"/>
        <v>0</v>
      </c>
    </row>
    <row r="698" spans="19:29" hidden="1" x14ac:dyDescent="0.2">
      <c r="S698" s="10">
        <f t="shared" si="30"/>
        <v>0</v>
      </c>
      <c r="AC698">
        <f t="shared" si="32"/>
        <v>0</v>
      </c>
    </row>
    <row r="699" spans="19:29" hidden="1" x14ac:dyDescent="0.2">
      <c r="S699" s="10">
        <f t="shared" si="30"/>
        <v>0</v>
      </c>
      <c r="AC699">
        <f t="shared" si="32"/>
        <v>0</v>
      </c>
    </row>
    <row r="700" spans="19:29" hidden="1" x14ac:dyDescent="0.2">
      <c r="S700" s="10">
        <f t="shared" si="30"/>
        <v>0</v>
      </c>
      <c r="AC700">
        <f t="shared" si="32"/>
        <v>0</v>
      </c>
    </row>
    <row r="701" spans="19:29" hidden="1" x14ac:dyDescent="0.2">
      <c r="S701" s="10">
        <f t="shared" si="30"/>
        <v>0</v>
      </c>
      <c r="AC701">
        <f t="shared" si="32"/>
        <v>0</v>
      </c>
    </row>
    <row r="702" spans="19:29" hidden="1" x14ac:dyDescent="0.2">
      <c r="S702" s="10">
        <f t="shared" si="30"/>
        <v>0</v>
      </c>
      <c r="AC702">
        <f t="shared" si="32"/>
        <v>0</v>
      </c>
    </row>
    <row r="703" spans="19:29" hidden="1" x14ac:dyDescent="0.2">
      <c r="S703" s="10">
        <f t="shared" si="30"/>
        <v>0</v>
      </c>
      <c r="AC703">
        <f t="shared" si="32"/>
        <v>0</v>
      </c>
    </row>
    <row r="704" spans="19:29" hidden="1" x14ac:dyDescent="0.2">
      <c r="S704" s="10">
        <f t="shared" si="30"/>
        <v>0</v>
      </c>
      <c r="AC704">
        <f t="shared" si="32"/>
        <v>0</v>
      </c>
    </row>
    <row r="705" spans="19:29" hidden="1" x14ac:dyDescent="0.2">
      <c r="S705" s="10">
        <f t="shared" si="30"/>
        <v>0</v>
      </c>
      <c r="AC705">
        <f t="shared" si="32"/>
        <v>0</v>
      </c>
    </row>
    <row r="706" spans="19:29" hidden="1" x14ac:dyDescent="0.2">
      <c r="S706" s="10">
        <f t="shared" si="30"/>
        <v>0</v>
      </c>
      <c r="AC706">
        <f t="shared" si="32"/>
        <v>0</v>
      </c>
    </row>
    <row r="707" spans="19:29" hidden="1" x14ac:dyDescent="0.2">
      <c r="S707" s="10">
        <f t="shared" ref="S707:S770" si="33">_xlfn.DAYS(E707,C707)</f>
        <v>0</v>
      </c>
      <c r="AC707">
        <f t="shared" si="32"/>
        <v>0</v>
      </c>
    </row>
    <row r="708" spans="19:29" hidden="1" x14ac:dyDescent="0.2">
      <c r="S708" s="10">
        <f t="shared" si="33"/>
        <v>0</v>
      </c>
      <c r="AC708">
        <f t="shared" ref="AC708:AC771" si="34">IF(O708&gt;-0.01,_xlfn.DAYS(E708,C708))</f>
        <v>0</v>
      </c>
    </row>
    <row r="709" spans="19:29" hidden="1" x14ac:dyDescent="0.2">
      <c r="S709" s="10">
        <f t="shared" si="33"/>
        <v>0</v>
      </c>
      <c r="AC709">
        <f t="shared" si="34"/>
        <v>0</v>
      </c>
    </row>
    <row r="710" spans="19:29" hidden="1" x14ac:dyDescent="0.2">
      <c r="S710" s="10">
        <f t="shared" si="33"/>
        <v>0</v>
      </c>
      <c r="AC710">
        <f t="shared" si="34"/>
        <v>0</v>
      </c>
    </row>
    <row r="711" spans="19:29" hidden="1" x14ac:dyDescent="0.2">
      <c r="S711" s="10">
        <f t="shared" si="33"/>
        <v>0</v>
      </c>
      <c r="AC711">
        <f t="shared" si="34"/>
        <v>0</v>
      </c>
    </row>
    <row r="712" spans="19:29" hidden="1" x14ac:dyDescent="0.2">
      <c r="S712" s="10">
        <f t="shared" si="33"/>
        <v>0</v>
      </c>
      <c r="AC712">
        <f t="shared" si="34"/>
        <v>0</v>
      </c>
    </row>
    <row r="713" spans="19:29" hidden="1" x14ac:dyDescent="0.2">
      <c r="S713" s="10">
        <f t="shared" si="33"/>
        <v>0</v>
      </c>
      <c r="AC713">
        <f t="shared" si="34"/>
        <v>0</v>
      </c>
    </row>
    <row r="714" spans="19:29" hidden="1" x14ac:dyDescent="0.2">
      <c r="S714" s="10">
        <f t="shared" si="33"/>
        <v>0</v>
      </c>
      <c r="AC714">
        <f t="shared" si="34"/>
        <v>0</v>
      </c>
    </row>
    <row r="715" spans="19:29" hidden="1" x14ac:dyDescent="0.2">
      <c r="S715" s="10">
        <f t="shared" si="33"/>
        <v>0</v>
      </c>
      <c r="AC715">
        <f t="shared" si="34"/>
        <v>0</v>
      </c>
    </row>
    <row r="716" spans="19:29" hidden="1" x14ac:dyDescent="0.2">
      <c r="S716" s="10">
        <f t="shared" si="33"/>
        <v>0</v>
      </c>
      <c r="AC716">
        <f t="shared" si="34"/>
        <v>0</v>
      </c>
    </row>
    <row r="717" spans="19:29" hidden="1" x14ac:dyDescent="0.2">
      <c r="S717" s="10">
        <f t="shared" si="33"/>
        <v>0</v>
      </c>
      <c r="AC717">
        <f t="shared" si="34"/>
        <v>0</v>
      </c>
    </row>
    <row r="718" spans="19:29" hidden="1" x14ac:dyDescent="0.2">
      <c r="S718" s="10">
        <f t="shared" si="33"/>
        <v>0</v>
      </c>
      <c r="AC718">
        <f t="shared" si="34"/>
        <v>0</v>
      </c>
    </row>
    <row r="719" spans="19:29" hidden="1" x14ac:dyDescent="0.2">
      <c r="S719" s="10">
        <f t="shared" si="33"/>
        <v>0</v>
      </c>
      <c r="AC719">
        <f t="shared" si="34"/>
        <v>0</v>
      </c>
    </row>
    <row r="720" spans="19:29" hidden="1" x14ac:dyDescent="0.2">
      <c r="S720" s="10">
        <f t="shared" si="33"/>
        <v>0</v>
      </c>
      <c r="AC720">
        <f t="shared" si="34"/>
        <v>0</v>
      </c>
    </row>
    <row r="721" spans="19:29" hidden="1" x14ac:dyDescent="0.2">
      <c r="S721" s="10">
        <f t="shared" si="33"/>
        <v>0</v>
      </c>
      <c r="AC721">
        <f t="shared" si="34"/>
        <v>0</v>
      </c>
    </row>
    <row r="722" spans="19:29" hidden="1" x14ac:dyDescent="0.2">
      <c r="S722" s="10">
        <f t="shared" si="33"/>
        <v>0</v>
      </c>
      <c r="AC722">
        <f t="shared" si="34"/>
        <v>0</v>
      </c>
    </row>
    <row r="723" spans="19:29" hidden="1" x14ac:dyDescent="0.2">
      <c r="S723" s="10">
        <f t="shared" si="33"/>
        <v>0</v>
      </c>
      <c r="AC723">
        <f t="shared" si="34"/>
        <v>0</v>
      </c>
    </row>
    <row r="724" spans="19:29" hidden="1" x14ac:dyDescent="0.2">
      <c r="S724" s="10">
        <f t="shared" si="33"/>
        <v>0</v>
      </c>
      <c r="AC724">
        <f t="shared" si="34"/>
        <v>0</v>
      </c>
    </row>
    <row r="725" spans="19:29" hidden="1" x14ac:dyDescent="0.2">
      <c r="S725" s="10">
        <f t="shared" si="33"/>
        <v>0</v>
      </c>
      <c r="AC725">
        <f t="shared" si="34"/>
        <v>0</v>
      </c>
    </row>
    <row r="726" spans="19:29" hidden="1" x14ac:dyDescent="0.2">
      <c r="S726" s="10">
        <f t="shared" si="33"/>
        <v>0</v>
      </c>
      <c r="AC726">
        <f t="shared" si="34"/>
        <v>0</v>
      </c>
    </row>
    <row r="727" spans="19:29" hidden="1" x14ac:dyDescent="0.2">
      <c r="S727" s="10">
        <f t="shared" si="33"/>
        <v>0</v>
      </c>
      <c r="AC727">
        <f t="shared" si="34"/>
        <v>0</v>
      </c>
    </row>
    <row r="728" spans="19:29" hidden="1" x14ac:dyDescent="0.2">
      <c r="S728" s="10">
        <f t="shared" si="33"/>
        <v>0</v>
      </c>
      <c r="AC728">
        <f t="shared" si="34"/>
        <v>0</v>
      </c>
    </row>
    <row r="729" spans="19:29" hidden="1" x14ac:dyDescent="0.2">
      <c r="S729" s="10">
        <f t="shared" si="33"/>
        <v>0</v>
      </c>
      <c r="AC729">
        <f t="shared" si="34"/>
        <v>0</v>
      </c>
    </row>
    <row r="730" spans="19:29" hidden="1" x14ac:dyDescent="0.2">
      <c r="S730" s="10">
        <f t="shared" si="33"/>
        <v>0</v>
      </c>
      <c r="AC730">
        <f t="shared" si="34"/>
        <v>0</v>
      </c>
    </row>
    <row r="731" spans="19:29" hidden="1" x14ac:dyDescent="0.2">
      <c r="S731" s="10">
        <f t="shared" si="33"/>
        <v>0</v>
      </c>
      <c r="AC731">
        <f t="shared" si="34"/>
        <v>0</v>
      </c>
    </row>
    <row r="732" spans="19:29" hidden="1" x14ac:dyDescent="0.2">
      <c r="S732" s="10">
        <f t="shared" si="33"/>
        <v>0</v>
      </c>
      <c r="AC732">
        <f t="shared" si="34"/>
        <v>0</v>
      </c>
    </row>
    <row r="733" spans="19:29" hidden="1" x14ac:dyDescent="0.2">
      <c r="S733" s="10">
        <f t="shared" si="33"/>
        <v>0</v>
      </c>
      <c r="AC733">
        <f t="shared" si="34"/>
        <v>0</v>
      </c>
    </row>
    <row r="734" spans="19:29" hidden="1" x14ac:dyDescent="0.2">
      <c r="S734" s="10">
        <f t="shared" si="33"/>
        <v>0</v>
      </c>
      <c r="AC734">
        <f t="shared" si="34"/>
        <v>0</v>
      </c>
    </row>
    <row r="735" spans="19:29" hidden="1" x14ac:dyDescent="0.2">
      <c r="S735" s="10">
        <f t="shared" si="33"/>
        <v>0</v>
      </c>
      <c r="AC735">
        <f t="shared" si="34"/>
        <v>0</v>
      </c>
    </row>
    <row r="736" spans="19:29" hidden="1" x14ac:dyDescent="0.2">
      <c r="S736" s="10">
        <f t="shared" si="33"/>
        <v>0</v>
      </c>
      <c r="AC736">
        <f t="shared" si="34"/>
        <v>0</v>
      </c>
    </row>
    <row r="737" spans="19:29" hidden="1" x14ac:dyDescent="0.2">
      <c r="S737" s="10">
        <f t="shared" si="33"/>
        <v>0</v>
      </c>
      <c r="AC737">
        <f t="shared" si="34"/>
        <v>0</v>
      </c>
    </row>
    <row r="738" spans="19:29" hidden="1" x14ac:dyDescent="0.2">
      <c r="S738" s="10">
        <f t="shared" si="33"/>
        <v>0</v>
      </c>
      <c r="AC738">
        <f t="shared" si="34"/>
        <v>0</v>
      </c>
    </row>
    <row r="739" spans="19:29" hidden="1" x14ac:dyDescent="0.2">
      <c r="S739" s="10">
        <f t="shared" si="33"/>
        <v>0</v>
      </c>
      <c r="AC739">
        <f t="shared" si="34"/>
        <v>0</v>
      </c>
    </row>
    <row r="740" spans="19:29" hidden="1" x14ac:dyDescent="0.2">
      <c r="S740" s="10">
        <f t="shared" si="33"/>
        <v>0</v>
      </c>
      <c r="AC740">
        <f t="shared" si="34"/>
        <v>0</v>
      </c>
    </row>
    <row r="741" spans="19:29" hidden="1" x14ac:dyDescent="0.2">
      <c r="S741" s="10">
        <f t="shared" si="33"/>
        <v>0</v>
      </c>
      <c r="AC741">
        <f t="shared" si="34"/>
        <v>0</v>
      </c>
    </row>
    <row r="742" spans="19:29" hidden="1" x14ac:dyDescent="0.2">
      <c r="S742" s="10">
        <f t="shared" si="33"/>
        <v>0</v>
      </c>
      <c r="AC742">
        <f t="shared" si="34"/>
        <v>0</v>
      </c>
    </row>
    <row r="743" spans="19:29" hidden="1" x14ac:dyDescent="0.2">
      <c r="S743" s="10">
        <f t="shared" si="33"/>
        <v>0</v>
      </c>
      <c r="AC743">
        <f t="shared" si="34"/>
        <v>0</v>
      </c>
    </row>
    <row r="744" spans="19:29" hidden="1" x14ac:dyDescent="0.2">
      <c r="S744" s="10">
        <f t="shared" si="33"/>
        <v>0</v>
      </c>
      <c r="AC744">
        <f t="shared" si="34"/>
        <v>0</v>
      </c>
    </row>
    <row r="745" spans="19:29" hidden="1" x14ac:dyDescent="0.2">
      <c r="S745" s="10">
        <f t="shared" si="33"/>
        <v>0</v>
      </c>
      <c r="AC745">
        <f t="shared" si="34"/>
        <v>0</v>
      </c>
    </row>
    <row r="746" spans="19:29" hidden="1" x14ac:dyDescent="0.2">
      <c r="S746" s="10">
        <f t="shared" si="33"/>
        <v>0</v>
      </c>
      <c r="AC746">
        <f t="shared" si="34"/>
        <v>0</v>
      </c>
    </row>
    <row r="747" spans="19:29" hidden="1" x14ac:dyDescent="0.2">
      <c r="S747" s="10">
        <f t="shared" si="33"/>
        <v>0</v>
      </c>
      <c r="AC747">
        <f t="shared" si="34"/>
        <v>0</v>
      </c>
    </row>
    <row r="748" spans="19:29" hidden="1" x14ac:dyDescent="0.2">
      <c r="S748" s="10">
        <f t="shared" si="33"/>
        <v>0</v>
      </c>
      <c r="AC748">
        <f t="shared" si="34"/>
        <v>0</v>
      </c>
    </row>
    <row r="749" spans="19:29" hidden="1" x14ac:dyDescent="0.2">
      <c r="S749" s="10">
        <f t="shared" si="33"/>
        <v>0</v>
      </c>
      <c r="AC749">
        <f t="shared" si="34"/>
        <v>0</v>
      </c>
    </row>
    <row r="750" spans="19:29" hidden="1" x14ac:dyDescent="0.2">
      <c r="S750" s="10">
        <f t="shared" si="33"/>
        <v>0</v>
      </c>
      <c r="AC750">
        <f t="shared" si="34"/>
        <v>0</v>
      </c>
    </row>
    <row r="751" spans="19:29" hidden="1" x14ac:dyDescent="0.2">
      <c r="S751" s="10">
        <f t="shared" si="33"/>
        <v>0</v>
      </c>
      <c r="AC751">
        <f t="shared" si="34"/>
        <v>0</v>
      </c>
    </row>
    <row r="752" spans="19:29" hidden="1" x14ac:dyDescent="0.2">
      <c r="S752" s="10">
        <f t="shared" si="33"/>
        <v>0</v>
      </c>
      <c r="AC752">
        <f t="shared" si="34"/>
        <v>0</v>
      </c>
    </row>
    <row r="753" spans="19:29" hidden="1" x14ac:dyDescent="0.2">
      <c r="S753" s="10">
        <f t="shared" si="33"/>
        <v>0</v>
      </c>
      <c r="AC753">
        <f t="shared" si="34"/>
        <v>0</v>
      </c>
    </row>
    <row r="754" spans="19:29" hidden="1" x14ac:dyDescent="0.2">
      <c r="S754" s="10">
        <f t="shared" si="33"/>
        <v>0</v>
      </c>
      <c r="AC754">
        <f t="shared" si="34"/>
        <v>0</v>
      </c>
    </row>
    <row r="755" spans="19:29" hidden="1" x14ac:dyDescent="0.2">
      <c r="S755" s="10">
        <f t="shared" si="33"/>
        <v>0</v>
      </c>
      <c r="AC755">
        <f t="shared" si="34"/>
        <v>0</v>
      </c>
    </row>
    <row r="756" spans="19:29" hidden="1" x14ac:dyDescent="0.2">
      <c r="S756" s="10">
        <f t="shared" si="33"/>
        <v>0</v>
      </c>
      <c r="AC756">
        <f t="shared" si="34"/>
        <v>0</v>
      </c>
    </row>
    <row r="757" spans="19:29" hidden="1" x14ac:dyDescent="0.2">
      <c r="S757" s="10">
        <f t="shared" si="33"/>
        <v>0</v>
      </c>
      <c r="AC757">
        <f t="shared" si="34"/>
        <v>0</v>
      </c>
    </row>
    <row r="758" spans="19:29" hidden="1" x14ac:dyDescent="0.2">
      <c r="S758" s="10">
        <f t="shared" si="33"/>
        <v>0</v>
      </c>
      <c r="AC758">
        <f t="shared" si="34"/>
        <v>0</v>
      </c>
    </row>
    <row r="759" spans="19:29" hidden="1" x14ac:dyDescent="0.2">
      <c r="S759" s="10">
        <f t="shared" si="33"/>
        <v>0</v>
      </c>
      <c r="AC759">
        <f t="shared" si="34"/>
        <v>0</v>
      </c>
    </row>
    <row r="760" spans="19:29" hidden="1" x14ac:dyDescent="0.2">
      <c r="S760" s="10">
        <f t="shared" si="33"/>
        <v>0</v>
      </c>
      <c r="AC760">
        <f t="shared" si="34"/>
        <v>0</v>
      </c>
    </row>
    <row r="761" spans="19:29" hidden="1" x14ac:dyDescent="0.2">
      <c r="S761" s="10">
        <f t="shared" si="33"/>
        <v>0</v>
      </c>
      <c r="AC761">
        <f t="shared" si="34"/>
        <v>0</v>
      </c>
    </row>
    <row r="762" spans="19:29" hidden="1" x14ac:dyDescent="0.2">
      <c r="S762" s="10">
        <f t="shared" si="33"/>
        <v>0</v>
      </c>
      <c r="AC762">
        <f t="shared" si="34"/>
        <v>0</v>
      </c>
    </row>
    <row r="763" spans="19:29" hidden="1" x14ac:dyDescent="0.2">
      <c r="S763" s="10">
        <f t="shared" si="33"/>
        <v>0</v>
      </c>
      <c r="AC763">
        <f t="shared" si="34"/>
        <v>0</v>
      </c>
    </row>
    <row r="764" spans="19:29" hidden="1" x14ac:dyDescent="0.2">
      <c r="S764" s="10">
        <f t="shared" si="33"/>
        <v>0</v>
      </c>
      <c r="AC764">
        <f t="shared" si="34"/>
        <v>0</v>
      </c>
    </row>
    <row r="765" spans="19:29" hidden="1" x14ac:dyDescent="0.2">
      <c r="S765" s="10">
        <f t="shared" si="33"/>
        <v>0</v>
      </c>
      <c r="AC765">
        <f t="shared" si="34"/>
        <v>0</v>
      </c>
    </row>
    <row r="766" spans="19:29" hidden="1" x14ac:dyDescent="0.2">
      <c r="S766" s="10">
        <f t="shared" si="33"/>
        <v>0</v>
      </c>
      <c r="AC766">
        <f t="shared" si="34"/>
        <v>0</v>
      </c>
    </row>
    <row r="767" spans="19:29" hidden="1" x14ac:dyDescent="0.2">
      <c r="S767" s="10">
        <f t="shared" si="33"/>
        <v>0</v>
      </c>
      <c r="AC767">
        <f t="shared" si="34"/>
        <v>0</v>
      </c>
    </row>
    <row r="768" spans="19:29" hidden="1" x14ac:dyDescent="0.2">
      <c r="S768" s="10">
        <f t="shared" si="33"/>
        <v>0</v>
      </c>
      <c r="AC768">
        <f t="shared" si="34"/>
        <v>0</v>
      </c>
    </row>
    <row r="769" spans="19:29" hidden="1" x14ac:dyDescent="0.2">
      <c r="S769" s="10">
        <f t="shared" si="33"/>
        <v>0</v>
      </c>
      <c r="AC769">
        <f t="shared" si="34"/>
        <v>0</v>
      </c>
    </row>
    <row r="770" spans="19:29" hidden="1" x14ac:dyDescent="0.2">
      <c r="S770" s="10">
        <f t="shared" si="33"/>
        <v>0</v>
      </c>
      <c r="AC770">
        <f t="shared" si="34"/>
        <v>0</v>
      </c>
    </row>
    <row r="771" spans="19:29" hidden="1" x14ac:dyDescent="0.2">
      <c r="S771" s="10">
        <f t="shared" ref="S771:S832" si="35">_xlfn.DAYS(E771,C771)</f>
        <v>0</v>
      </c>
      <c r="AC771">
        <f t="shared" si="34"/>
        <v>0</v>
      </c>
    </row>
    <row r="772" spans="19:29" hidden="1" x14ac:dyDescent="0.2">
      <c r="S772" s="10">
        <f t="shared" si="35"/>
        <v>0</v>
      </c>
      <c r="AC772">
        <f t="shared" ref="AC772:AC832" si="36">IF(O772&gt;-0.01,_xlfn.DAYS(E772,C772))</f>
        <v>0</v>
      </c>
    </row>
    <row r="773" spans="19:29" hidden="1" x14ac:dyDescent="0.2">
      <c r="S773" s="10">
        <f t="shared" si="35"/>
        <v>0</v>
      </c>
      <c r="AC773">
        <f t="shared" si="36"/>
        <v>0</v>
      </c>
    </row>
    <row r="774" spans="19:29" hidden="1" x14ac:dyDescent="0.2">
      <c r="S774" s="10">
        <f t="shared" si="35"/>
        <v>0</v>
      </c>
      <c r="AC774">
        <f t="shared" si="36"/>
        <v>0</v>
      </c>
    </row>
    <row r="775" spans="19:29" hidden="1" x14ac:dyDescent="0.2">
      <c r="S775" s="10">
        <f t="shared" si="35"/>
        <v>0</v>
      </c>
      <c r="AC775">
        <f t="shared" si="36"/>
        <v>0</v>
      </c>
    </row>
    <row r="776" spans="19:29" hidden="1" x14ac:dyDescent="0.2">
      <c r="S776" s="10">
        <f t="shared" si="35"/>
        <v>0</v>
      </c>
      <c r="AC776">
        <f t="shared" si="36"/>
        <v>0</v>
      </c>
    </row>
    <row r="777" spans="19:29" hidden="1" x14ac:dyDescent="0.2">
      <c r="S777" s="10">
        <f t="shared" si="35"/>
        <v>0</v>
      </c>
      <c r="AC777">
        <f t="shared" si="36"/>
        <v>0</v>
      </c>
    </row>
    <row r="778" spans="19:29" hidden="1" x14ac:dyDescent="0.2">
      <c r="S778" s="10">
        <f t="shared" si="35"/>
        <v>0</v>
      </c>
      <c r="AC778">
        <f t="shared" si="36"/>
        <v>0</v>
      </c>
    </row>
    <row r="779" spans="19:29" hidden="1" x14ac:dyDescent="0.2">
      <c r="S779" s="10">
        <f t="shared" si="35"/>
        <v>0</v>
      </c>
      <c r="AC779">
        <f t="shared" si="36"/>
        <v>0</v>
      </c>
    </row>
    <row r="780" spans="19:29" hidden="1" x14ac:dyDescent="0.2">
      <c r="S780" s="10">
        <f t="shared" si="35"/>
        <v>0</v>
      </c>
      <c r="AC780">
        <f t="shared" si="36"/>
        <v>0</v>
      </c>
    </row>
    <row r="781" spans="19:29" hidden="1" x14ac:dyDescent="0.2">
      <c r="S781" s="10">
        <f t="shared" si="35"/>
        <v>0</v>
      </c>
      <c r="AC781">
        <f t="shared" si="36"/>
        <v>0</v>
      </c>
    </row>
    <row r="782" spans="19:29" hidden="1" x14ac:dyDescent="0.2">
      <c r="S782" s="10">
        <f t="shared" si="35"/>
        <v>0</v>
      </c>
      <c r="AC782">
        <f t="shared" si="36"/>
        <v>0</v>
      </c>
    </row>
    <row r="783" spans="19:29" hidden="1" x14ac:dyDescent="0.2">
      <c r="S783" s="10">
        <f t="shared" si="35"/>
        <v>0</v>
      </c>
      <c r="AC783">
        <f t="shared" si="36"/>
        <v>0</v>
      </c>
    </row>
    <row r="784" spans="19:29" hidden="1" x14ac:dyDescent="0.2">
      <c r="S784" s="10">
        <f t="shared" si="35"/>
        <v>0</v>
      </c>
      <c r="AC784">
        <f t="shared" si="36"/>
        <v>0</v>
      </c>
    </row>
    <row r="785" spans="19:29" hidden="1" x14ac:dyDescent="0.2">
      <c r="S785" s="10">
        <f t="shared" si="35"/>
        <v>0</v>
      </c>
      <c r="AC785">
        <f t="shared" si="36"/>
        <v>0</v>
      </c>
    </row>
    <row r="786" spans="19:29" hidden="1" x14ac:dyDescent="0.2">
      <c r="S786" s="10">
        <f t="shared" si="35"/>
        <v>0</v>
      </c>
      <c r="AC786">
        <f t="shared" si="36"/>
        <v>0</v>
      </c>
    </row>
    <row r="787" spans="19:29" hidden="1" x14ac:dyDescent="0.2">
      <c r="S787" s="10">
        <f t="shared" si="35"/>
        <v>0</v>
      </c>
      <c r="AC787">
        <f t="shared" si="36"/>
        <v>0</v>
      </c>
    </row>
    <row r="788" spans="19:29" hidden="1" x14ac:dyDescent="0.2">
      <c r="S788" s="10">
        <f t="shared" si="35"/>
        <v>0</v>
      </c>
      <c r="AC788">
        <f t="shared" si="36"/>
        <v>0</v>
      </c>
    </row>
    <row r="789" spans="19:29" hidden="1" x14ac:dyDescent="0.2">
      <c r="S789" s="10">
        <f t="shared" si="35"/>
        <v>0</v>
      </c>
      <c r="AC789">
        <f t="shared" si="36"/>
        <v>0</v>
      </c>
    </row>
    <row r="790" spans="19:29" hidden="1" x14ac:dyDescent="0.2">
      <c r="S790" s="10">
        <f t="shared" si="35"/>
        <v>0</v>
      </c>
      <c r="AC790">
        <f t="shared" si="36"/>
        <v>0</v>
      </c>
    </row>
    <row r="791" spans="19:29" hidden="1" x14ac:dyDescent="0.2">
      <c r="S791" s="10">
        <f t="shared" si="35"/>
        <v>0</v>
      </c>
      <c r="AC791">
        <f t="shared" si="36"/>
        <v>0</v>
      </c>
    </row>
    <row r="792" spans="19:29" hidden="1" x14ac:dyDescent="0.2">
      <c r="S792" s="10">
        <f t="shared" si="35"/>
        <v>0</v>
      </c>
      <c r="AC792">
        <f t="shared" si="36"/>
        <v>0</v>
      </c>
    </row>
    <row r="793" spans="19:29" hidden="1" x14ac:dyDescent="0.2">
      <c r="S793" s="10">
        <f t="shared" si="35"/>
        <v>0</v>
      </c>
      <c r="AC793">
        <f t="shared" si="36"/>
        <v>0</v>
      </c>
    </row>
    <row r="794" spans="19:29" hidden="1" x14ac:dyDescent="0.2">
      <c r="S794" s="10">
        <f t="shared" si="35"/>
        <v>0</v>
      </c>
      <c r="AC794">
        <f t="shared" si="36"/>
        <v>0</v>
      </c>
    </row>
    <row r="795" spans="19:29" hidden="1" x14ac:dyDescent="0.2">
      <c r="S795" s="10">
        <f t="shared" si="35"/>
        <v>0</v>
      </c>
      <c r="AC795">
        <f t="shared" si="36"/>
        <v>0</v>
      </c>
    </row>
    <row r="796" spans="19:29" hidden="1" x14ac:dyDescent="0.2">
      <c r="S796" s="10">
        <f t="shared" si="35"/>
        <v>0</v>
      </c>
      <c r="AC796">
        <f t="shared" si="36"/>
        <v>0</v>
      </c>
    </row>
    <row r="797" spans="19:29" hidden="1" x14ac:dyDescent="0.2">
      <c r="S797" s="10">
        <f t="shared" si="35"/>
        <v>0</v>
      </c>
      <c r="AC797">
        <f t="shared" si="36"/>
        <v>0</v>
      </c>
    </row>
    <row r="798" spans="19:29" hidden="1" x14ac:dyDescent="0.2">
      <c r="S798" s="10">
        <f t="shared" si="35"/>
        <v>0</v>
      </c>
      <c r="AC798">
        <f t="shared" si="36"/>
        <v>0</v>
      </c>
    </row>
    <row r="799" spans="19:29" hidden="1" x14ac:dyDescent="0.2">
      <c r="S799" s="10">
        <f t="shared" si="35"/>
        <v>0</v>
      </c>
      <c r="AC799">
        <f t="shared" si="36"/>
        <v>0</v>
      </c>
    </row>
    <row r="800" spans="19:29" hidden="1" x14ac:dyDescent="0.2">
      <c r="S800" s="10">
        <f t="shared" si="35"/>
        <v>0</v>
      </c>
      <c r="AC800">
        <f t="shared" si="36"/>
        <v>0</v>
      </c>
    </row>
    <row r="801" spans="19:29" hidden="1" x14ac:dyDescent="0.2">
      <c r="S801" s="10">
        <f t="shared" si="35"/>
        <v>0</v>
      </c>
      <c r="AC801">
        <f t="shared" si="36"/>
        <v>0</v>
      </c>
    </row>
    <row r="802" spans="19:29" hidden="1" x14ac:dyDescent="0.2">
      <c r="S802" s="10">
        <f t="shared" si="35"/>
        <v>0</v>
      </c>
      <c r="AC802">
        <f t="shared" si="36"/>
        <v>0</v>
      </c>
    </row>
    <row r="803" spans="19:29" hidden="1" x14ac:dyDescent="0.2">
      <c r="S803" s="10">
        <f t="shared" si="35"/>
        <v>0</v>
      </c>
      <c r="AC803">
        <f t="shared" si="36"/>
        <v>0</v>
      </c>
    </row>
    <row r="804" spans="19:29" hidden="1" x14ac:dyDescent="0.2">
      <c r="S804" s="10">
        <f t="shared" si="35"/>
        <v>0</v>
      </c>
      <c r="AC804">
        <f t="shared" si="36"/>
        <v>0</v>
      </c>
    </row>
    <row r="805" spans="19:29" hidden="1" x14ac:dyDescent="0.2">
      <c r="S805" s="10">
        <f t="shared" si="35"/>
        <v>0</v>
      </c>
      <c r="AC805">
        <f t="shared" si="36"/>
        <v>0</v>
      </c>
    </row>
    <row r="806" spans="19:29" hidden="1" x14ac:dyDescent="0.2">
      <c r="S806" s="10">
        <f t="shared" si="35"/>
        <v>0</v>
      </c>
      <c r="AC806">
        <f t="shared" si="36"/>
        <v>0</v>
      </c>
    </row>
    <row r="807" spans="19:29" hidden="1" x14ac:dyDescent="0.2">
      <c r="S807" s="10">
        <f t="shared" si="35"/>
        <v>0</v>
      </c>
      <c r="AC807">
        <f t="shared" si="36"/>
        <v>0</v>
      </c>
    </row>
    <row r="808" spans="19:29" hidden="1" x14ac:dyDescent="0.2">
      <c r="S808" s="10">
        <f t="shared" si="35"/>
        <v>0</v>
      </c>
      <c r="AC808">
        <f t="shared" si="36"/>
        <v>0</v>
      </c>
    </row>
    <row r="809" spans="19:29" hidden="1" x14ac:dyDescent="0.2">
      <c r="S809" s="10">
        <f t="shared" si="35"/>
        <v>0</v>
      </c>
      <c r="AC809">
        <f t="shared" si="36"/>
        <v>0</v>
      </c>
    </row>
    <row r="810" spans="19:29" hidden="1" x14ac:dyDescent="0.2">
      <c r="S810" s="10">
        <f t="shared" si="35"/>
        <v>0</v>
      </c>
      <c r="AC810">
        <f t="shared" si="36"/>
        <v>0</v>
      </c>
    </row>
    <row r="811" spans="19:29" hidden="1" x14ac:dyDescent="0.2">
      <c r="S811" s="10">
        <f t="shared" si="35"/>
        <v>0</v>
      </c>
      <c r="AC811">
        <f t="shared" si="36"/>
        <v>0</v>
      </c>
    </row>
    <row r="812" spans="19:29" hidden="1" x14ac:dyDescent="0.2">
      <c r="S812" s="10">
        <f t="shared" si="35"/>
        <v>0</v>
      </c>
      <c r="AC812">
        <f t="shared" si="36"/>
        <v>0</v>
      </c>
    </row>
    <row r="813" spans="19:29" hidden="1" x14ac:dyDescent="0.2">
      <c r="S813" s="10">
        <f t="shared" si="35"/>
        <v>0</v>
      </c>
      <c r="AC813">
        <f t="shared" si="36"/>
        <v>0</v>
      </c>
    </row>
    <row r="814" spans="19:29" hidden="1" x14ac:dyDescent="0.2">
      <c r="S814" s="10">
        <f t="shared" si="35"/>
        <v>0</v>
      </c>
      <c r="AC814">
        <f t="shared" si="36"/>
        <v>0</v>
      </c>
    </row>
    <row r="815" spans="19:29" hidden="1" x14ac:dyDescent="0.2">
      <c r="S815" s="10">
        <f t="shared" si="35"/>
        <v>0</v>
      </c>
      <c r="AC815">
        <f t="shared" si="36"/>
        <v>0</v>
      </c>
    </row>
    <row r="816" spans="19:29" hidden="1" x14ac:dyDescent="0.2">
      <c r="S816" s="10">
        <f t="shared" si="35"/>
        <v>0</v>
      </c>
      <c r="AC816">
        <f t="shared" si="36"/>
        <v>0</v>
      </c>
    </row>
    <row r="817" spans="19:29" hidden="1" x14ac:dyDescent="0.2">
      <c r="S817" s="10">
        <f t="shared" si="35"/>
        <v>0</v>
      </c>
      <c r="AC817">
        <f t="shared" si="36"/>
        <v>0</v>
      </c>
    </row>
    <row r="818" spans="19:29" hidden="1" x14ac:dyDescent="0.2">
      <c r="S818" s="10">
        <f t="shared" si="35"/>
        <v>0</v>
      </c>
      <c r="AC818">
        <f t="shared" si="36"/>
        <v>0</v>
      </c>
    </row>
    <row r="819" spans="19:29" hidden="1" x14ac:dyDescent="0.2">
      <c r="S819" s="10">
        <f t="shared" si="35"/>
        <v>0</v>
      </c>
      <c r="AC819">
        <f t="shared" si="36"/>
        <v>0</v>
      </c>
    </row>
    <row r="820" spans="19:29" hidden="1" x14ac:dyDescent="0.2">
      <c r="S820" s="10">
        <f t="shared" si="35"/>
        <v>0</v>
      </c>
      <c r="AC820">
        <f t="shared" si="36"/>
        <v>0</v>
      </c>
    </row>
    <row r="821" spans="19:29" hidden="1" x14ac:dyDescent="0.2">
      <c r="S821" s="10">
        <f t="shared" si="35"/>
        <v>0</v>
      </c>
      <c r="AC821">
        <f t="shared" si="36"/>
        <v>0</v>
      </c>
    </row>
    <row r="822" spans="19:29" hidden="1" x14ac:dyDescent="0.2">
      <c r="S822" s="10">
        <f t="shared" si="35"/>
        <v>0</v>
      </c>
      <c r="AC822">
        <f t="shared" si="36"/>
        <v>0</v>
      </c>
    </row>
    <row r="823" spans="19:29" hidden="1" x14ac:dyDescent="0.2">
      <c r="S823" s="10">
        <f t="shared" si="35"/>
        <v>0</v>
      </c>
      <c r="AC823">
        <f t="shared" si="36"/>
        <v>0</v>
      </c>
    </row>
    <row r="824" spans="19:29" hidden="1" x14ac:dyDescent="0.2">
      <c r="S824" s="10">
        <f t="shared" si="35"/>
        <v>0</v>
      </c>
      <c r="AC824">
        <f t="shared" si="36"/>
        <v>0</v>
      </c>
    </row>
    <row r="825" spans="19:29" hidden="1" x14ac:dyDescent="0.2">
      <c r="S825" s="10">
        <f t="shared" si="35"/>
        <v>0</v>
      </c>
      <c r="AC825">
        <f t="shared" si="36"/>
        <v>0</v>
      </c>
    </row>
    <row r="826" spans="19:29" hidden="1" x14ac:dyDescent="0.2">
      <c r="S826" s="10">
        <f t="shared" si="35"/>
        <v>0</v>
      </c>
      <c r="AC826">
        <f t="shared" si="36"/>
        <v>0</v>
      </c>
    </row>
    <row r="827" spans="19:29" hidden="1" x14ac:dyDescent="0.2">
      <c r="S827" s="10">
        <f t="shared" si="35"/>
        <v>0</v>
      </c>
      <c r="AC827">
        <f t="shared" si="36"/>
        <v>0</v>
      </c>
    </row>
    <row r="828" spans="19:29" hidden="1" x14ac:dyDescent="0.2">
      <c r="S828" s="10">
        <f t="shared" si="35"/>
        <v>0</v>
      </c>
      <c r="AC828">
        <f t="shared" si="36"/>
        <v>0</v>
      </c>
    </row>
    <row r="829" spans="19:29" hidden="1" x14ac:dyDescent="0.2">
      <c r="S829" s="10">
        <f t="shared" si="35"/>
        <v>0</v>
      </c>
      <c r="AC829">
        <f t="shared" si="36"/>
        <v>0</v>
      </c>
    </row>
    <row r="830" spans="19:29" hidden="1" x14ac:dyDescent="0.2">
      <c r="S830" s="10">
        <f t="shared" si="35"/>
        <v>0</v>
      </c>
      <c r="AC830">
        <f t="shared" si="36"/>
        <v>0</v>
      </c>
    </row>
    <row r="831" spans="19:29" hidden="1" x14ac:dyDescent="0.2">
      <c r="S831" s="10">
        <f t="shared" si="35"/>
        <v>0</v>
      </c>
      <c r="AC831">
        <f t="shared" si="36"/>
        <v>0</v>
      </c>
    </row>
    <row r="832" spans="19:29" hidden="1" x14ac:dyDescent="0.2">
      <c r="S832" s="10">
        <f t="shared" si="35"/>
        <v>0</v>
      </c>
      <c r="AC832">
        <f t="shared" si="36"/>
        <v>0</v>
      </c>
    </row>
  </sheetData>
  <autoFilter ref="A1:AC832" xr:uid="{4E95FFF9-DF1E-42A8-A208-FA3872BC9D81}">
    <filterColumn colId="1">
      <filters>
        <filter val="Long"/>
      </filters>
    </filterColumn>
    <filterColumn colId="4">
      <filters>
        <dateGroupItem year="2024" dateTimeGrouping="year"/>
        <dateGroupItem year="2023" dateTimeGrouping="year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1a49954-b8e2-4500-89b6-59470f4a117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E4858DF6778A4F8E56B806987E7437" ma:contentTypeVersion="17" ma:contentTypeDescription="Create a new document." ma:contentTypeScope="" ma:versionID="c2dcd4cfd3eb17e2ced20d44299c175a">
  <xsd:schema xmlns:xsd="http://www.w3.org/2001/XMLSchema" xmlns:xs="http://www.w3.org/2001/XMLSchema" xmlns:p="http://schemas.microsoft.com/office/2006/metadata/properties" xmlns:ns3="c1a49954-b8e2-4500-89b6-59470f4a1179" xmlns:ns4="661eeb5a-cd17-4069-9625-d1167c22a472" targetNamespace="http://schemas.microsoft.com/office/2006/metadata/properties" ma:root="true" ma:fieldsID="8dc66a2d193319c383c9dfe4f5f73bfb" ns3:_="" ns4:_="">
    <xsd:import namespace="c1a49954-b8e2-4500-89b6-59470f4a1179"/>
    <xsd:import namespace="661eeb5a-cd17-4069-9625-d1167c22a47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49954-b8e2-4500-89b6-59470f4a11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1eeb5a-cd17-4069-9625-d1167c22a47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7D94C1-46CD-46F3-8801-9DF45A1F8263}">
  <ds:schemaRefs>
    <ds:schemaRef ds:uri="c1a49954-b8e2-4500-89b6-59470f4a1179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661eeb5a-cd17-4069-9625-d1167c22a47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A6EA8C2-2CD5-48DF-A741-449669B540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0A43EF-2CC7-40D4-BC62-CC79E449E1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a49954-b8e2-4500-89b6-59470f4a1179"/>
    <ds:schemaRef ds:uri="661eeb5a-cd17-4069-9625-d1167c22a4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GG Option Examples</vt:lpstr>
      <vt:lpstr>25%</vt:lpstr>
      <vt:lpstr>50%</vt:lpstr>
      <vt:lpstr>75%</vt:lpstr>
      <vt:lpstr>100%</vt:lpstr>
      <vt:lpstr>100%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Mead</dc:creator>
  <cp:lastModifiedBy>Stephen Prior</cp:lastModifiedBy>
  <dcterms:created xsi:type="dcterms:W3CDTF">2024-09-09T15:31:44Z</dcterms:created>
  <dcterms:modified xsi:type="dcterms:W3CDTF">2026-01-14T18:27:31Z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0x0101008CE4858DF6778A4F8E56B806987E7437</vt:lpwstr>
  </property>
</Properties>
</file>